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8A0A4F23-A450-4450-8D6F-9CAF1B8EF8A9}"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63" i="12" l="1"/>
  <c r="AP63" i="12"/>
  <c r="AP23" i="12"/>
  <c r="AA23" i="12"/>
  <c r="V23" i="12"/>
  <c r="Q23" i="12"/>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BE34" i="10" s="1"/>
</calcChain>
</file>

<file path=xl/sharedStrings.xml><?xml version="1.0" encoding="utf-8"?>
<sst xmlns="http://schemas.openxmlformats.org/spreadsheetml/2006/main" count="1117" uniqueCount="575">
  <si>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</si>
  <si>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</si>
  <si>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</si>
  <si>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</si>
  <si>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</si>
  <si>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</si>
  <si>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</si>
  <si>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</si>
  <si>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</si>
  <si>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</si>
  <si>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</si>
  <si>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</si>
  <si>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</si>
  <si>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</si>
  <si>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</si>
  <si>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</si>
  <si>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</si>
  <si>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</si>
  <si>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</si>
  <si>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</si>
  <si>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</si>
  <si>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</si>
  <si>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</si>
  <si>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</si>
  <si>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</si>
  <si>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</si>
  <si>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</si>
  <si>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</si>
  <si>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</si>
  <si>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</si>
  <si>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</si>
  <si>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</si>
  <si>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</si>
  <si>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</si>
  <si>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</si>
  <si>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</si>
  <si>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</si>
  <si>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</si>
  <si>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</si>
  <si>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</si>
  <si>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</si>
  <si>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</si>
  <si>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</si>
  <si>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</si>
  <si>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</si>
  <si>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</si>
  <si>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</si>
  <si>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</si>
  <si>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</si>
  <si>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</si>
  <si>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</si>
  <si>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</si>
  <si>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</si>
  <si>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</si>
  <si>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</si>
  <si>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</si>
  <si>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</si>
  <si>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</si>
  <si>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</si>
  <si>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</si>
  <si>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</si>
  <si>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</si>
  <si>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</si>
  <si>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</si>
  <si>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</si>
  <si>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</si>
  <si>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</si>
  <si>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</si>
  <si>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</si>
  <si>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</si>
  <si>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</si>
  <si>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</si>
  <si>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</si>
  <si>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</si>
  <si>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</si>
  <si>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</si>
  <si>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</si>
  <si>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</si>
  <si>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</si>
  <si>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</si>
  <si>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</si>
  <si>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</si>
  <si>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</si>
  <si>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</si>
  <si>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</si>
  <si>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</si>
  <si>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</si>
  <si>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</si>
  <si>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</si>
  <si>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</si>
  <si>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</si>
  <si>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</si>
  <si>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</si>
  <si>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</si>
  <si>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榛東村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</si>
  <si>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</si>
  <si>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</si>
  <si>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</si>
  <si>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</si>
  <si>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</si>
  <si>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</si>
  <si>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</si>
  <si>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</si>
  <si>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</si>
  <si>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</si>
  <si>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</si>
  <si>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</si>
  <si>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</si>
  <si>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</si>
  <si>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</si>
  <si>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</si>
  <si>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</si>
  <si>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</si>
  <si>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</si>
  <si>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</si>
  <si>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</si>
  <si>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</si>
  <si>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</si>
  <si>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</si>
  <si>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</si>
  <si>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</si>
  <si>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</si>
  <si>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</si>
  <si>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</si>
  <si>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</si>
  <si>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</si>
  <si>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</si>
  <si>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</si>
  <si>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</si>
  <si>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</si>
  <si>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</si>
  <si>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</si>
  <si>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</si>
  <si>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</si>
  <si>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</si>
  <si>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</si>
  <si>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</si>
  <si>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</si>
  <si>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</si>
  <si>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</si>
  <si>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</si>
  <si>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</si>
  <si>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</si>
  <si>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</si>
  <si>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</si>
  <si>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</si>
  <si>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</si>
  <si>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</si>
  <si>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</si>
  <si>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</si>
  <si>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</si>
  <si>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</si>
  <si>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</si>
  <si>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</si>
  <si>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</si>
  <si>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</si>
  <si>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</si>
  <si>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</si>
  <si>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</si>
  <si>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</si>
  <si>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</si>
  <si>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</si>
  <si>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</si>
  <si>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</si>
  <si>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</si>
  <si>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</si>
  <si>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</si>
  <si>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</si>
  <si>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</si>
  <si>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</si>
  <si>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</si>
  <si>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</si>
  <si>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</si>
  <si>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</si>
  <si>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</si>
  <si>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</si>
  <si>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</si>
  <si>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</si>
  <si>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</si>
  <si>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</si>
  <si>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</si>
  <si>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</si>
  <si>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</si>
  <si>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</si>
  <si>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</si>
  <si>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</si>
  <si>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</si>
  <si>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</si>
  <si>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</si>
  <si>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</si>
  <si>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</si>
  <si>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</si>
  <si>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</si>
  <si>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</si>
  <si>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</si>
  <si>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</si>
  <si>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</si>
  <si>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</si>
  <si>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</si>
  <si>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</si>
  <si>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</si>
  <si>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</si>
  <si>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</si>
  <si>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群馬県榛東村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</si>
  <si>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</si>
  <si>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</si>
  <si>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</si>
  <si>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</si>
  <si>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</si>
  <si>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</si>
  <si>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</si>
  <si>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</si>
  <si>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</si>
  <si>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</si>
  <si>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</si>
  <si>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</si>
  <si>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</si>
  <si>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</si>
  <si>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</si>
  <si>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</si>
  <si>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</si>
  <si>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</si>
  <si>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</si>
  <si>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</si>
  <si>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</si>
  <si>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</si>
  <si>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</si>
  <si>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</si>
  <si>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</si>
  <si>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</si>
  <si>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</si>
  <si>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</si>
  <si>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</si>
  <si>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</si>
  <si>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</si>
  <si>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</si>
  <si>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</si>
  <si>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</si>
  <si>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</si>
  <si>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</si>
  <si>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</si>
  <si>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</si>
  <si>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</si>
  <si>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</si>
  <si>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</si>
  <si>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</si>
  <si>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</si>
  <si>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</si>
  <si>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</si>
  <si>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</si>
  <si>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</si>
  <si>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</si>
  <si>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</si>
  <si>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</si>
  <si>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</si>
  <si>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</si>
  <si>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</si>
  <si>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</si>
  <si>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</si>
  <si>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</si>
  <si>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</si>
  <si>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</si>
  <si>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</si>
  <si>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</si>
  <si>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</si>
  <si>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</si>
  <si>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</si>
  <si>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</si>
  <si>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</si>
  <si>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</si>
  <si>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</si>
  <si>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</si>
  <si>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</si>
  <si>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</si>
  <si>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</si>
  <si>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</si>
  <si>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</si>
  <si>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</si>
  <si>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</si>
  <si>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</si>
  <si>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</si>
  <si>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</si>
  <si>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</si>
  <si>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</si>
  <si>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</si>
  <si>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</si>
  <si>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</si>
  <si>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</si>
  <si>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</si>
  <si>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</si>
  <si>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</si>
  <si>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</si>
  <si>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</si>
  <si>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</si>
  <si>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</si>
  <si>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</si>
  <si>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</si>
  <si>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</si>
  <si>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</si>
  <si>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</si>
  <si>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</si>
  <si>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</si>
  <si>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</si>
  <si>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</si>
  <si>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</si>
  <si>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</si>
  <si>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</si>
  <si>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</si>
  <si>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</si>
  <si>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</si>
  <si>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</si>
  <si>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</si>
  <si>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</si>
  <si>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</si>
  <si>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</si>
  <si>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</si>
  <si>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</si>
  <si>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</si>
  <si>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</si>
  <si>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</si>
  <si>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</si>
  <si>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</si>
  <si>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</si>
  <si>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</si>
  <si>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</si>
  <si>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</si>
  <si>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</si>
  <si>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</si>
  <si>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</si>
  <si>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</si>
  <si>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</si>
  <si>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</si>
  <si>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</si>
  <si>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</si>
  <si>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</si>
  <si>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</si>
  <si>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</si>
  <si>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</si>
  <si>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</si>
  <si>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</si>
  <si>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</si>
  <si>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</si>
  <si>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</si>
  <si>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</si>
  <si>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</si>
  <si>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</si>
  <si>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</si>
  <si>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</si>
  <si>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</si>
  <si>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</si>
  <si>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</si>
  <si>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</si>
  <si>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</si>
  <si>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</si>
  <si>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群馬県榛東村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</si>
  <si>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</si>
  <si>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</si>
  <si>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</si>
  <si>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</si>
  <si>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</si>
  <si>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</si>
  <si>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</si>
  <si>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</si>
  <si>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</si>
  <si>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</si>
  <si>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</si>
  <si>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</si>
  <si>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</si>
  <si>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</si>
  <si>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</si>
  <si>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</si>
  <si>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</si>
  <si>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</si>
  <si>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</si>
  <si>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</si>
  <si>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</si>
  <si>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</si>
  <si>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</si>
  <si>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</si>
  <si>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</si>
  <si>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</si>
  <si>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</si>
  <si>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</si>
  <si>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</si>
  <si>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</si>
  <si>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</si>
  <si>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</si>
  <si>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</si>
  <si>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</si>
  <si>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</si>
  <si>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</si>
  <si>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</si>
  <si>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</si>
  <si>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</si>
  <si>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下水道事業会計</t>
    <phoneticPr fontId="5"/>
  </si>
  <si>
    <t>太陽光発電事業特別会計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</si>
  <si>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</si>
  <si>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</si>
  <si>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</si>
  <si>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</si>
  <si>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</si>
  <si>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</si>
  <si>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</si>
  <si>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</si>
  <si>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</si>
  <si>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</si>
  <si>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</si>
  <si>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</si>
  <si>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</si>
  <si>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</si>
  <si>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</si>
  <si>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</si>
  <si>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</si>
  <si>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</si>
  <si>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</si>
  <si>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</si>
  <si>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</si>
  <si>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</si>
  <si>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</si>
  <si>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</si>
  <si>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</si>
  <si>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</si>
  <si>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</si>
  <si>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</si>
  <si>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</si>
  <si>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</si>
  <si>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</si>
  <si>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</si>
  <si>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</si>
  <si>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</si>
  <si>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</si>
  <si>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</si>
  <si>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</si>
  <si>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</si>
  <si>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</si>
  <si>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</si>
  <si>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</si>
  <si>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</si>
  <si>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</si>
  <si>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</si>
  <si>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</si>
  <si>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</si>
  <si>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</si>
  <si>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</si>
  <si>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</si>
  <si>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</si>
  <si>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</si>
  <si>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</si>
  <si>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</si>
  <si>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</si>
  <si>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</si>
  <si>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</si>
  <si>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</si>
  <si>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</si>
  <si>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</si>
  <si>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</si>
  <si>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</si>
  <si>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</si>
  <si>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</si>
  <si>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</si>
  <si>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</si>
  <si>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</si>
  <si>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</si>
  <si>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</si>
  <si>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</si>
  <si>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</si>
  <si>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</si>
  <si>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</si>
  <si>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</si>
  <si>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</si>
  <si>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</si>
  <si>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</si>
  <si>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</si>
  <si>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</si>
  <si>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</si>
  <si>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</si>
  <si>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</si>
  <si>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</si>
  <si>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</si>
  <si>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</si>
  <si>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</si>
  <si>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</si>
  <si>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</si>
  <si>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</si>
  <si>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</si>
  <si>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</si>
  <si>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</si>
  <si>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</si>
  <si>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</si>
  <si>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</si>
  <si>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</si>
  <si>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</si>
  <si>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</si>
  <si>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</si>
  <si>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</si>
  <si>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</si>
  <si>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</si>
  <si>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</si>
  <si>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</si>
  <si>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</si>
  <si>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</si>
  <si>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</si>
  <si>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</si>
  <si>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</si>
  <si>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</si>
  <si>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</si>
  <si>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</si>
  <si>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</si>
  <si>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</si>
  <si>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</si>
  <si>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</si>
  <si>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</si>
  <si>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</si>
  <si>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</si>
  <si>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</si>
  <si>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</si>
  <si>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</si>
  <si>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</si>
  <si>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</si>
  <si>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</si>
  <si>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</si>
  <si>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</si>
  <si>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</si>
  <si>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</si>
  <si>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</si>
  <si>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</si>
  <si>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</si>
  <si>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</si>
  <si>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</si>
  <si>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</si>
  <si>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</si>
  <si>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</si>
  <si>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1.31</t>
  </si>
  <si>
    <t>▲ 7.55</t>
  </si>
  <si>
    <t>上水道事業会計</t>
  </si>
  <si>
    <t>下水道事業会計</t>
  </si>
  <si>
    <t>一般会計</t>
  </si>
  <si>
    <t>介護保険特別会計</t>
  </si>
  <si>
    <t>太陽光発電事業特別会計</t>
  </si>
  <si>
    <t>国民健康保険特別会計</t>
  </si>
  <si>
    <t>学校給食事業特別会計</t>
  </si>
  <si>
    <t>後期高齢者医療特別会計</t>
  </si>
  <si>
    <t>その他会計（赤字）</t>
  </si>
  <si>
    <t>▲ 0.03</t>
  </si>
  <si>
    <t>その他会計（黒字）</t>
  </si>
  <si>
    <t>R01</t>
    <phoneticPr fontId="5"/>
  </si>
  <si>
    <t>R02</t>
    <phoneticPr fontId="5"/>
  </si>
  <si>
    <t>R03</t>
    <phoneticPr fontId="5"/>
  </si>
  <si>
    <t>R04</t>
    <phoneticPr fontId="5"/>
  </si>
  <si>
    <t>R05</t>
    <phoneticPr fontId="5"/>
  </si>
  <si>
    <t>-</t>
    <phoneticPr fontId="2"/>
  </si>
  <si>
    <t>群馬県市町村総合事務組合</t>
  </si>
  <si>
    <t>群馬県市町村会館管理組合</t>
  </si>
  <si>
    <t>渋川地区広域市町村圏振興整備組合</t>
  </si>
  <si>
    <t>群馬県後期高齢者医療広域連合（一般会計）</t>
  </si>
  <si>
    <t>群馬県後期高齢者医療広域連合（事業会計）</t>
  </si>
  <si>
    <t>　　　　－</t>
  </si>
  <si>
    <t>榛東村土地開発公社</t>
  </si>
  <si>
    <t>教育施設整備基金</t>
    <phoneticPr fontId="5"/>
  </si>
  <si>
    <t>農業用水維持管理基金</t>
    <phoneticPr fontId="10"/>
  </si>
  <si>
    <t>社会福祉施設整備基金</t>
    <phoneticPr fontId="10"/>
  </si>
  <si>
    <t>再編関連移転等交付金基金</t>
    <phoneticPr fontId="10"/>
  </si>
  <si>
    <t>農業災害基金</t>
    <rPh sb="0" eb="2">
      <t>ノウギョウ</t>
    </rPh>
    <rPh sb="2" eb="4">
      <t>サイガイ</t>
    </rPh>
    <rPh sb="4" eb="6">
      <t>キキン</t>
    </rPh>
    <phoneticPr fontId="1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</si>
  <si>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</si>
  <si>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</si>
  <si>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</si>
  <si>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将来負担比率の数値は算定されない。
有形固定資産減価償却率は類似団体と比べて高い水準であるため、個別施設計画に基づき計画的な維持管理に取り組んでいく。</t>
    <rPh sb="0" eb="2">
      <t>ショウライ</t>
    </rPh>
    <rPh sb="2" eb="4">
      <t>フタン</t>
    </rPh>
    <rPh sb="4" eb="6">
      <t>ヒリツ</t>
    </rPh>
    <rPh sb="7" eb="9">
      <t>スウチ</t>
    </rPh>
    <rPh sb="10" eb="12">
      <t>サンテイ</t>
    </rPh>
    <rPh sb="18" eb="20">
      <t>ユウケイ</t>
    </rPh>
    <rPh sb="20" eb="22">
      <t>コテイ</t>
    </rPh>
    <rPh sb="22" eb="24">
      <t>シサン</t>
    </rPh>
    <rPh sb="24" eb="26">
      <t>ゲンカ</t>
    </rPh>
    <rPh sb="26" eb="28">
      <t>ショウキャク</t>
    </rPh>
    <rPh sb="28" eb="29">
      <t>リツ</t>
    </rPh>
    <rPh sb="30" eb="32">
      <t>ルイジ</t>
    </rPh>
    <rPh sb="32" eb="34">
      <t>ダンタイ</t>
    </rPh>
    <rPh sb="35" eb="36">
      <t>クラ</t>
    </rPh>
    <rPh sb="38" eb="39">
      <t>タカ</t>
    </rPh>
    <rPh sb="40" eb="42">
      <t>スイジュン</t>
    </rPh>
    <rPh sb="48" eb="50">
      <t>コベツ</t>
    </rPh>
    <rPh sb="50" eb="52">
      <t>シセツ</t>
    </rPh>
    <rPh sb="52" eb="54">
      <t>ケイカク</t>
    </rPh>
    <rPh sb="55" eb="56">
      <t>モト</t>
    </rPh>
    <rPh sb="58" eb="60">
      <t>ケイカク</t>
    </rPh>
    <rPh sb="60" eb="61">
      <t>テキ</t>
    </rPh>
    <rPh sb="62" eb="64">
      <t>イジ</t>
    </rPh>
    <rPh sb="64" eb="66">
      <t>カンリ</t>
    </rPh>
    <rPh sb="67" eb="68">
      <t>ト</t>
    </rPh>
    <rPh sb="69" eb="70">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</si>
  <si>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</si>
  <si>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</si>
  <si>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</si>
  <si>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</si>
  <si>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</si>
  <si>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</si>
  <si>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将来負担比率の数値は算定されない。
実質公債費比率は類似団体よりも高い。今後は据置期間の設定や借入期間を長く設定し上昇を抑え負担を平準化する。</t>
    <rPh sb="0" eb="2">
      <t>ショウライ</t>
    </rPh>
    <rPh sb="2" eb="4">
      <t>フタン</t>
    </rPh>
    <rPh sb="4" eb="6">
      <t>ヒリツ</t>
    </rPh>
    <rPh sb="7" eb="9">
      <t>スウチ</t>
    </rPh>
    <rPh sb="10" eb="12">
      <t>サンテイ</t>
    </rPh>
    <rPh sb="18" eb="20">
      <t>ジッシツ</t>
    </rPh>
    <rPh sb="20" eb="23">
      <t>コウサイヒ</t>
    </rPh>
    <rPh sb="23" eb="25">
      <t>ヒリツ</t>
    </rPh>
    <rPh sb="26" eb="28">
      <t>ルイジ</t>
    </rPh>
    <rPh sb="28" eb="30">
      <t>ダンタイ</t>
    </rPh>
    <rPh sb="33" eb="34">
      <t>タカ</t>
    </rPh>
    <rPh sb="36" eb="38">
      <t>コンゴ</t>
    </rPh>
    <rPh sb="39" eb="41">
      <t>スエオキ</t>
    </rPh>
    <rPh sb="41" eb="43">
      <t>キカン</t>
    </rPh>
    <rPh sb="44" eb="46">
      <t>セッテイ</t>
    </rPh>
    <rPh sb="47" eb="49">
      <t>カリイレ</t>
    </rPh>
    <rPh sb="49" eb="51">
      <t>キカン</t>
    </rPh>
    <rPh sb="52" eb="53">
      <t>ナガ</t>
    </rPh>
    <rPh sb="54" eb="56">
      <t>セッテイ</t>
    </rPh>
    <rPh sb="57" eb="59">
      <t>ジョウショウ</t>
    </rPh>
    <rPh sb="60" eb="61">
      <t>オサ</t>
    </rPh>
    <rPh sb="62" eb="64">
      <t>フタン</t>
    </rPh>
    <rPh sb="65" eb="67">
      <t>ヘイジュン</t>
    </rPh>
    <rPh sb="67" eb="68">
      <t>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</si>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</sst>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0" fontId="14" fillId="0" borderId="52" xfId="1" applyFont="1" applyFill="1" applyBorder="1" applyAlignment="1">
      <alignment horizontal="center" vertical="center"/>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BEBB3C5-8063-40AE-A980-5394F523CA0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72F8-413F-B583-BC6BE36D66F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31615</c:v>
                </c:pt>
                <c:pt idx="1">
                  <c:v>46675</c:v>
                </c:pt>
                <c:pt idx="2">
                  <c:v>64291</c:v>
                </c:pt>
                <c:pt idx="3">
                  <c:v>46677</c:v>
                </c:pt>
                <c:pt idx="4">
                  <c:v>173352</c:v>
                </c:pt>
              </c:numCache>
            </c:numRef>
          </c:val>
          <c:smooth val="0"/>
          <c:extLst>
            <c:ext xmlns:c16="http://schemas.microsoft.com/office/drawing/2014/chart" uri="{C3380CC4-5D6E-409C-BE32-E72D297353CC}">
              <c16:uniqueId val="{00000001-72F8-413F-B583-BC6BE36D66F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7.69</c:v>
                </c:pt>
                <c:pt idx="1">
                  <c:v>5.81</c:v>
                </c:pt>
                <c:pt idx="2">
                  <c:v>9.52</c:v>
                </c:pt>
                <c:pt idx="3">
                  <c:v>4.7699999999999996</c:v>
                </c:pt>
                <c:pt idx="4">
                  <c:v>6</c:v>
                </c:pt>
              </c:numCache>
            </c:numRef>
          </c:val>
          <c:extLst>
            <c:ext xmlns:c16="http://schemas.microsoft.com/office/drawing/2014/chart" uri="{C3380CC4-5D6E-409C-BE32-E72D297353CC}">
              <c16:uniqueId val="{00000000-48F7-4E9E-ABEF-57FC8C5EC2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66.040000000000006</c:v>
                </c:pt>
                <c:pt idx="1">
                  <c:v>61.71</c:v>
                </c:pt>
                <c:pt idx="2">
                  <c:v>58.06</c:v>
                </c:pt>
                <c:pt idx="3">
                  <c:v>56.16</c:v>
                </c:pt>
                <c:pt idx="4">
                  <c:v>58.16</c:v>
                </c:pt>
              </c:numCache>
            </c:numRef>
          </c:val>
          <c:extLst>
            <c:ext xmlns:c16="http://schemas.microsoft.com/office/drawing/2014/chart" uri="{C3380CC4-5D6E-409C-BE32-E72D297353CC}">
              <c16:uniqueId val="{00000001-48F7-4E9E-ABEF-57FC8C5EC29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2.4900000000000002</c:v>
                </c:pt>
                <c:pt idx="1">
                  <c:v>-1.31</c:v>
                </c:pt>
                <c:pt idx="2">
                  <c:v>4.0999999999999996</c:v>
                </c:pt>
                <c:pt idx="3">
                  <c:v>-7.55</c:v>
                </c:pt>
                <c:pt idx="4">
                  <c:v>3.66</c:v>
                </c:pt>
              </c:numCache>
            </c:numRef>
          </c:val>
          <c:smooth val="0"/>
          <c:extLst>
            <c:ext xmlns:c16="http://schemas.microsoft.com/office/drawing/2014/chart" uri="{C3380CC4-5D6E-409C-BE32-E72D297353CC}">
              <c16:uniqueId val="{00000002-48F7-4E9E-ABEF-57FC8C5EC29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0.17</c:v>
                </c:pt>
                <c:pt idx="4">
                  <c:v>#N/A</c:v>
                </c:pt>
                <c:pt idx="5">
                  <c:v>0.51</c:v>
                </c:pt>
                <c:pt idx="6">
                  <c:v>0</c:v>
                </c:pt>
                <c:pt idx="7">
                  <c:v>0</c:v>
                </c:pt>
                <c:pt idx="8">
                  <c:v>0</c:v>
                </c:pt>
                <c:pt idx="9">
                  <c:v>0</c:v>
                </c:pt>
              </c:numCache>
            </c:numRef>
          </c:val>
          <c:extLst>
            <c:ext xmlns:c16="http://schemas.microsoft.com/office/drawing/2014/chart" uri="{C3380CC4-5D6E-409C-BE32-E72D297353CC}">
              <c16:uniqueId val="{00000000-BD1A-4D2F-AFC0-26803A79A86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0.03</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D1A-4D2F-AFC0-26803A79A86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D1A-4D2F-AFC0-26803A79A86A}"/>
            </c:ext>
          </c:extLst>
        </c:ser>
        <c:ser>
          <c:idx val="3"/>
          <c:order val="3"/>
          <c:tx>
            <c:strRef>
              <c:f>データシート!$A$30</c:f>
              <c:strCache>
                <c:ptCount val="1"/>
                <c:pt idx="0">
                  <c:v>学校給食事業特別会計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D1A-4D2F-AFC0-26803A79A86A}"/>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0.98</c:v>
                </c:pt>
                <c:pt idx="2">
                  <c:v>#N/A</c:v>
                </c:pt>
                <c:pt idx="3">
                  <c:v>0.95</c:v>
                </c:pt>
                <c:pt idx="4">
                  <c:v>#N/A</c:v>
                </c:pt>
                <c:pt idx="5">
                  <c:v>1.5</c:v>
                </c:pt>
                <c:pt idx="6">
                  <c:v>#N/A</c:v>
                </c:pt>
                <c:pt idx="7">
                  <c:v>7.0000000000000007E-2</c:v>
                </c:pt>
                <c:pt idx="8">
                  <c:v>#N/A</c:v>
                </c:pt>
                <c:pt idx="9">
                  <c:v>0.03</c:v>
                </c:pt>
              </c:numCache>
            </c:numRef>
          </c:val>
          <c:extLst>
            <c:ext xmlns:c16="http://schemas.microsoft.com/office/drawing/2014/chart" uri="{C3380CC4-5D6E-409C-BE32-E72D297353CC}">
              <c16:uniqueId val="{00000004-BD1A-4D2F-AFC0-26803A79A86A}"/>
            </c:ext>
          </c:extLst>
        </c:ser>
        <c:ser>
          <c:idx val="5"/>
          <c:order val="5"/>
          <c:tx>
            <c:strRef>
              <c:f>データシート!$A$32</c:f>
              <c:strCache>
                <c:ptCount val="1"/>
                <c:pt idx="0">
                  <c:v>太陽光発電事業特別会計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0.08</c:v>
                </c:pt>
                <c:pt idx="4">
                  <c:v>#N/A</c:v>
                </c:pt>
                <c:pt idx="5">
                  <c:v>0.12</c:v>
                </c:pt>
                <c:pt idx="6">
                  <c:v>#N/A</c:v>
                </c:pt>
                <c:pt idx="7">
                  <c:v>0</c:v>
                </c:pt>
                <c:pt idx="8">
                  <c:v>#N/A</c:v>
                </c:pt>
                <c:pt idx="9">
                  <c:v>7.0000000000000007E-2</c:v>
                </c:pt>
              </c:numCache>
            </c:numRef>
          </c:val>
          <c:extLst>
            <c:ext xmlns:c16="http://schemas.microsoft.com/office/drawing/2014/chart" uri="{C3380CC4-5D6E-409C-BE32-E72D297353CC}">
              <c16:uniqueId val="{00000005-BD1A-4D2F-AFC0-26803A79A86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0.54</c:v>
                </c:pt>
                <c:pt idx="2">
                  <c:v>#N/A</c:v>
                </c:pt>
                <c:pt idx="3">
                  <c:v>0.78</c:v>
                </c:pt>
                <c:pt idx="4">
                  <c:v>#N/A</c:v>
                </c:pt>
                <c:pt idx="5">
                  <c:v>0.72</c:v>
                </c:pt>
                <c:pt idx="6">
                  <c:v>#N/A</c:v>
                </c:pt>
                <c:pt idx="7">
                  <c:v>0.38</c:v>
                </c:pt>
                <c:pt idx="8">
                  <c:v>#N/A</c:v>
                </c:pt>
                <c:pt idx="9">
                  <c:v>0.31</c:v>
                </c:pt>
              </c:numCache>
            </c:numRef>
          </c:val>
          <c:extLst>
            <c:ext xmlns:c16="http://schemas.microsoft.com/office/drawing/2014/chart" uri="{C3380CC4-5D6E-409C-BE32-E72D297353CC}">
              <c16:uniqueId val="{00000006-BD1A-4D2F-AFC0-26803A79A86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7.66</c:v>
                </c:pt>
                <c:pt idx="2">
                  <c:v>#N/A</c:v>
                </c:pt>
                <c:pt idx="3">
                  <c:v>5.63</c:v>
                </c:pt>
                <c:pt idx="4">
                  <c:v>#N/A</c:v>
                </c:pt>
                <c:pt idx="5">
                  <c:v>9.52</c:v>
                </c:pt>
                <c:pt idx="6">
                  <c:v>#N/A</c:v>
                </c:pt>
                <c:pt idx="7">
                  <c:v>4.76</c:v>
                </c:pt>
                <c:pt idx="8">
                  <c:v>#N/A</c:v>
                </c:pt>
                <c:pt idx="9">
                  <c:v>5.99</c:v>
                </c:pt>
              </c:numCache>
            </c:numRef>
          </c:val>
          <c:extLst>
            <c:ext xmlns:c16="http://schemas.microsoft.com/office/drawing/2014/chart" uri="{C3380CC4-5D6E-409C-BE32-E72D297353CC}">
              <c16:uniqueId val="{00000007-BD1A-4D2F-AFC0-26803A79A86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3.85</c:v>
                </c:pt>
                <c:pt idx="8">
                  <c:v>#N/A</c:v>
                </c:pt>
                <c:pt idx="9">
                  <c:v>7.7</c:v>
                </c:pt>
              </c:numCache>
            </c:numRef>
          </c:val>
          <c:extLst>
            <c:ext xmlns:c16="http://schemas.microsoft.com/office/drawing/2014/chart" uri="{C3380CC4-5D6E-409C-BE32-E72D297353CC}">
              <c16:uniqueId val="{00000008-BD1A-4D2F-AFC0-26803A79A86A}"/>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14.94</c:v>
                </c:pt>
                <c:pt idx="2">
                  <c:v>#N/A</c:v>
                </c:pt>
                <c:pt idx="3">
                  <c:v>15.95</c:v>
                </c:pt>
                <c:pt idx="4">
                  <c:v>#N/A</c:v>
                </c:pt>
                <c:pt idx="5">
                  <c:v>16.78</c:v>
                </c:pt>
                <c:pt idx="6">
                  <c:v>#N/A</c:v>
                </c:pt>
                <c:pt idx="7">
                  <c:v>18.739999999999998</c:v>
                </c:pt>
                <c:pt idx="8">
                  <c:v>#N/A</c:v>
                </c:pt>
                <c:pt idx="9">
                  <c:v>19.38</c:v>
                </c:pt>
              </c:numCache>
            </c:numRef>
          </c:val>
          <c:extLst>
            <c:ext xmlns:c16="http://schemas.microsoft.com/office/drawing/2014/chart" uri="{C3380CC4-5D6E-409C-BE32-E72D297353CC}">
              <c16:uniqueId val="{00000009-BD1A-4D2F-AFC0-26803A79A86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394</c:v>
                </c:pt>
                <c:pt idx="5">
                  <c:v>393</c:v>
                </c:pt>
                <c:pt idx="8">
                  <c:v>392</c:v>
                </c:pt>
                <c:pt idx="11">
                  <c:v>383</c:v>
                </c:pt>
                <c:pt idx="14">
                  <c:v>373</c:v>
                </c:pt>
              </c:numCache>
            </c:numRef>
          </c:val>
          <c:extLst>
            <c:ext xmlns:c16="http://schemas.microsoft.com/office/drawing/2014/chart" uri="{C3380CC4-5D6E-409C-BE32-E72D297353CC}">
              <c16:uniqueId val="{00000000-A028-47A3-B400-A393137EFD0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028-47A3-B400-A393137EFD0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c:v>
                </c:pt>
                <c:pt idx="3">
                  <c:v>8</c:v>
                </c:pt>
                <c:pt idx="6">
                  <c:v>8</c:v>
                </c:pt>
                <c:pt idx="9">
                  <c:v>8</c:v>
                </c:pt>
                <c:pt idx="12">
                  <c:v>9</c:v>
                </c:pt>
              </c:numCache>
            </c:numRef>
          </c:val>
          <c:extLst>
            <c:ext xmlns:c16="http://schemas.microsoft.com/office/drawing/2014/chart" uri="{C3380CC4-5D6E-409C-BE32-E72D297353CC}">
              <c16:uniqueId val="{00000002-A028-47A3-B400-A393137EFD0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32</c:v>
                </c:pt>
                <c:pt idx="3">
                  <c:v>33</c:v>
                </c:pt>
                <c:pt idx="6">
                  <c:v>30</c:v>
                </c:pt>
                <c:pt idx="9">
                  <c:v>30</c:v>
                </c:pt>
                <c:pt idx="12">
                  <c:v>34</c:v>
                </c:pt>
              </c:numCache>
            </c:numRef>
          </c:val>
          <c:extLst>
            <c:ext xmlns:c16="http://schemas.microsoft.com/office/drawing/2014/chart" uri="{C3380CC4-5D6E-409C-BE32-E72D297353CC}">
              <c16:uniqueId val="{00000003-A028-47A3-B400-A393137EFD0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257</c:v>
                </c:pt>
                <c:pt idx="3">
                  <c:v>269</c:v>
                </c:pt>
                <c:pt idx="6">
                  <c:v>268</c:v>
                </c:pt>
                <c:pt idx="9">
                  <c:v>277</c:v>
                </c:pt>
                <c:pt idx="12">
                  <c:v>219</c:v>
                </c:pt>
              </c:numCache>
            </c:numRef>
          </c:val>
          <c:extLst>
            <c:ext xmlns:c16="http://schemas.microsoft.com/office/drawing/2014/chart" uri="{C3380CC4-5D6E-409C-BE32-E72D297353CC}">
              <c16:uniqueId val="{00000004-A028-47A3-B400-A393137EFD0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28-47A3-B400-A393137EFD0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28-47A3-B400-A393137EFD0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360</c:v>
                </c:pt>
                <c:pt idx="3">
                  <c:v>340</c:v>
                </c:pt>
                <c:pt idx="6">
                  <c:v>341</c:v>
                </c:pt>
                <c:pt idx="9">
                  <c:v>318</c:v>
                </c:pt>
                <c:pt idx="12">
                  <c:v>290</c:v>
                </c:pt>
              </c:numCache>
            </c:numRef>
          </c:val>
          <c:extLst>
            <c:ext xmlns:c16="http://schemas.microsoft.com/office/drawing/2014/chart" uri="{C3380CC4-5D6E-409C-BE32-E72D297353CC}">
              <c16:uniqueId val="{00000007-A028-47A3-B400-A393137EFD0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263</c:v>
                </c:pt>
                <c:pt idx="2">
                  <c:v>#N/A</c:v>
                </c:pt>
                <c:pt idx="3">
                  <c:v>#N/A</c:v>
                </c:pt>
                <c:pt idx="4">
                  <c:v>257</c:v>
                </c:pt>
                <c:pt idx="5">
                  <c:v>#N/A</c:v>
                </c:pt>
                <c:pt idx="6">
                  <c:v>#N/A</c:v>
                </c:pt>
                <c:pt idx="7">
                  <c:v>255</c:v>
                </c:pt>
                <c:pt idx="8">
                  <c:v>#N/A</c:v>
                </c:pt>
                <c:pt idx="9">
                  <c:v>#N/A</c:v>
                </c:pt>
                <c:pt idx="10">
                  <c:v>250</c:v>
                </c:pt>
                <c:pt idx="11">
                  <c:v>#N/A</c:v>
                </c:pt>
                <c:pt idx="12">
                  <c:v>#N/A</c:v>
                </c:pt>
                <c:pt idx="13">
                  <c:v>179</c:v>
                </c:pt>
                <c:pt idx="14">
                  <c:v>#N/A</c:v>
                </c:pt>
              </c:numCache>
            </c:numRef>
          </c:val>
          <c:smooth val="0"/>
          <c:extLst>
            <c:ext xmlns:c16="http://schemas.microsoft.com/office/drawing/2014/chart" uri="{C3380CC4-5D6E-409C-BE32-E72D297353CC}">
              <c16:uniqueId val="{00000008-A028-47A3-B400-A393137EFD0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4454</c:v>
                </c:pt>
                <c:pt idx="5">
                  <c:v>4397</c:v>
                </c:pt>
                <c:pt idx="8">
                  <c:v>4229</c:v>
                </c:pt>
                <c:pt idx="11">
                  <c:v>4004</c:v>
                </c:pt>
                <c:pt idx="14">
                  <c:v>3829</c:v>
                </c:pt>
              </c:numCache>
            </c:numRef>
          </c:val>
          <c:extLst>
            <c:ext xmlns:c16="http://schemas.microsoft.com/office/drawing/2014/chart" uri="{C3380CC4-5D6E-409C-BE32-E72D297353CC}">
              <c16:uniqueId val="{00000000-791D-45E7-9864-4566C2A2B04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c:v>
                </c:pt>
                <c:pt idx="5">
                  <c:v>5</c:v>
                </c:pt>
                <c:pt idx="8">
                  <c:v>0</c:v>
                </c:pt>
                <c:pt idx="11">
                  <c:v>0</c:v>
                </c:pt>
                <c:pt idx="14">
                  <c:v>0</c:v>
                </c:pt>
              </c:numCache>
            </c:numRef>
          </c:val>
          <c:extLst>
            <c:ext xmlns:c16="http://schemas.microsoft.com/office/drawing/2014/chart" uri="{C3380CC4-5D6E-409C-BE32-E72D297353CC}">
              <c16:uniqueId val="{00000001-791D-45E7-9864-4566C2A2B04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5289</c:v>
                </c:pt>
                <c:pt idx="5">
                  <c:v>5412</c:v>
                </c:pt>
                <c:pt idx="8">
                  <c:v>5635</c:v>
                </c:pt>
                <c:pt idx="11">
                  <c:v>5972</c:v>
                </c:pt>
                <c:pt idx="14">
                  <c:v>4777</c:v>
                </c:pt>
              </c:numCache>
            </c:numRef>
          </c:val>
          <c:extLst>
            <c:ext xmlns:c16="http://schemas.microsoft.com/office/drawing/2014/chart" uri="{C3380CC4-5D6E-409C-BE32-E72D297353CC}">
              <c16:uniqueId val="{00000002-791D-45E7-9864-4566C2A2B04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1D-45E7-9864-4566C2A2B04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91D-45E7-9864-4566C2A2B04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5-791D-45E7-9864-4566C2A2B04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797</c:v>
                </c:pt>
                <c:pt idx="3">
                  <c:v>786</c:v>
                </c:pt>
                <c:pt idx="6">
                  <c:v>753</c:v>
                </c:pt>
                <c:pt idx="9">
                  <c:v>760</c:v>
                </c:pt>
                <c:pt idx="12">
                  <c:v>756</c:v>
                </c:pt>
              </c:numCache>
            </c:numRef>
          </c:val>
          <c:extLst>
            <c:ext xmlns:c16="http://schemas.microsoft.com/office/drawing/2014/chart" uri="{C3380CC4-5D6E-409C-BE32-E72D297353CC}">
              <c16:uniqueId val="{00000006-791D-45E7-9864-4566C2A2B04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176</c:v>
                </c:pt>
                <c:pt idx="3">
                  <c:v>177</c:v>
                </c:pt>
                <c:pt idx="6">
                  <c:v>207</c:v>
                </c:pt>
                <c:pt idx="9">
                  <c:v>207</c:v>
                </c:pt>
                <c:pt idx="12">
                  <c:v>257</c:v>
                </c:pt>
              </c:numCache>
            </c:numRef>
          </c:val>
          <c:extLst>
            <c:ext xmlns:c16="http://schemas.microsoft.com/office/drawing/2014/chart" uri="{C3380CC4-5D6E-409C-BE32-E72D297353CC}">
              <c16:uniqueId val="{00000007-791D-45E7-9864-4566C2A2B04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3437</c:v>
                </c:pt>
                <c:pt idx="3">
                  <c:v>3349</c:v>
                </c:pt>
                <c:pt idx="6">
                  <c:v>3254</c:v>
                </c:pt>
                <c:pt idx="9">
                  <c:v>3101</c:v>
                </c:pt>
                <c:pt idx="12">
                  <c:v>2787</c:v>
                </c:pt>
              </c:numCache>
            </c:numRef>
          </c:val>
          <c:extLst>
            <c:ext xmlns:c16="http://schemas.microsoft.com/office/drawing/2014/chart" uri="{C3380CC4-5D6E-409C-BE32-E72D297353CC}">
              <c16:uniqueId val="{00000008-791D-45E7-9864-4566C2A2B04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60</c:v>
                </c:pt>
                <c:pt idx="3">
                  <c:v>52</c:v>
                </c:pt>
                <c:pt idx="6">
                  <c:v>44</c:v>
                </c:pt>
                <c:pt idx="9">
                  <c:v>35</c:v>
                </c:pt>
                <c:pt idx="12">
                  <c:v>27</c:v>
                </c:pt>
              </c:numCache>
            </c:numRef>
          </c:val>
          <c:extLst>
            <c:ext xmlns:c16="http://schemas.microsoft.com/office/drawing/2014/chart" uri="{C3380CC4-5D6E-409C-BE32-E72D297353CC}">
              <c16:uniqueId val="{00000009-791D-45E7-9864-4566C2A2B04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2274</c:v>
                </c:pt>
                <c:pt idx="3">
                  <c:v>2200</c:v>
                </c:pt>
                <c:pt idx="6">
                  <c:v>2148</c:v>
                </c:pt>
                <c:pt idx="9">
                  <c:v>1943</c:v>
                </c:pt>
                <c:pt idx="12">
                  <c:v>1828</c:v>
                </c:pt>
              </c:numCache>
            </c:numRef>
          </c:val>
          <c:extLst>
            <c:ext xmlns:c16="http://schemas.microsoft.com/office/drawing/2014/chart" uri="{C3380CC4-5D6E-409C-BE32-E72D297353CC}">
              <c16:uniqueId val="{0000000A-791D-45E7-9864-4566C2A2B04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91D-45E7-9864-4566C2A2B04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2189</c:v>
                </c:pt>
                <c:pt idx="1">
                  <c:v>2090</c:v>
                </c:pt>
                <c:pt idx="2">
                  <c:v>2179</c:v>
                </c:pt>
              </c:numCache>
            </c:numRef>
          </c:val>
          <c:extLst>
            <c:ext xmlns:c16="http://schemas.microsoft.com/office/drawing/2014/chart" uri="{C3380CC4-5D6E-409C-BE32-E72D297353CC}">
              <c16:uniqueId val="{00000000-FC02-4EE9-B2E3-28160DC492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375</c:v>
                </c:pt>
                <c:pt idx="1">
                  <c:v>445</c:v>
                </c:pt>
                <c:pt idx="2">
                  <c:v>345</c:v>
                </c:pt>
              </c:numCache>
            </c:numRef>
          </c:val>
          <c:extLst>
            <c:ext xmlns:c16="http://schemas.microsoft.com/office/drawing/2014/chart" uri="{C3380CC4-5D6E-409C-BE32-E72D297353CC}">
              <c16:uniqueId val="{00000001-FC02-4EE9-B2E3-28160DC492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2555</c:v>
                </c:pt>
                <c:pt idx="1">
                  <c:v>2878</c:v>
                </c:pt>
                <c:pt idx="2">
                  <c:v>1693</c:v>
                </c:pt>
              </c:numCache>
            </c:numRef>
          </c:val>
          <c:extLst>
            <c:ext xmlns:c16="http://schemas.microsoft.com/office/drawing/2014/chart" uri="{C3380CC4-5D6E-409C-BE32-E72D297353CC}">
              <c16:uniqueId val="{00000002-FC02-4EE9-B2E3-28160DC492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{0BDF34F0-E037-4787-9B65-CCEE04410541}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F8E-4D54-9BEE-47BAC461C10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{E80D9088-2B8A-46A3-BB56-99B9BF1234CF}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8E-4D54-9BEE-47BAC461C10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{41EA1577-D5B6-48C7-BC3C-0454EEAC8542}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8E-4D54-9BEE-47BAC461C10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{698C5E1B-8406-4AF4-A1D1-9C85DDE166B4}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8E-4D54-9BEE-47BAC461C10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{1E9EB7C4-D901-4554-B2B6-041868642CE9}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8E-4D54-9BEE-47BAC461C10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{2D52F3CD-AC9E-42FC-A690-0A37010311EA}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F8E-4D54-9BEE-47BAC461C10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{5187F4BF-E308-41A6-95BA-1D7A96622239}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F8E-4D54-9BEE-47BAC461C10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{3B0AE8B5-657F-4C5D-8954-11D77FB110DF}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F8E-4D54-9BEE-47BAC461C10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{CD97D81D-C80F-4DFE-8B9C-F7D3749BEF78}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F8E-4D54-9BEE-47BAC461C10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80.3</c:v>
                </c:pt>
                <c:pt idx="8">
                  <c:v>79.7</c:v>
                </c:pt>
                <c:pt idx="16">
                  <c:v>79.8</c:v>
                </c:pt>
                <c:pt idx="24">
                  <c:v>79.900000000000006</c:v>
                </c:pt>
                <c:pt idx="32">
                  <c:v>80.900000000000006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F8E-4D54-9BEE-47BAC461C10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{CAF8A236-32FF-4A36-BA36-38E6216CD4FA}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F8E-4D54-9BEE-47BAC461C10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{53BD8917-6CD9-4142-AD95-7DD955E7C810}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8E-4D54-9BEE-47BAC461C10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{C92EACB8-0BD6-4D9C-BB9C-BD982632A79F}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8E-4D54-9BEE-47BAC461C10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{4363C6A1-79E5-4B11-B67F-B8750B9CBC96}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8E-4D54-9BEE-47BAC461C10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{1E9C0B78-D25F-4BE2-9D26-A949600AC507}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8E-4D54-9BEE-47BAC461C10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{4463A2B0-CDC9-4F26-AAEE-24A848C681FF}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F8E-4D54-9BEE-47BAC461C10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{55470D38-51C3-40FF-AA2D-77C65096295F}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F8E-4D54-9BEE-47BAC461C10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{E2FC7236-C6CD-46D0-A458-A604860063AC}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F8E-4D54-9BEE-47BAC461C10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{1AFC7E9B-3D86-4E5F-86AB-658406AA467E}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F8E-4D54-9BEE-47BAC461C1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FF8E-4D54-9BEE-47BAC461C10E}"/>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{9D4BF3E2-4419-494B-B8C7-4D24334398D4}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72C-43D5-9CD1-B5EF01F3887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{3313DA9D-A2F3-4AC2-A13B-399763C0D754}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2C-43D5-9CD1-B5EF01F3887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{75CA225F-1CD5-4CD4-AF8E-36E2BD2C597C}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2C-43D5-9CD1-B5EF01F3887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{347B0E6E-51FE-429C-AA67-141E33D27DF8}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2C-43D5-9CD1-B5EF01F3887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{70E22118-1C57-496B-B0CD-C328FD400EFE}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2C-43D5-9CD1-B5EF01F3887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{107C8668-E966-452A-8CD6-C8B28B13C5BE}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72C-43D5-9CD1-B5EF01F3887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{01CFA3C2-DB8E-4578-957E-684AB153F0B9}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72C-43D5-9CD1-B5EF01F3887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{5021059C-0F96-48D1-BA30-3B278121A7BA}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72C-43D5-9CD1-B5EF01F3887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{3933C6F2-A447-440B-9FD7-58BB793D1119}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72C-43D5-9CD1-B5EF01F388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9.3000000000000007</c:v>
                </c:pt>
                <c:pt idx="16">
                  <c:v>8.1999999999999993</c:v>
                </c:pt>
                <c:pt idx="24">
                  <c:v>7.7</c:v>
                </c:pt>
                <c:pt idx="32">
                  <c:v>6.7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72C-43D5-9CD1-B5EF01F3887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{7563548F-5C8C-4A9D-A74B-88E114470254}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72C-43D5-9CD1-B5EF01F3887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{9E29E4A8-E0D7-47FB-B16E-84CD9AF30618}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2C-43D5-9CD1-B5EF01F3887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{956662D8-E86E-4868-85D3-B9468B0B36A0}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2C-43D5-9CD1-B5EF01F3887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{8AFA4053-64CE-4AE9-84D7-114DB27B8F10}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2C-43D5-9CD1-B5EF01F3887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{CE219A85-DB78-4A1E-89CF-C940ED3836B8}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2C-43D5-9CD1-B5EF01F3887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{42DE8B4A-0097-4A74-A028-166062C32CC8}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72C-43D5-9CD1-B5EF01F3887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{3BD52C69-F486-4E8B-8C7D-511AEE180F29}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72C-43D5-9CD1-B5EF01F3887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{B5CAC7D4-AA41-488E-B090-9C55B8CB4D1E}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72C-43D5-9CD1-B5EF01F3887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{5384F4AD-F709-4075-B5B6-FE330F794EBD}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72C-43D5-9CD1-B5EF01F388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C72C-43D5-9CD1-B5EF01F38873}"/>
            </c:ext>
          </c:extLst>
        </c:ser>
        <c:dLbls>
          <c:showLegendKey val="0"/>
          <c:showVal val="1"/>
          <c:showCatName val="0"/>
          <c:showSerName val="0"/>
          <c:showPercent val="0"/>
          <c:showBubbleSize val="0"/>
        </c:dLbls>
        <c:axId val="84219776"/>
        <c:axId val="84234240"/>
      </c:scatterChart>
      <c:valAx>
        <c:axId val="84219776"/>
        <c:scaling>
          <c:orientation val="maxMin"/>
          <c:max val="8.1999999999999993"/>
          <c:min val="7.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群馬県榛東村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100">
              <a:solidFill>
                <a:schemeClr val="dk1"/>
              </a:solidFill>
              <a:effectLst/>
              <a:latin typeface="+mn-lt"/>
              <a:ea typeface="+mn-ea"/>
              <a:cs typeface="+mn-cs"/>
            </a:rPr>
            <a:t>　</a:t>
          </a:r>
          <a:r>
            <a:rPr lang="en-US" altLang="ja-JP" sz="1100">
              <a:solidFill>
                <a:schemeClr val="dk1"/>
              </a:solidFill>
              <a:effectLst/>
              <a:latin typeface="+mn-lt"/>
              <a:ea typeface="+mn-ea"/>
              <a:cs typeface="+mn-cs"/>
            </a:rPr>
            <a:t>R4</a:t>
          </a:r>
          <a:r>
            <a:rPr lang="ja-JP" altLang="ja-JP" sz="1100">
              <a:solidFill>
                <a:schemeClr val="dk1"/>
              </a:solidFill>
              <a:effectLst/>
              <a:latin typeface="+mn-lt"/>
              <a:ea typeface="+mn-ea"/>
              <a:cs typeface="+mn-cs"/>
            </a:rPr>
            <a:t>年度に</a:t>
          </a:r>
          <a:r>
            <a:rPr lang="en-US" altLang="ja-JP" sz="1100">
              <a:solidFill>
                <a:schemeClr val="dk1"/>
              </a:solidFill>
              <a:effectLst/>
              <a:latin typeface="+mn-lt"/>
              <a:ea typeface="+mn-ea"/>
              <a:cs typeface="+mn-cs"/>
            </a:rPr>
            <a:t>H14</a:t>
          </a:r>
          <a:r>
            <a:rPr lang="ja-JP" altLang="ja-JP" sz="1100">
              <a:solidFill>
                <a:schemeClr val="dk1"/>
              </a:solidFill>
              <a:effectLst/>
              <a:latin typeface="+mn-lt"/>
              <a:ea typeface="+mn-ea"/>
              <a:cs typeface="+mn-cs"/>
            </a:rPr>
            <a:t>年度借入れ</a:t>
          </a:r>
          <a:r>
            <a:rPr lang="ja-JP" altLang="en-US" sz="1100">
              <a:solidFill>
                <a:schemeClr val="dk1"/>
              </a:solidFill>
              <a:effectLst/>
              <a:latin typeface="+mn-lt"/>
              <a:ea typeface="+mn-ea"/>
              <a:cs typeface="+mn-cs"/>
            </a:rPr>
            <a:t>地方道路等整備事業債</a:t>
          </a:r>
          <a:r>
            <a:rPr lang="ja-JP" altLang="ja-JP" sz="1100">
              <a:solidFill>
                <a:schemeClr val="dk1"/>
              </a:solidFill>
              <a:effectLst/>
              <a:latin typeface="+mn-lt"/>
              <a:ea typeface="+mn-ea"/>
              <a:cs typeface="+mn-cs"/>
            </a:rPr>
            <a:t>の償還が終わったが、</a:t>
          </a:r>
          <a:r>
            <a:rPr kumimoji="1" lang="ja-JP" altLang="ja-JP" sz="1100" b="0" i="0" baseline="0">
              <a:solidFill>
                <a:schemeClr val="dk1"/>
              </a:solidFill>
              <a:effectLst/>
              <a:latin typeface="+mn-lt"/>
              <a:ea typeface="+mn-ea"/>
              <a:cs typeface="+mn-cs"/>
            </a:rPr>
            <a:t>臨時財政対策債の発行及び学校教育施設整備に係る地方債の発行が継続していることから、今後は増加傾向で推移すると見込まれる。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公営企業債の元利償還金に対する繰入金</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、下水道事業の実施に伴い地方債の新規発行は続くため、</a:t>
          </a:r>
          <a:r>
            <a:rPr kumimoji="1" lang="ja-JP" altLang="en-US" sz="1100" b="0" i="0" baseline="0">
              <a:solidFill>
                <a:schemeClr val="dk1"/>
              </a:solidFill>
              <a:effectLst/>
              <a:latin typeface="+mn-lt"/>
              <a:ea typeface="+mn-ea"/>
              <a:cs typeface="+mn-cs"/>
            </a:rPr>
            <a:t>増加傾向にある</a:t>
          </a:r>
          <a:r>
            <a:rPr kumimoji="1" lang="ja-JP" altLang="ja-JP"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今後は、</a:t>
          </a:r>
          <a:r>
            <a:rPr kumimoji="1" lang="ja-JP" altLang="ja-JP" sz="1100">
              <a:solidFill>
                <a:schemeClr val="dk1"/>
              </a:solidFill>
              <a:effectLst/>
              <a:latin typeface="+mn-lt"/>
              <a:ea typeface="+mn-ea"/>
              <a:cs typeface="+mn-cs"/>
            </a:rPr>
            <a:t>適正な後年度負担を求める観点から</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償還期間を長く設定した</a:t>
          </a:r>
          <a:r>
            <a:rPr kumimoji="1" lang="ja-JP" altLang="en-US" sz="1100">
              <a:solidFill>
                <a:schemeClr val="dk1"/>
              </a:solidFill>
              <a:effectLst/>
              <a:latin typeface="+mn-lt"/>
              <a:ea typeface="+mn-ea"/>
              <a:cs typeface="+mn-cs"/>
            </a:rPr>
            <a:t>上で、地方債の新規発行を行っていくことが見込まれる。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減債基金残高のうち、実質公債費比率の算定に用いる満期一括償還地方債の償還の財源として積み立てた額はない。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群馬県榛東村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地方債の発行を抑制してきた結果、実質公債費比率は類似団体と比べて若干低く、将来負担額も低下している。なお、将来負担額に対する充当可能財源が確保されているため、将来負担比率の数値は算定されな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群馬県榛東村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複合施設の建築工事</a:t>
          </a:r>
          <a:r>
            <a:rPr kumimoji="1" lang="ja-JP" altLang="en-US" sz="1100" b="0" i="0" baseline="0">
              <a:solidFill>
                <a:schemeClr val="dk1"/>
              </a:solidFill>
              <a:effectLst/>
              <a:latin typeface="+mn-lt"/>
              <a:ea typeface="+mn-ea"/>
              <a:cs typeface="+mn-cs"/>
            </a:rPr>
            <a:t>に伴い、</a:t>
          </a:r>
          <a:r>
            <a:rPr kumimoji="1" lang="ja-JP" altLang="ja-JP" sz="1100">
              <a:solidFill>
                <a:schemeClr val="dk1"/>
              </a:solidFill>
              <a:effectLst/>
              <a:latin typeface="+mn-lt"/>
              <a:ea typeface="+mn-ea"/>
              <a:cs typeface="+mn-cs"/>
            </a:rPr>
            <a:t>教育施設整備基金</a:t>
          </a:r>
          <a:r>
            <a:rPr kumimoji="1" lang="ja-JP" altLang="en-US" sz="1100">
              <a:solidFill>
                <a:schemeClr val="dk1"/>
              </a:solidFill>
              <a:effectLst/>
              <a:latin typeface="+mn-lt"/>
              <a:ea typeface="+mn-ea"/>
              <a:cs typeface="+mn-cs"/>
            </a:rPr>
            <a:t>を取り崩したため、基金が大幅に減少したため。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次年度は複合施設の備品購入等で基金を取り崩す予定があるが、それ以外では</a:t>
          </a:r>
          <a:r>
            <a:rPr kumimoji="1" lang="ja-JP" altLang="ja-JP" sz="1100">
              <a:solidFill>
                <a:schemeClr val="dk1"/>
              </a:solidFill>
              <a:effectLst/>
              <a:latin typeface="+mn-lt"/>
              <a:ea typeface="+mn-ea"/>
              <a:cs typeface="+mn-cs"/>
            </a:rPr>
            <a:t>公共施設等総合管理計画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に基づき維持改修を行う予定のため、各基金に積立てを行う。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○農業用水維持管理基金：農業用水に係る給水施設の維持管理</a:t>
          </a:r>
          <a:endParaRPr lang="ja-JP" altLang="ja-JP" sz="1400">
            <a:effectLst/>
          </a:endParaRPr>
        </a:p>
        <a:p>
          <a:r>
            <a:rPr kumimoji="1" lang="ja-JP" altLang="ja-JP" sz="1100">
              <a:solidFill>
                <a:schemeClr val="dk1"/>
              </a:solidFill>
              <a:effectLst/>
              <a:latin typeface="+mn-lt"/>
              <a:ea typeface="+mn-ea"/>
              <a:cs typeface="+mn-cs"/>
            </a:rPr>
            <a:t>　○教育施設整備基金：教育施設等の整備</a:t>
          </a:r>
          <a:endParaRPr lang="ja-JP" altLang="ja-JP" sz="1400">
            <a:effectLst/>
          </a:endParaRPr>
        </a:p>
        <a:p>
          <a:r>
            <a:rPr kumimoji="1" lang="ja-JP" altLang="ja-JP" sz="1100">
              <a:solidFill>
                <a:schemeClr val="dk1"/>
              </a:solidFill>
              <a:effectLst/>
              <a:latin typeface="+mn-lt"/>
              <a:ea typeface="+mn-ea"/>
              <a:cs typeface="+mn-cs"/>
            </a:rPr>
            <a:t>　○社会福祉施設整備基金：社会福祉施設の整備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○再編関連移転等交付金基金：</a:t>
          </a:r>
          <a:r>
            <a:rPr lang="ja-JP" altLang="ja-JP" sz="1100">
              <a:solidFill>
                <a:schemeClr val="dk1"/>
              </a:solidFill>
              <a:effectLst/>
              <a:latin typeface="+mn-lt"/>
              <a:ea typeface="+mn-ea"/>
              <a:cs typeface="+mn-cs"/>
            </a:rPr>
            <a:t>防災中枢機能施設備品整備事業</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○農業用水維持管理基金：策定した計画に基づき、更新を行っていく予定のため、減少していく見込みである。</a:t>
          </a:r>
          <a:endParaRPr lang="ja-JP" altLang="ja-JP" sz="1400">
            <a:effectLst/>
          </a:endParaRPr>
        </a:p>
        <a:p>
          <a:r>
            <a:rPr kumimoji="1" lang="ja-JP" altLang="ja-JP" sz="1100">
              <a:solidFill>
                <a:schemeClr val="dk1"/>
              </a:solidFill>
              <a:effectLst/>
              <a:latin typeface="+mn-lt"/>
              <a:ea typeface="+mn-ea"/>
              <a:cs typeface="+mn-cs"/>
            </a:rPr>
            <a:t>　○教育施設整備基金：</a:t>
          </a:r>
          <a:r>
            <a:rPr lang="ja-JP" altLang="ja-JP" sz="1100">
              <a:solidFill>
                <a:schemeClr val="dk1"/>
              </a:solidFill>
              <a:effectLst/>
              <a:latin typeface="+mn-lt"/>
              <a:ea typeface="+mn-ea"/>
              <a:cs typeface="+mn-cs"/>
            </a:rPr>
            <a:t>防災中枢機能施設</a:t>
          </a:r>
          <a:r>
            <a:rPr kumimoji="1" lang="ja-JP" altLang="ja-JP" sz="1100">
              <a:solidFill>
                <a:schemeClr val="dk1"/>
              </a:solidFill>
              <a:effectLst/>
              <a:latin typeface="+mn-lt"/>
              <a:ea typeface="+mn-ea"/>
              <a:cs typeface="+mn-cs"/>
            </a:rPr>
            <a:t>整備による取崩しを行</a:t>
          </a:r>
          <a:r>
            <a:rPr kumimoji="1" lang="ja-JP" altLang="en-US" sz="1100">
              <a:solidFill>
                <a:schemeClr val="dk1"/>
              </a:solidFill>
              <a:effectLst/>
              <a:latin typeface="+mn-lt"/>
              <a:ea typeface="+mn-ea"/>
              <a:cs typeface="+mn-cs"/>
            </a:rPr>
            <a:t>ったため、大幅に</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○社会福祉施設整備基金：公共施設等総合管理計画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に基づき維持改修を行う予定のため、減少が見込まれる。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○再編関連移転等交付金基金：</a:t>
          </a:r>
          <a:r>
            <a:rPr lang="ja-JP" altLang="ja-JP" sz="1100">
              <a:solidFill>
                <a:schemeClr val="dk1"/>
              </a:solidFill>
              <a:effectLst/>
              <a:latin typeface="+mn-lt"/>
              <a:ea typeface="+mn-ea"/>
              <a:cs typeface="+mn-cs"/>
            </a:rPr>
            <a:t>防災中枢機能施設の備品購入のため</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今後取崩しを行う</a:t>
          </a:r>
          <a:r>
            <a:rPr kumimoji="1" lang="ja-JP" altLang="ja-JP" sz="1100">
              <a:solidFill>
                <a:schemeClr val="dk1"/>
              </a:solidFill>
              <a:effectLst/>
              <a:latin typeface="+mn-lt"/>
              <a:ea typeface="+mn-ea"/>
              <a:cs typeface="+mn-cs"/>
            </a:rPr>
            <a:t>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年度においては、教育施設整備基金</a:t>
          </a:r>
          <a:r>
            <a:rPr kumimoji="1" lang="ja-JP" altLang="en-US" sz="1100">
              <a:solidFill>
                <a:schemeClr val="dk1"/>
              </a:solidFill>
              <a:effectLst/>
              <a:latin typeface="+mn-lt"/>
              <a:ea typeface="+mn-ea"/>
              <a:cs typeface="+mn-cs"/>
            </a:rPr>
            <a:t>及び再編関連訓練移転等交付金事業基金積立金</a:t>
          </a:r>
          <a:r>
            <a:rPr kumimoji="1" lang="ja-JP" altLang="ja-JP" sz="1100">
              <a:solidFill>
                <a:schemeClr val="dk1"/>
              </a:solidFill>
              <a:effectLst/>
              <a:latin typeface="+mn-lt"/>
              <a:ea typeface="+mn-ea"/>
              <a:cs typeface="+mn-cs"/>
            </a:rPr>
            <a:t>への積立てや下水道事業特別会計への補助金の増加</a:t>
          </a:r>
          <a:r>
            <a:rPr kumimoji="1" lang="ja-JP" altLang="en-US" sz="1100">
              <a:solidFill>
                <a:schemeClr val="dk1"/>
              </a:solidFill>
              <a:effectLst/>
              <a:latin typeface="+mn-lt"/>
              <a:ea typeface="+mn-ea"/>
              <a:cs typeface="+mn-cs"/>
            </a:rPr>
            <a:t>はあったものの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地方交付税が令和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年度にかけて</a:t>
          </a:r>
          <a:r>
            <a:rPr kumimoji="1" lang="en-US" altLang="ja-JP" sz="1100">
              <a:solidFill>
                <a:schemeClr val="dk1"/>
              </a:solidFill>
              <a:effectLst/>
              <a:latin typeface="+mn-lt"/>
              <a:ea typeface="+mn-ea"/>
              <a:cs typeface="+mn-cs"/>
            </a:rPr>
            <a:t>192</a:t>
          </a:r>
          <a:r>
            <a:rPr kumimoji="1" lang="ja-JP" altLang="en-US" sz="1100">
              <a:solidFill>
                <a:schemeClr val="dk1"/>
              </a:solidFill>
              <a:effectLst/>
              <a:latin typeface="+mn-lt"/>
              <a:ea typeface="+mn-ea"/>
              <a:cs typeface="+mn-cs"/>
            </a:rPr>
            <a:t>百万円増加したこともあり、結果的には</a:t>
          </a:r>
          <a:r>
            <a:rPr kumimoji="1" lang="ja-JP" altLang="ja-JP" sz="1100">
              <a:solidFill>
                <a:schemeClr val="dk1"/>
              </a:solidFill>
              <a:effectLst/>
              <a:latin typeface="+mn-lt"/>
              <a:ea typeface="+mn-ea"/>
              <a:cs typeface="+mn-cs"/>
            </a:rPr>
            <a:t>財政調整基金から取崩しを行</a:t>
          </a:r>
          <a:r>
            <a:rPr kumimoji="1" lang="ja-JP" altLang="en-US" sz="1100">
              <a:solidFill>
                <a:schemeClr val="dk1"/>
              </a:solidFill>
              <a:effectLst/>
              <a:latin typeface="+mn-lt"/>
              <a:ea typeface="+mn-ea"/>
              <a:cs typeface="+mn-cs"/>
            </a:rPr>
            <a:t>う必要がなく</a:t>
          </a:r>
          <a:r>
            <a:rPr kumimoji="1" lang="ja-JP" altLang="ja-JP" sz="1100">
              <a:solidFill>
                <a:schemeClr val="dk1"/>
              </a:solidFill>
              <a:effectLst/>
              <a:latin typeface="+mn-lt"/>
              <a:ea typeface="+mn-ea"/>
              <a:cs typeface="+mn-cs"/>
            </a:rPr>
            <a:t>残高は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基金の使途の明確化を図るため、財政調整基金を取り崩して特定目的基金に積み立てていくことを予定している。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mn-lt"/>
              <a:ea typeface="+mn-ea"/>
              <a:cs typeface="+mn-cs"/>
            </a:rPr>
            <a:t>物価高騰など経済事情の著しい変動等により財源が不足し、村債の償還の財源に充てたため</a:t>
          </a:r>
          <a:r>
            <a:rPr kumimoji="1" lang="ja-JP" altLang="ja-JP" sz="1100">
              <a:solidFill>
                <a:schemeClr val="dk1"/>
              </a:solidFill>
              <a:effectLst/>
              <a:latin typeface="+mn-lt"/>
              <a:ea typeface="+mn-ea"/>
              <a:cs typeface="+mn-cs"/>
            </a:rPr>
            <a:t>、基金残高は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今後も地方債の償還に備え、決算剰余金を積み立てることを予定している。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3A0AC36-4E7A-4844-BD08-E3F65FB919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0F52390-E647-48B6-AF46-6EADF7F882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2356236-4D22-4B2B-8D30-82C1ECB57C7B}"/>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102766A-4220-49DA-8BA5-BFAA79DB6A2F}"/>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812F182-6D5E-4B41-BA67-A3DE8A8DA454}"/>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57518FC-5FEF-4FFF-8FEC-91E1E594376A}"/>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8E41B140-5A83-4156-90F8-67489D1DAEB3}"/>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DBE0E53-62A6-4D0A-88BD-51AC44F62A98}"/>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C7258EA-1030-423C-9D26-2CE829AFC0EF}"/>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313704B-CDE7-46F6-A131-89B609CE7145}"/>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7BF7132-73E6-4EB1-A130-294D6288CCC0}"/>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49E8523-1521-41AB-A5B8-5E958AAB61D1}"/>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9CABED1-9D04-452F-913A-25A0DAADFD99}"/>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75839E8-88C3-4E45-9046-A67C47A25922}"/>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C28D9BF-2B0F-4A02-9DB6-68DFB0A665D4}"/>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D74E2830-F965-498E-B8ED-0808EFA98AFC}"/>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群馬県榛東村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9878D4A-02C0-48A5-895E-EE42B4CB5E3D}"/>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FC4FE43-59D3-429B-B2B2-C63F53633F83}"/>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271CFD9-D86A-4080-85B3-8DAF1001670B}"/>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E60EEA5-440D-49C1-8E83-E76A1F59757D}"/>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510C1F1-D495-47EC-8CB9-1CF1A1669229}"/>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BBB0B0D-DE10-46F8-8388-3C053B1FAA88}"/>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14,648
14,369
27.92
8,965,627
8,703,253
224,829
3,747,383
1,828,145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446854A-8747-460A-8EE5-D1CBE17AB48B}"/>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9CC57E8-FA48-4B89-86E4-8FB1E8F0795F}"/>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741358E-80A9-4548-B67D-23A1B3D77301}"/>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3569DBA-6E3F-4730-846D-09A4157CA482}"/>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85A50F40-AEF4-4AA2-8A5C-2BC67AA3A36E}"/>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40D1ACA9-E062-4B4A-8D6F-32883E6A7C97}"/>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3CF27D2-BC78-4545-B6A6-C325307F1DDD}"/>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B8D64BF-23B2-4D48-85B1-E1B073B65B8E}"/>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C60AFD5-5D05-4B7B-89E0-B4C781BAB4F4}"/>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693A498D-925A-4AAF-B518-7D035D290BF4}"/>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21AE0D3-CA21-4BAF-A05C-AAAB15C77C75}"/>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F6014DC-BED5-48BE-831D-692185DD572B}"/>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850505E-C759-440F-82E1-CD6C610E6D86}"/>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CE08620-CA2F-41CF-A54B-7A8A3F8D7BBE}"/>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7E61C44-CB6F-4AB6-B72B-264D8AF2A0A4}"/>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2A1CB09-A1E3-4930-9ED8-8C9C09810348}"/>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EBBFEB3-41CC-4E0C-A07C-2D27E34E42C2}"/>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3CDD30EC-FB4B-4DB5-9B56-28B85DC51EE1}"/>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05A33A2-DD3D-4B2F-86BB-91781515EAD4}"/>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DD2193FF-DCA5-42D2-A46C-E1EF14DA3E21}"/>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A05AF0D-A022-465B-8712-BDD26645188C}"/>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FDF08E50-37C7-48A8-BB86-2B12242D36E5}"/>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8DB237D-2FEB-4D93-9376-CC6793D5A8D0}"/>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6495AF2-171E-4FB7-A1A4-716D85B42D4C}"/>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97F1209-4651-4A09-8EF4-F6F624ED4A34}"/>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BE4D286-A554-4D5A-B134-C59C03A9BCF2}"/>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F81A744-9CA6-4451-AF82-E0B5214A7B49}"/>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3CC89FA-8132-4CE1-9C5B-F6ACBFFE6878}"/>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770D89D-EBC5-492E-8CC2-541616F542E6}"/>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BCA779C-107A-4AC9-9540-DD82CFDC5BBB}"/>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F7DC758-6B30-4254-A6FE-56F219153E64}"/>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4A7CBFC-1CB5-4C43-B66D-84085178CB4E}"/>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663A71C-956F-451A-928F-33D9D31348D6}"/>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9243A73-2256-415C-B6D2-3E62F46AE495}"/>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C1C0A3A-3341-419B-86E1-52FFF4C13BD2}"/>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有形固定資産減価償却率は、類似団体より大幅に高くなっている。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このため、平成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年度に策定した個別施設計画に基づき、施設の大規模改修や集約化を含めた維持管理を推進している。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A752C4E-73C9-4CA9-B406-767BEE75EC58}"/>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C3CC2ED-FAE8-4FFC-BB78-33EB6C4922C1}"/>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D0E65BBB-BAC3-4E51-8764-AF7FE8E4095E}"/>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0FB1941D-E73D-4473-91C5-2ABE225691D7}"/>
            </a:ext>
          </a:extLst>
        </xdr:cNvPr>
        <xdr:cNvCxnSpPr/>
      </xdr:nvCxnSpPr>
      <xdr:spPr>
        <a:xfrm>
          <a:off x="1158875" y="6553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38299746-CBCC-429D-9425-10748B5D5B34}"/>
            </a:ext>
          </a:extLst>
        </xdr:cNvPr>
        <xdr:cNvSpPr txBox="1"/>
      </xdr:nvSpPr>
      <xdr:spPr>
        <a:xfrm>
          <a:off x="789956" y="6468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EBFB1ACA-ED97-4CC7-A247-DE796BB4471A}"/>
            </a:ext>
          </a:extLst>
        </xdr:cNvPr>
        <xdr:cNvCxnSpPr/>
      </xdr:nvCxnSpPr>
      <xdr:spPr>
        <a:xfrm>
          <a:off x="1158875" y="63023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1EF99420-7D28-4F4E-B4E9-B48E8E430F84}"/>
            </a:ext>
          </a:extLst>
        </xdr:cNvPr>
        <xdr:cNvSpPr txBox="1"/>
      </xdr:nvSpPr>
      <xdr:spPr>
        <a:xfrm>
          <a:off x="78995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5538757A-AA8A-4525-923B-60798D52EA6C}"/>
            </a:ext>
          </a:extLst>
        </xdr:cNvPr>
        <xdr:cNvCxnSpPr/>
      </xdr:nvCxnSpPr>
      <xdr:spPr>
        <a:xfrm>
          <a:off x="1158875" y="60483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F387574E-6B4F-4F55-9236-4AAA2F5F848B}"/>
            </a:ext>
          </a:extLst>
        </xdr:cNvPr>
        <xdr:cNvSpPr txBox="1"/>
      </xdr:nvSpPr>
      <xdr:spPr>
        <a:xfrm>
          <a:off x="789956" y="59640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7D9BC17A-B9A7-4D3F-B2EF-682DD47379CF}"/>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B9A3ECEB-A3CE-465E-A88D-87ABD1E2F6B3}"/>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AD69E9ED-351E-4BDD-9F37-65EAE36C70AB}"/>
            </a:ext>
          </a:extLst>
        </xdr:cNvPr>
        <xdr:cNvCxnSpPr/>
      </xdr:nvCxnSpPr>
      <xdr:spPr>
        <a:xfrm>
          <a:off x="1158875" y="553402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5AFEA285-94FA-4D65-A5E0-2E4A2EFEC777}"/>
            </a:ext>
          </a:extLst>
        </xdr:cNvPr>
        <xdr:cNvSpPr txBox="1"/>
      </xdr:nvSpPr>
      <xdr:spPr>
        <a:xfrm>
          <a:off x="789956" y="5449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6C47D7EC-E659-46E1-AABE-AEF5109E3491}"/>
            </a:ext>
          </a:extLst>
        </xdr:cNvPr>
        <xdr:cNvCxnSpPr/>
      </xdr:nvCxnSpPr>
      <xdr:spPr>
        <a:xfrm>
          <a:off x="1158875" y="5283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62C4CE03-FC1F-4BDC-A7A3-3A84CA1CCF39}"/>
            </a:ext>
          </a:extLst>
        </xdr:cNvPr>
        <xdr:cNvSpPr txBox="1"/>
      </xdr:nvSpPr>
      <xdr:spPr>
        <a:xfrm>
          <a:off x="789956" y="5189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AEF2DE45-DC43-494F-9065-8EE374198464}"/>
            </a:ext>
          </a:extLst>
        </xdr:cNvPr>
        <xdr:cNvCxnSpPr/>
      </xdr:nvCxnSpPr>
      <xdr:spPr>
        <a:xfrm>
          <a:off x="1158875" y="5029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52F4D055-348D-4E7E-B3BD-3E6919CBA6C5}"/>
            </a:ext>
          </a:extLst>
        </xdr:cNvPr>
        <xdr:cNvSpPr txBox="1"/>
      </xdr:nvSpPr>
      <xdr:spPr>
        <a:xfrm>
          <a:off x="789956" y="4935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F9968179-D821-40EB-A42B-4B39139F616B}"/>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C8FE5D55-1900-4069-A259-D340C013041B}"/>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4592CA4C-5377-49F1-8AD8-C99B1633579D}"/>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9" name="直線コネクタ 78">
          <a:extLst>
            <a:ext uri="{FF2B5EF4-FFF2-40B4-BE49-F238E27FC236}">
              <a16:creationId xmlns:a16="http://schemas.microsoft.com/office/drawing/2014/main" id="{DE68AEA4-CD58-4DCC-AADA-C129E2ECC1B9}"/>
            </a:ext>
          </a:extLst>
        </xdr:cNvPr>
        <xdr:cNvCxnSpPr/>
      </xdr:nvCxnSpPr>
      <xdr:spPr>
        <a:xfrm flipV="1">
          <a:off x="4306570" y="5116830"/>
          <a:ext cx="1270" cy="126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80" name="有形固定資産減価償却率最小値テキスト">
          <a:extLst>
            <a:ext uri="{FF2B5EF4-FFF2-40B4-BE49-F238E27FC236}">
              <a16:creationId xmlns:a16="http://schemas.microsoft.com/office/drawing/2014/main" id="{D9E1018A-C45B-43E5-9C42-8B43F6A48AD8}"/>
            </a:ext>
          </a:extLst>
        </xdr:cNvPr>
        <xdr:cNvSpPr txBox="1"/>
      </xdr:nvSpPr>
      <xdr:spPr>
        <a:xfrm>
          <a:off x="4359275" y="6383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81" name="直線コネクタ 80">
          <a:extLst>
            <a:ext uri="{FF2B5EF4-FFF2-40B4-BE49-F238E27FC236}">
              <a16:creationId xmlns:a16="http://schemas.microsoft.com/office/drawing/2014/main" id="{43AAA0C3-FEA5-465D-BF5F-B86A046FBC0A}"/>
            </a:ext>
          </a:extLst>
        </xdr:cNvPr>
        <xdr:cNvCxnSpPr/>
      </xdr:nvCxnSpPr>
      <xdr:spPr>
        <a:xfrm>
          <a:off x="4216400" y="637968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82" name="有形固定資産減価償却率最大値テキスト">
          <a:extLst>
            <a:ext uri="{FF2B5EF4-FFF2-40B4-BE49-F238E27FC236}">
              <a16:creationId xmlns:a16="http://schemas.microsoft.com/office/drawing/2014/main" id="{85D476C0-A707-46EF-A614-50A5E623C565}"/>
            </a:ext>
          </a:extLst>
        </xdr:cNvPr>
        <xdr:cNvSpPr txBox="1"/>
      </xdr:nvSpPr>
      <xdr:spPr>
        <a:xfrm>
          <a:off x="4359275" y="49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83" name="直線コネクタ 82">
          <a:extLst>
            <a:ext uri="{FF2B5EF4-FFF2-40B4-BE49-F238E27FC236}">
              <a16:creationId xmlns:a16="http://schemas.microsoft.com/office/drawing/2014/main" id="{F4FF30BD-2458-48C9-9F1F-261A8847AF5D}"/>
            </a:ext>
          </a:extLst>
        </xdr:cNvPr>
        <xdr:cNvCxnSpPr/>
      </xdr:nvCxnSpPr>
      <xdr:spPr>
        <a:xfrm>
          <a:off x="4216400" y="511683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84" name="有形固定資産減価償却率平均値テキスト">
          <a:extLst>
            <a:ext uri="{FF2B5EF4-FFF2-40B4-BE49-F238E27FC236}">
              <a16:creationId xmlns:a16="http://schemas.microsoft.com/office/drawing/2014/main" id="{8BDCF0A3-E56F-4DDA-8D7F-3BD918EC0023}"/>
            </a:ext>
          </a:extLst>
        </xdr:cNvPr>
        <xdr:cNvSpPr txBox="1"/>
      </xdr:nvSpPr>
      <xdr:spPr>
        <a:xfrm>
          <a:off x="4359275" y="5713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85" name="フローチャート: 判断 84">
          <a:extLst>
            <a:ext uri="{FF2B5EF4-FFF2-40B4-BE49-F238E27FC236}">
              <a16:creationId xmlns:a16="http://schemas.microsoft.com/office/drawing/2014/main" id="{69F02626-5AEA-434D-9CA2-746B389F4C74}"/>
            </a:ext>
          </a:extLst>
        </xdr:cNvPr>
        <xdr:cNvSpPr/>
      </xdr:nvSpPr>
      <xdr:spPr>
        <a:xfrm>
          <a:off x="4254500" y="58496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6" name="フローチャート: 判断 85">
          <a:extLst>
            <a:ext uri="{FF2B5EF4-FFF2-40B4-BE49-F238E27FC236}">
              <a16:creationId xmlns:a16="http://schemas.microsoft.com/office/drawing/2014/main" id="{E1C36507-F7C1-4CAE-9D18-EBC72A704072}"/>
            </a:ext>
          </a:extLst>
        </xdr:cNvPr>
        <xdr:cNvSpPr/>
      </xdr:nvSpPr>
      <xdr:spPr>
        <a:xfrm>
          <a:off x="3616325" y="583580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7" name="フローチャート: 判断 86">
          <a:extLst>
            <a:ext uri="{FF2B5EF4-FFF2-40B4-BE49-F238E27FC236}">
              <a16:creationId xmlns:a16="http://schemas.microsoft.com/office/drawing/2014/main" id="{28B5AD27-AC3B-4BF9-A39C-68D3ED1A0445}"/>
            </a:ext>
          </a:extLst>
        </xdr:cNvPr>
        <xdr:cNvSpPr/>
      </xdr:nvSpPr>
      <xdr:spPr>
        <a:xfrm>
          <a:off x="2930525" y="58186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8" name="フローチャート: 判断 87">
          <a:extLst>
            <a:ext uri="{FF2B5EF4-FFF2-40B4-BE49-F238E27FC236}">
              <a16:creationId xmlns:a16="http://schemas.microsoft.com/office/drawing/2014/main" id="{D0A73719-2ADA-4BC7-9FE8-B323A2158606}"/>
            </a:ext>
          </a:extLst>
        </xdr:cNvPr>
        <xdr:cNvSpPr/>
      </xdr:nvSpPr>
      <xdr:spPr>
        <a:xfrm>
          <a:off x="2244725" y="58007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9" name="フローチャート: 判断 88">
          <a:extLst>
            <a:ext uri="{FF2B5EF4-FFF2-40B4-BE49-F238E27FC236}">
              <a16:creationId xmlns:a16="http://schemas.microsoft.com/office/drawing/2014/main" id="{7D87C3A3-35E7-46D0-B12A-8BEFD84B344F}"/>
            </a:ext>
          </a:extLst>
        </xdr:cNvPr>
        <xdr:cNvSpPr/>
      </xdr:nvSpPr>
      <xdr:spPr>
        <a:xfrm>
          <a:off x="1558925" y="577913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0B6B06B-BA22-4B8A-8794-CF9B6BE7FF3C}"/>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7B5C2286-482A-42E4-A6C9-50B047356908}"/>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740049F-2168-41CC-A225-B7464CBC5D7A}"/>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2A3368E7-F349-4C26-9FF2-DE4F7656A8F6}"/>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DC3964DF-65B8-442A-B65D-CAA2A114AF86}"/>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116363</xdr:rowOff>
    </xdr:from>
    <xdr:to>
      <xdr:col>23</xdr:col>
      <xdr:colOff>136525</xdr:colOff>
      <xdr:row>34</xdr:row>
      <xdr:rowOff>46513</xdr:rowOff>
    </xdr:to>
    <xdr:sp macro="" textlink="">
      <xdr:nvSpPr>
        <xdr:cNvPr id="95" name="楕円 94">
          <a:extLst>
            <a:ext uri="{FF2B5EF4-FFF2-40B4-BE49-F238E27FC236}">
              <a16:creationId xmlns:a16="http://schemas.microsoft.com/office/drawing/2014/main" id="{F69FB526-B567-4D3E-98D3-90413D2E4296}"/>
            </a:ext>
          </a:extLst>
        </xdr:cNvPr>
        <xdr:cNvSpPr/>
      </xdr:nvSpPr>
      <xdr:spPr>
        <a:xfrm>
          <a:off x="4254500" y="62790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31291</xdr:rowOff>
    </xdr:from>
    <xdr:ext cx="405111" cy="259045"/>
    <xdr:sp macro="" textlink="">
      <xdr:nvSpPr>
        <xdr:cNvPr id="96" name="有形固定資産減価償却率該当値テキスト">
          <a:extLst>
            <a:ext uri="{FF2B5EF4-FFF2-40B4-BE49-F238E27FC236}">
              <a16:creationId xmlns:a16="http://schemas.microsoft.com/office/drawing/2014/main" id="{6F31C8BC-10C6-41FA-8B1D-B1583F052B44}"/>
            </a:ext>
          </a:extLst>
        </xdr:cNvPr>
        <xdr:cNvSpPr txBox="1"/>
      </xdr:nvSpPr>
      <xdr:spPr>
        <a:xfrm>
          <a:off x="4359275" y="6190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89376</xdr:rowOff>
    </xdr:from>
    <xdr:to>
      <xdr:col>19</xdr:col>
      <xdr:colOff>187325</xdr:colOff>
      <xdr:row>34</xdr:row>
      <xdr:rowOff>19526</xdr:rowOff>
    </xdr:to>
    <xdr:sp macro="" textlink="">
      <xdr:nvSpPr>
        <xdr:cNvPr id="97" name="楕円 96">
          <a:extLst>
            <a:ext uri="{FF2B5EF4-FFF2-40B4-BE49-F238E27FC236}">
              <a16:creationId xmlns:a16="http://schemas.microsoft.com/office/drawing/2014/main" id="{4DBC7E22-0404-4985-BFB8-9DE8C8526F57}"/>
            </a:ext>
          </a:extLst>
        </xdr:cNvPr>
        <xdr:cNvSpPr/>
      </xdr:nvSpPr>
      <xdr:spPr>
        <a:xfrm>
          <a:off x="3616325" y="624887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140176</xdr:rowOff>
    </xdr:from>
    <xdr:to>
      <xdr:col>23</xdr:col>
      <xdr:colOff>85725</xdr:colOff>
      <xdr:row>33</xdr:row>
      <xdr:rowOff>167163</xdr:rowOff>
    </xdr:to>
    <xdr:cxnSp macro="">
      <xdr:nvCxnSpPr>
        <xdr:cNvPr id="98" name="直線コネクタ 97">
          <a:extLst>
            <a:ext uri="{FF2B5EF4-FFF2-40B4-BE49-F238E27FC236}">
              <a16:creationId xmlns:a16="http://schemas.microsoft.com/office/drawing/2014/main" id="{2D483585-665D-400D-A28B-A86C519B5173}"/>
            </a:ext>
          </a:extLst>
        </xdr:cNvPr>
        <xdr:cNvCxnSpPr/>
      </xdr:nvCxnSpPr>
      <xdr:spPr>
        <a:xfrm>
          <a:off x="3673475" y="6306026"/>
          <a:ext cx="628650" cy="2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86678</xdr:rowOff>
    </xdr:from>
    <xdr:to>
      <xdr:col>15</xdr:col>
      <xdr:colOff>187325</xdr:colOff>
      <xdr:row>34</xdr:row>
      <xdr:rowOff>16828</xdr:rowOff>
    </xdr:to>
    <xdr:sp macro="" textlink="">
      <xdr:nvSpPr>
        <xdr:cNvPr id="99" name="楕円 98">
          <a:extLst>
            <a:ext uri="{FF2B5EF4-FFF2-40B4-BE49-F238E27FC236}">
              <a16:creationId xmlns:a16="http://schemas.microsoft.com/office/drawing/2014/main" id="{EA2A568C-1600-48BB-8441-6FDC2BC44D28}"/>
            </a:ext>
          </a:extLst>
        </xdr:cNvPr>
        <xdr:cNvSpPr/>
      </xdr:nvSpPr>
      <xdr:spPr>
        <a:xfrm>
          <a:off x="2930525" y="62461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137478</xdr:rowOff>
    </xdr:from>
    <xdr:to>
      <xdr:col>19</xdr:col>
      <xdr:colOff>136525</xdr:colOff>
      <xdr:row>33</xdr:row>
      <xdr:rowOff>140176</xdr:rowOff>
    </xdr:to>
    <xdr:cxnSp macro="">
      <xdr:nvCxnSpPr>
        <xdr:cNvPr id="100" name="直線コネクタ 99">
          <a:extLst>
            <a:ext uri="{FF2B5EF4-FFF2-40B4-BE49-F238E27FC236}">
              <a16:creationId xmlns:a16="http://schemas.microsoft.com/office/drawing/2014/main" id="{46C6480D-0931-4B8F-88BC-AABC53324094}"/>
            </a:ext>
          </a:extLst>
        </xdr:cNvPr>
        <xdr:cNvCxnSpPr/>
      </xdr:nvCxnSpPr>
      <xdr:spPr>
        <a:xfrm>
          <a:off x="2987675" y="6303328"/>
          <a:ext cx="6858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83979</xdr:rowOff>
    </xdr:from>
    <xdr:to>
      <xdr:col>11</xdr:col>
      <xdr:colOff>187325</xdr:colOff>
      <xdr:row>34</xdr:row>
      <xdr:rowOff>14129</xdr:rowOff>
    </xdr:to>
    <xdr:sp macro="" textlink="">
      <xdr:nvSpPr>
        <xdr:cNvPr id="101" name="楕円 100">
          <a:extLst>
            <a:ext uri="{FF2B5EF4-FFF2-40B4-BE49-F238E27FC236}">
              <a16:creationId xmlns:a16="http://schemas.microsoft.com/office/drawing/2014/main" id="{3400BD17-43E2-4D77-B3B8-723A2DBDCD4B}"/>
            </a:ext>
          </a:extLst>
        </xdr:cNvPr>
        <xdr:cNvSpPr/>
      </xdr:nvSpPr>
      <xdr:spPr>
        <a:xfrm>
          <a:off x="2244725" y="624982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134779</xdr:rowOff>
    </xdr:from>
    <xdr:to>
      <xdr:col>15</xdr:col>
      <xdr:colOff>136525</xdr:colOff>
      <xdr:row>33</xdr:row>
      <xdr:rowOff>137478</xdr:rowOff>
    </xdr:to>
    <xdr:cxnSp macro="">
      <xdr:nvCxnSpPr>
        <xdr:cNvPr id="102" name="直線コネクタ 101">
          <a:extLst>
            <a:ext uri="{FF2B5EF4-FFF2-40B4-BE49-F238E27FC236}">
              <a16:creationId xmlns:a16="http://schemas.microsoft.com/office/drawing/2014/main" id="{0DC95326-DBBB-4E95-BFD0-1A54979FAD2E}"/>
            </a:ext>
          </a:extLst>
        </xdr:cNvPr>
        <xdr:cNvCxnSpPr/>
      </xdr:nvCxnSpPr>
      <xdr:spPr>
        <a:xfrm>
          <a:off x="2301875" y="6297454"/>
          <a:ext cx="685800" cy="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100171</xdr:rowOff>
    </xdr:from>
    <xdr:to>
      <xdr:col>7</xdr:col>
      <xdr:colOff>187325</xdr:colOff>
      <xdr:row>34</xdr:row>
      <xdr:rowOff>30321</xdr:rowOff>
    </xdr:to>
    <xdr:sp macro="" textlink="">
      <xdr:nvSpPr>
        <xdr:cNvPr id="103" name="楕円 102">
          <a:extLst>
            <a:ext uri="{FF2B5EF4-FFF2-40B4-BE49-F238E27FC236}">
              <a16:creationId xmlns:a16="http://schemas.microsoft.com/office/drawing/2014/main" id="{A4C439D0-2572-4791-BDCE-29332F91BAA4}"/>
            </a:ext>
          </a:extLst>
        </xdr:cNvPr>
        <xdr:cNvSpPr/>
      </xdr:nvSpPr>
      <xdr:spPr>
        <a:xfrm>
          <a:off x="1558925" y="626602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134779</xdr:rowOff>
    </xdr:from>
    <xdr:to>
      <xdr:col>11</xdr:col>
      <xdr:colOff>136525</xdr:colOff>
      <xdr:row>33</xdr:row>
      <xdr:rowOff>150971</xdr:rowOff>
    </xdr:to>
    <xdr:cxnSp macro="">
      <xdr:nvCxnSpPr>
        <xdr:cNvPr id="104" name="直線コネクタ 103">
          <a:extLst>
            <a:ext uri="{FF2B5EF4-FFF2-40B4-BE49-F238E27FC236}">
              <a16:creationId xmlns:a16="http://schemas.microsoft.com/office/drawing/2014/main" id="{062565CA-1E3A-4E03-A34A-AE2D14E977A2}"/>
            </a:ext>
          </a:extLst>
        </xdr:cNvPr>
        <xdr:cNvCxnSpPr/>
      </xdr:nvCxnSpPr>
      <xdr:spPr>
        <a:xfrm flipV="1">
          <a:off x="1616075" y="6297454"/>
          <a:ext cx="6858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105" name="n_1aveValue有形固定資産減価償却率">
          <a:extLst>
            <a:ext uri="{FF2B5EF4-FFF2-40B4-BE49-F238E27FC236}">
              <a16:creationId xmlns:a16="http://schemas.microsoft.com/office/drawing/2014/main" id="{1E602E5A-0BC5-4B56-A97D-2F85B9A8E594}"/>
            </a:ext>
          </a:extLst>
        </xdr:cNvPr>
        <xdr:cNvSpPr txBox="1"/>
      </xdr:nvSpPr>
      <xdr:spPr>
        <a:xfrm>
          <a:off x="3474094" y="562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106" name="n_2aveValue有形固定資産減価償却率">
          <a:extLst>
            <a:ext uri="{FF2B5EF4-FFF2-40B4-BE49-F238E27FC236}">
              <a16:creationId xmlns:a16="http://schemas.microsoft.com/office/drawing/2014/main" id="{49E7E096-7EB1-48F6-8974-C2552BD87CB6}"/>
            </a:ext>
          </a:extLst>
        </xdr:cNvPr>
        <xdr:cNvSpPr txBox="1"/>
      </xdr:nvSpPr>
      <xdr:spPr>
        <a:xfrm>
          <a:off x="2797819" y="560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107" name="n_3aveValue有形固定資産減価償却率">
          <a:extLst>
            <a:ext uri="{FF2B5EF4-FFF2-40B4-BE49-F238E27FC236}">
              <a16:creationId xmlns:a16="http://schemas.microsoft.com/office/drawing/2014/main" id="{4527C1AC-D9AB-4525-AF37-F36469DED684}"/>
            </a:ext>
          </a:extLst>
        </xdr:cNvPr>
        <xdr:cNvSpPr txBox="1"/>
      </xdr:nvSpPr>
      <xdr:spPr>
        <a:xfrm>
          <a:off x="2112019" y="557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108" name="n_4aveValue有形固定資産減価償却率">
          <a:extLst>
            <a:ext uri="{FF2B5EF4-FFF2-40B4-BE49-F238E27FC236}">
              <a16:creationId xmlns:a16="http://schemas.microsoft.com/office/drawing/2014/main" id="{A0220F48-6F98-4BDB-8755-84F7BA5F764A}"/>
            </a:ext>
          </a:extLst>
        </xdr:cNvPr>
        <xdr:cNvSpPr txBox="1"/>
      </xdr:nvSpPr>
      <xdr:spPr>
        <a:xfrm>
          <a:off x="1426219" y="5563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10653</xdr:rowOff>
    </xdr:from>
    <xdr:ext cx="405111" cy="259045"/>
    <xdr:sp macro="" textlink="">
      <xdr:nvSpPr>
        <xdr:cNvPr id="109" name="n_1mainValue有形固定資産減価償却率">
          <a:extLst>
            <a:ext uri="{FF2B5EF4-FFF2-40B4-BE49-F238E27FC236}">
              <a16:creationId xmlns:a16="http://schemas.microsoft.com/office/drawing/2014/main" id="{E80646B0-0455-4C3F-8627-BB03FE7AFDCE}"/>
            </a:ext>
          </a:extLst>
        </xdr:cNvPr>
        <xdr:cNvSpPr txBox="1"/>
      </xdr:nvSpPr>
      <xdr:spPr>
        <a:xfrm>
          <a:off x="3474094" y="6332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7955</xdr:rowOff>
    </xdr:from>
    <xdr:ext cx="405111" cy="259045"/>
    <xdr:sp macro="" textlink="">
      <xdr:nvSpPr>
        <xdr:cNvPr id="110" name="n_2mainValue有形固定資産減価償却率">
          <a:extLst>
            <a:ext uri="{FF2B5EF4-FFF2-40B4-BE49-F238E27FC236}">
              <a16:creationId xmlns:a16="http://schemas.microsoft.com/office/drawing/2014/main" id="{E7EC5B76-03A3-48D9-88A4-01323E47EC52}"/>
            </a:ext>
          </a:extLst>
        </xdr:cNvPr>
        <xdr:cNvSpPr txBox="1"/>
      </xdr:nvSpPr>
      <xdr:spPr>
        <a:xfrm>
          <a:off x="2797819" y="6335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5256</xdr:rowOff>
    </xdr:from>
    <xdr:ext cx="405111" cy="259045"/>
    <xdr:sp macro="" textlink="">
      <xdr:nvSpPr>
        <xdr:cNvPr id="111" name="n_3mainValue有形固定資産減価償却率">
          <a:extLst>
            <a:ext uri="{FF2B5EF4-FFF2-40B4-BE49-F238E27FC236}">
              <a16:creationId xmlns:a16="http://schemas.microsoft.com/office/drawing/2014/main" id="{0F485BA2-FACC-4ACE-BE52-06BBBB377F09}"/>
            </a:ext>
          </a:extLst>
        </xdr:cNvPr>
        <xdr:cNvSpPr txBox="1"/>
      </xdr:nvSpPr>
      <xdr:spPr>
        <a:xfrm>
          <a:off x="2112019" y="6333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21448</xdr:rowOff>
    </xdr:from>
    <xdr:ext cx="405111" cy="259045"/>
    <xdr:sp macro="" textlink="">
      <xdr:nvSpPr>
        <xdr:cNvPr id="112" name="n_4mainValue有形固定資産減価償却率">
          <a:extLst>
            <a:ext uri="{FF2B5EF4-FFF2-40B4-BE49-F238E27FC236}">
              <a16:creationId xmlns:a16="http://schemas.microsoft.com/office/drawing/2014/main" id="{248B8B3C-E132-45F2-9DCB-9D959AE04A73}"/>
            </a:ext>
          </a:extLst>
        </xdr:cNvPr>
        <xdr:cNvSpPr txBox="1"/>
      </xdr:nvSpPr>
      <xdr:spPr>
        <a:xfrm>
          <a:off x="1426219" y="6346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D625659A-568A-4A01-9D2E-006B3AEEB945}"/>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02DE5B81-52EC-4F65-ABDA-FF9B6C40A6EE}"/>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5" name="正方形/長方形 114">
          <a:extLst>
            <a:ext uri="{FF2B5EF4-FFF2-40B4-BE49-F238E27FC236}">
              <a16:creationId xmlns:a16="http://schemas.microsoft.com/office/drawing/2014/main" id="{8DFA8380-492A-4D8A-A7A5-3C4B56E64FFE}"/>
            </a:ext>
          </a:extLst>
        </xdr:cNvPr>
        <xdr:cNvSpPr/>
      </xdr:nvSpPr>
      <xdr:spPr>
        <a:xfrm>
          <a:off x="12488539" y="4449221"/>
          <a:ext cx="77852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8A86354F-0FBD-4265-BD0E-255E2396F880}"/>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8C934E8F-9F7C-455F-9173-BB08C19ED619}"/>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2107B5A6-CC09-4A91-A334-329664DBA751}"/>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C88DC044-7905-46C6-9272-3A0D2BE6BE6C}"/>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AA77D67D-845E-45FB-A2AE-1ED9F652C8F0}"/>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7CB532A7-78A2-4080-8035-7ACB1832315E}"/>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31B7087C-D74B-47E5-A282-DDFA6BF40F66}"/>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0D4421AE-0170-4920-8D84-85C1BC8D4E5D}"/>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E264F496-520D-44AE-9F46-69B8A126FB9B}"/>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13F12549-B088-4F22-86F3-7552C877F189}"/>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地方債の新規発行を抑制してきたため、債務償還比率は類似団体平均を下回っている。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今後も、新規発行を抑えつつ繰上償還などを行い、将来負担額の減少を図っていく。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F8077672-4B22-4E6F-B86D-10E11FAC636A}"/>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9CE8EA45-9AF5-4BA0-AC5D-7C694840B0DB}"/>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8ABE2090-1AD5-406E-BC13-2E764340D62F}"/>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id="{0141DD4B-C147-439E-925E-571D068D23A2}"/>
            </a:ext>
          </a:extLst>
        </xdr:cNvPr>
        <xdr:cNvCxnSpPr/>
      </xdr:nvCxnSpPr>
      <xdr:spPr>
        <a:xfrm>
          <a:off x="10198100" y="651464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id="{989DAA2D-17B2-41EE-90ED-F2D7A0C17B5D}"/>
            </a:ext>
          </a:extLst>
        </xdr:cNvPr>
        <xdr:cNvSpPr txBox="1"/>
      </xdr:nvSpPr>
      <xdr:spPr>
        <a:xfrm>
          <a:off x="9708926" y="64303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id="{693A4956-BD0B-4F43-A697-25E9555DFB8A}"/>
            </a:ext>
          </a:extLst>
        </xdr:cNvPr>
        <xdr:cNvCxnSpPr/>
      </xdr:nvCxnSpPr>
      <xdr:spPr>
        <a:xfrm>
          <a:off x="10198100" y="623161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id="{E95EB1A7-2C0B-4C6E-90CD-F3B45DEF6FE5}"/>
            </a:ext>
          </a:extLst>
        </xdr:cNvPr>
        <xdr:cNvSpPr txBox="1"/>
      </xdr:nvSpPr>
      <xdr:spPr>
        <a:xfrm>
          <a:off x="9762011" y="614099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id="{B998D26B-7601-488A-9AC9-D96A6552E4CB}"/>
            </a:ext>
          </a:extLst>
        </xdr:cNvPr>
        <xdr:cNvCxnSpPr/>
      </xdr:nvCxnSpPr>
      <xdr:spPr>
        <a:xfrm>
          <a:off x="10198100" y="594223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id="{5D8A8EE8-6F4A-4E51-8966-8A170DE4B271}"/>
            </a:ext>
          </a:extLst>
        </xdr:cNvPr>
        <xdr:cNvSpPr txBox="1"/>
      </xdr:nvSpPr>
      <xdr:spPr>
        <a:xfrm>
          <a:off x="9762011" y="58484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id="{E166D38B-C135-4C09-B85B-7F3C4A8E7C22}"/>
            </a:ext>
          </a:extLst>
        </xdr:cNvPr>
        <xdr:cNvCxnSpPr/>
      </xdr:nvCxnSpPr>
      <xdr:spPr>
        <a:xfrm>
          <a:off x="10198100" y="564968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id="{CB9032BF-1B2C-46C4-81D9-24BB3E8B5657}"/>
            </a:ext>
          </a:extLst>
        </xdr:cNvPr>
        <xdr:cNvSpPr txBox="1"/>
      </xdr:nvSpPr>
      <xdr:spPr>
        <a:xfrm>
          <a:off x="9762011" y="55558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id="{294F0BB2-1703-4FA9-B84D-CDFB53E75B41}"/>
            </a:ext>
          </a:extLst>
        </xdr:cNvPr>
        <xdr:cNvCxnSpPr/>
      </xdr:nvCxnSpPr>
      <xdr:spPr>
        <a:xfrm>
          <a:off x="10198100" y="535078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id="{3F1F2CE9-CB37-48CA-B241-64F632CB7122}"/>
            </a:ext>
          </a:extLst>
        </xdr:cNvPr>
        <xdr:cNvSpPr txBox="1"/>
      </xdr:nvSpPr>
      <xdr:spPr>
        <a:xfrm>
          <a:off x="9762011" y="5266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id="{90834899-C416-422D-9D28-20977DCC271B}"/>
            </a:ext>
          </a:extLst>
        </xdr:cNvPr>
        <xdr:cNvCxnSpPr/>
      </xdr:nvCxnSpPr>
      <xdr:spPr>
        <a:xfrm>
          <a:off x="10198100" y="505822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id="{18097354-1CBB-48D3-AF7B-DB37C46CAB2B}"/>
            </a:ext>
          </a:extLst>
        </xdr:cNvPr>
        <xdr:cNvSpPr txBox="1"/>
      </xdr:nvSpPr>
      <xdr:spPr>
        <a:xfrm>
          <a:off x="9867778" y="49739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id="{7E5B71CC-18F7-497F-AB01-804842C1D888}"/>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id="{293EF3FB-D599-4A29-B4AC-1F6E7D1019CD}"/>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43" name="直線コネクタ 142">
          <a:extLst>
            <a:ext uri="{FF2B5EF4-FFF2-40B4-BE49-F238E27FC236}">
              <a16:creationId xmlns:a16="http://schemas.microsoft.com/office/drawing/2014/main" id="{D5F8F023-2777-490D-8E21-4724E007A2DC}"/>
            </a:ext>
          </a:extLst>
        </xdr:cNvPr>
        <xdr:cNvCxnSpPr/>
      </xdr:nvCxnSpPr>
      <xdr:spPr>
        <a:xfrm flipV="1">
          <a:off x="13326745" y="5058228"/>
          <a:ext cx="1269" cy="126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44" name="債務償還比率最小値テキスト">
          <a:extLst>
            <a:ext uri="{FF2B5EF4-FFF2-40B4-BE49-F238E27FC236}">
              <a16:creationId xmlns:a16="http://schemas.microsoft.com/office/drawing/2014/main" id="{BD2A92D1-82B0-40CB-B4D4-287CBA6B7336}"/>
            </a:ext>
          </a:extLst>
        </xdr:cNvPr>
        <xdr:cNvSpPr txBox="1"/>
      </xdr:nvSpPr>
      <xdr:spPr>
        <a:xfrm>
          <a:off x="13379450" y="632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45" name="直線コネクタ 144">
          <a:extLst>
            <a:ext uri="{FF2B5EF4-FFF2-40B4-BE49-F238E27FC236}">
              <a16:creationId xmlns:a16="http://schemas.microsoft.com/office/drawing/2014/main" id="{FE1425DC-57A0-4E68-B7BB-0CA16354046E}"/>
            </a:ext>
          </a:extLst>
        </xdr:cNvPr>
        <xdr:cNvCxnSpPr/>
      </xdr:nvCxnSpPr>
      <xdr:spPr>
        <a:xfrm>
          <a:off x="13255625" y="63246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id="{26E06F93-7746-4794-8338-7D58282F7794}"/>
            </a:ext>
          </a:extLst>
        </xdr:cNvPr>
        <xdr:cNvSpPr txBox="1"/>
      </xdr:nvSpPr>
      <xdr:spPr>
        <a:xfrm>
          <a:off x="13379450" y="48556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id="{56CE7B21-1A2A-4DE1-8DC1-EF0B328C3B61}"/>
            </a:ext>
          </a:extLst>
        </xdr:cNvPr>
        <xdr:cNvCxnSpPr/>
      </xdr:nvCxnSpPr>
      <xdr:spPr>
        <a:xfrm>
          <a:off x="13255625" y="50582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48" name="債務償還比率平均値テキスト">
          <a:extLst>
            <a:ext uri="{FF2B5EF4-FFF2-40B4-BE49-F238E27FC236}">
              <a16:creationId xmlns:a16="http://schemas.microsoft.com/office/drawing/2014/main" id="{BFEF8D54-47C5-420D-BA1D-7FF94C2231D0}"/>
            </a:ext>
          </a:extLst>
        </xdr:cNvPr>
        <xdr:cNvSpPr txBox="1"/>
      </xdr:nvSpPr>
      <xdr:spPr>
        <a:xfrm>
          <a:off x="13379450" y="5628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9" name="フローチャート: 判断 148">
          <a:extLst>
            <a:ext uri="{FF2B5EF4-FFF2-40B4-BE49-F238E27FC236}">
              <a16:creationId xmlns:a16="http://schemas.microsoft.com/office/drawing/2014/main" id="{8FC672B2-C68C-4947-838B-48A9FBE7438B}"/>
            </a:ext>
          </a:extLst>
        </xdr:cNvPr>
        <xdr:cNvSpPr/>
      </xdr:nvSpPr>
      <xdr:spPr>
        <a:xfrm>
          <a:off x="13293725" y="564993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50" name="フローチャート: 判断 149">
          <a:extLst>
            <a:ext uri="{FF2B5EF4-FFF2-40B4-BE49-F238E27FC236}">
              <a16:creationId xmlns:a16="http://schemas.microsoft.com/office/drawing/2014/main" id="{88277456-3D82-4988-80F9-6EFBC2634008}"/>
            </a:ext>
          </a:extLst>
        </xdr:cNvPr>
        <xdr:cNvSpPr/>
      </xdr:nvSpPr>
      <xdr:spPr>
        <a:xfrm>
          <a:off x="12646025" y="563891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51" name="フローチャート: 判断 150">
          <a:extLst>
            <a:ext uri="{FF2B5EF4-FFF2-40B4-BE49-F238E27FC236}">
              <a16:creationId xmlns:a16="http://schemas.microsoft.com/office/drawing/2014/main" id="{73E6DD9F-8DE1-41C5-8F39-0C55E980368A}"/>
            </a:ext>
          </a:extLst>
        </xdr:cNvPr>
        <xdr:cNvSpPr/>
      </xdr:nvSpPr>
      <xdr:spPr>
        <a:xfrm>
          <a:off x="11960225" y="56288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52" name="フローチャート: 判断 151">
          <a:extLst>
            <a:ext uri="{FF2B5EF4-FFF2-40B4-BE49-F238E27FC236}">
              <a16:creationId xmlns:a16="http://schemas.microsoft.com/office/drawing/2014/main" id="{D6FA74F7-DC6D-4735-9364-33F7E62692D9}"/>
            </a:ext>
          </a:extLst>
        </xdr:cNvPr>
        <xdr:cNvSpPr/>
      </xdr:nvSpPr>
      <xdr:spPr>
        <a:xfrm>
          <a:off x="11274425" y="58204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53" name="フローチャート: 判断 152">
          <a:extLst>
            <a:ext uri="{FF2B5EF4-FFF2-40B4-BE49-F238E27FC236}">
              <a16:creationId xmlns:a16="http://schemas.microsoft.com/office/drawing/2014/main" id="{008A8515-CC15-4243-97BF-5225EC0E3354}"/>
            </a:ext>
          </a:extLst>
        </xdr:cNvPr>
        <xdr:cNvSpPr/>
      </xdr:nvSpPr>
      <xdr:spPr>
        <a:xfrm>
          <a:off x="10588625" y="577867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2F2128EF-E7DA-4C5B-B2D8-A7DB61FEB9F5}"/>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86F646D9-4F8B-47B0-B122-DF6B9AA88490}"/>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8D97B74E-BAE2-431F-89F6-18A8A61F4A89}"/>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0D9430B3-0A95-46A6-8D15-2DF29C4655A5}"/>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id="{EC473949-A120-4501-BFD8-3210D3184819}"/>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134847</xdr:rowOff>
    </xdr:from>
    <xdr:to>
      <xdr:col>76</xdr:col>
      <xdr:colOff>73025</xdr:colOff>
      <xdr:row>27</xdr:row>
      <xdr:rowOff>64997</xdr:rowOff>
    </xdr:to>
    <xdr:sp macro="" textlink="">
      <xdr:nvSpPr>
        <xdr:cNvPr id="159" name="楕円 158">
          <a:extLst>
            <a:ext uri="{FF2B5EF4-FFF2-40B4-BE49-F238E27FC236}">
              <a16:creationId xmlns:a16="http://schemas.microsoft.com/office/drawing/2014/main" id="{653E88C4-3E9D-4C33-B655-13535913D3DC}"/>
            </a:ext>
          </a:extLst>
        </xdr:cNvPr>
        <xdr:cNvSpPr/>
      </xdr:nvSpPr>
      <xdr:spPr>
        <a:xfrm>
          <a:off x="13293725" y="516404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157724</xdr:rowOff>
    </xdr:from>
    <xdr:ext cx="405111" cy="259045"/>
    <xdr:sp macro="" textlink="">
      <xdr:nvSpPr>
        <xdr:cNvPr id="160" name="債務償還比率該当値テキスト">
          <a:extLst>
            <a:ext uri="{FF2B5EF4-FFF2-40B4-BE49-F238E27FC236}">
              <a16:creationId xmlns:a16="http://schemas.microsoft.com/office/drawing/2014/main" id="{B7F3F792-D782-42E8-AE81-3E9634E8D682}"/>
            </a:ext>
          </a:extLst>
        </xdr:cNvPr>
        <xdr:cNvSpPr txBox="1"/>
      </xdr:nvSpPr>
      <xdr:spPr>
        <a:xfrm>
          <a:off x="13379450" y="5028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25</xdr:row>
      <xdr:rowOff>165036</xdr:rowOff>
    </xdr:from>
    <xdr:to>
      <xdr:col>72</xdr:col>
      <xdr:colOff>123825</xdr:colOff>
      <xdr:row>26</xdr:row>
      <xdr:rowOff>95186</xdr:rowOff>
    </xdr:to>
    <xdr:sp macro="" textlink="">
      <xdr:nvSpPr>
        <xdr:cNvPr id="161" name="楕円 160">
          <a:extLst>
            <a:ext uri="{FF2B5EF4-FFF2-40B4-BE49-F238E27FC236}">
              <a16:creationId xmlns:a16="http://schemas.microsoft.com/office/drawing/2014/main" id="{F35321E0-DBC6-4EF1-A172-632A5A093338}"/>
            </a:ext>
          </a:extLst>
        </xdr:cNvPr>
        <xdr:cNvSpPr/>
      </xdr:nvSpPr>
      <xdr:spPr>
        <a:xfrm>
          <a:off x="12646025" y="50291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44386</xdr:rowOff>
    </xdr:from>
    <xdr:to>
      <xdr:col>76</xdr:col>
      <xdr:colOff>22225</xdr:colOff>
      <xdr:row>27</xdr:row>
      <xdr:rowOff>14197</xdr:rowOff>
    </xdr:to>
    <xdr:cxnSp macro="">
      <xdr:nvCxnSpPr>
        <xdr:cNvPr id="162" name="直線コネクタ 161">
          <a:extLst>
            <a:ext uri="{FF2B5EF4-FFF2-40B4-BE49-F238E27FC236}">
              <a16:creationId xmlns:a16="http://schemas.microsoft.com/office/drawing/2014/main" id="{690D6998-6DCE-45DC-864A-3EAC45E20B43}"/>
            </a:ext>
          </a:extLst>
        </xdr:cNvPr>
        <xdr:cNvCxnSpPr/>
      </xdr:nvCxnSpPr>
      <xdr:spPr>
        <a:xfrm>
          <a:off x="12693650" y="5076761"/>
          <a:ext cx="638175" cy="12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85961</xdr:rowOff>
    </xdr:from>
    <xdr:to>
      <xdr:col>68</xdr:col>
      <xdr:colOff>123825</xdr:colOff>
      <xdr:row>27</xdr:row>
      <xdr:rowOff>16111</xdr:rowOff>
    </xdr:to>
    <xdr:sp macro="" textlink="">
      <xdr:nvSpPr>
        <xdr:cNvPr id="163" name="楕円 162">
          <a:extLst>
            <a:ext uri="{FF2B5EF4-FFF2-40B4-BE49-F238E27FC236}">
              <a16:creationId xmlns:a16="http://schemas.microsoft.com/office/drawing/2014/main" id="{5637E7FC-5247-4B5B-BC53-37CCE180CEA8}"/>
            </a:ext>
          </a:extLst>
        </xdr:cNvPr>
        <xdr:cNvSpPr/>
      </xdr:nvSpPr>
      <xdr:spPr>
        <a:xfrm>
          <a:off x="11960225" y="51119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44386</xdr:rowOff>
    </xdr:from>
    <xdr:to>
      <xdr:col>72</xdr:col>
      <xdr:colOff>73025</xdr:colOff>
      <xdr:row>26</xdr:row>
      <xdr:rowOff>136761</xdr:rowOff>
    </xdr:to>
    <xdr:cxnSp macro="">
      <xdr:nvCxnSpPr>
        <xdr:cNvPr id="164" name="直線コネクタ 163">
          <a:extLst>
            <a:ext uri="{FF2B5EF4-FFF2-40B4-BE49-F238E27FC236}">
              <a16:creationId xmlns:a16="http://schemas.microsoft.com/office/drawing/2014/main" id="{981B2E2E-3766-490B-8684-88B4990B1547}"/>
            </a:ext>
          </a:extLst>
        </xdr:cNvPr>
        <xdr:cNvCxnSpPr/>
      </xdr:nvCxnSpPr>
      <xdr:spPr>
        <a:xfrm flipV="1">
          <a:off x="12007850" y="5076761"/>
          <a:ext cx="685800" cy="9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8582</xdr:rowOff>
    </xdr:from>
    <xdr:to>
      <xdr:col>64</xdr:col>
      <xdr:colOff>123825</xdr:colOff>
      <xdr:row>27</xdr:row>
      <xdr:rowOff>110182</xdr:rowOff>
    </xdr:to>
    <xdr:sp macro="" textlink="">
      <xdr:nvSpPr>
        <xdr:cNvPr id="165" name="楕円 164">
          <a:extLst>
            <a:ext uri="{FF2B5EF4-FFF2-40B4-BE49-F238E27FC236}">
              <a16:creationId xmlns:a16="http://schemas.microsoft.com/office/drawing/2014/main" id="{2EA240FB-D76C-4A67-A080-295C96DDB7C1}"/>
            </a:ext>
          </a:extLst>
        </xdr:cNvPr>
        <xdr:cNvSpPr/>
      </xdr:nvSpPr>
      <xdr:spPr>
        <a:xfrm>
          <a:off x="11274425" y="52028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136761</xdr:rowOff>
    </xdr:from>
    <xdr:to>
      <xdr:col>68</xdr:col>
      <xdr:colOff>73025</xdr:colOff>
      <xdr:row>27</xdr:row>
      <xdr:rowOff>59382</xdr:rowOff>
    </xdr:to>
    <xdr:cxnSp macro="">
      <xdr:nvCxnSpPr>
        <xdr:cNvPr id="166" name="直線コネクタ 165">
          <a:extLst>
            <a:ext uri="{FF2B5EF4-FFF2-40B4-BE49-F238E27FC236}">
              <a16:creationId xmlns:a16="http://schemas.microsoft.com/office/drawing/2014/main" id="{CA59F50E-9015-416F-81CF-6B6D9D7D01AE}"/>
            </a:ext>
          </a:extLst>
        </xdr:cNvPr>
        <xdr:cNvCxnSpPr/>
      </xdr:nvCxnSpPr>
      <xdr:spPr>
        <a:xfrm flipV="1">
          <a:off x="11322050" y="5169136"/>
          <a:ext cx="685800" cy="8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53612</xdr:rowOff>
    </xdr:from>
    <xdr:to>
      <xdr:col>60</xdr:col>
      <xdr:colOff>123825</xdr:colOff>
      <xdr:row>27</xdr:row>
      <xdr:rowOff>155212</xdr:rowOff>
    </xdr:to>
    <xdr:sp macro="" textlink="">
      <xdr:nvSpPr>
        <xdr:cNvPr id="167" name="楕円 166">
          <a:extLst>
            <a:ext uri="{FF2B5EF4-FFF2-40B4-BE49-F238E27FC236}">
              <a16:creationId xmlns:a16="http://schemas.microsoft.com/office/drawing/2014/main" id="{AF57670C-1DA8-482F-9D06-A768D652C792}"/>
            </a:ext>
          </a:extLst>
        </xdr:cNvPr>
        <xdr:cNvSpPr/>
      </xdr:nvSpPr>
      <xdr:spPr>
        <a:xfrm>
          <a:off x="10588625" y="524156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59382</xdr:rowOff>
    </xdr:from>
    <xdr:to>
      <xdr:col>64</xdr:col>
      <xdr:colOff>73025</xdr:colOff>
      <xdr:row>27</xdr:row>
      <xdr:rowOff>104412</xdr:rowOff>
    </xdr:to>
    <xdr:cxnSp macro="">
      <xdr:nvCxnSpPr>
        <xdr:cNvPr id="168" name="直線コネクタ 167">
          <a:extLst>
            <a:ext uri="{FF2B5EF4-FFF2-40B4-BE49-F238E27FC236}">
              <a16:creationId xmlns:a16="http://schemas.microsoft.com/office/drawing/2014/main" id="{85203FC9-7FB4-4C69-A5C9-DC75B1257BF2}"/>
            </a:ext>
          </a:extLst>
        </xdr:cNvPr>
        <xdr:cNvCxnSpPr/>
      </xdr:nvCxnSpPr>
      <xdr:spPr>
        <a:xfrm flipV="1">
          <a:off x="10636250" y="5250507"/>
          <a:ext cx="685800" cy="4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69" name="n_1aveValue債務償還比率">
          <a:extLst>
            <a:ext uri="{FF2B5EF4-FFF2-40B4-BE49-F238E27FC236}">
              <a16:creationId xmlns:a16="http://schemas.microsoft.com/office/drawing/2014/main" id="{065A55F9-1E38-4105-A2E6-B24CF0210FF1}"/>
            </a:ext>
          </a:extLst>
        </xdr:cNvPr>
        <xdr:cNvSpPr txBox="1"/>
      </xdr:nvSpPr>
      <xdr:spPr>
        <a:xfrm>
          <a:off x="12465127" y="572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70" name="n_2aveValue債務償還比率">
          <a:extLst>
            <a:ext uri="{FF2B5EF4-FFF2-40B4-BE49-F238E27FC236}">
              <a16:creationId xmlns:a16="http://schemas.microsoft.com/office/drawing/2014/main" id="{538DD39E-A0A3-4CE8-B611-D4C740179131}"/>
            </a:ext>
          </a:extLst>
        </xdr:cNvPr>
        <xdr:cNvSpPr txBox="1"/>
      </xdr:nvSpPr>
      <xdr:spPr>
        <a:xfrm>
          <a:off x="11788852" y="571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67989</xdr:rowOff>
    </xdr:from>
    <xdr:ext cx="469744" cy="259045"/>
    <xdr:sp macro="" textlink="">
      <xdr:nvSpPr>
        <xdr:cNvPr id="171" name="n_3aveValue債務償還比率">
          <a:extLst>
            <a:ext uri="{FF2B5EF4-FFF2-40B4-BE49-F238E27FC236}">
              <a16:creationId xmlns:a16="http://schemas.microsoft.com/office/drawing/2014/main" id="{AED346E5-1F28-4F1F-A40B-23693A3F6FC5}"/>
            </a:ext>
          </a:extLst>
        </xdr:cNvPr>
        <xdr:cNvSpPr txBox="1"/>
      </xdr:nvSpPr>
      <xdr:spPr>
        <a:xfrm>
          <a:off x="11103052" y="590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19874</xdr:rowOff>
    </xdr:from>
    <xdr:ext cx="469744" cy="259045"/>
    <xdr:sp macro="" textlink="">
      <xdr:nvSpPr>
        <xdr:cNvPr id="172" name="n_4aveValue債務償還比率">
          <a:extLst>
            <a:ext uri="{FF2B5EF4-FFF2-40B4-BE49-F238E27FC236}">
              <a16:creationId xmlns:a16="http://schemas.microsoft.com/office/drawing/2014/main" id="{B24EDEBC-1A73-44B1-AF93-9DD5A1C5835F}"/>
            </a:ext>
          </a:extLst>
        </xdr:cNvPr>
        <xdr:cNvSpPr txBox="1"/>
      </xdr:nvSpPr>
      <xdr:spPr>
        <a:xfrm>
          <a:off x="10417252" y="5858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111713</xdr:rowOff>
    </xdr:from>
    <xdr:ext cx="340478" cy="259045"/>
    <xdr:sp macro="" textlink="">
      <xdr:nvSpPr>
        <xdr:cNvPr id="173" name="n_1mainValue債務償還比率">
          <a:extLst>
            <a:ext uri="{FF2B5EF4-FFF2-40B4-BE49-F238E27FC236}">
              <a16:creationId xmlns:a16="http://schemas.microsoft.com/office/drawing/2014/main" id="{135C17D1-DFDF-4548-BA1F-61BDCEA487B4}"/>
            </a:ext>
          </a:extLst>
        </xdr:cNvPr>
        <xdr:cNvSpPr txBox="1"/>
      </xdr:nvSpPr>
      <xdr:spPr>
        <a:xfrm>
          <a:off x="12532936" y="48170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32638</xdr:rowOff>
    </xdr:from>
    <xdr:ext cx="405111" cy="259045"/>
    <xdr:sp macro="" textlink="">
      <xdr:nvSpPr>
        <xdr:cNvPr id="174" name="n_2mainValue債務償還比率">
          <a:extLst>
            <a:ext uri="{FF2B5EF4-FFF2-40B4-BE49-F238E27FC236}">
              <a16:creationId xmlns:a16="http://schemas.microsoft.com/office/drawing/2014/main" id="{A53B4A0E-D268-4F7D-B37D-AFAADF9C956A}"/>
            </a:ext>
          </a:extLst>
        </xdr:cNvPr>
        <xdr:cNvSpPr txBox="1"/>
      </xdr:nvSpPr>
      <xdr:spPr>
        <a:xfrm>
          <a:off x="11827519" y="4896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126709</xdr:rowOff>
    </xdr:from>
    <xdr:ext cx="469744" cy="259045"/>
    <xdr:sp macro="" textlink="">
      <xdr:nvSpPr>
        <xdr:cNvPr id="175" name="n_3mainValue債務償還比率">
          <a:extLst>
            <a:ext uri="{FF2B5EF4-FFF2-40B4-BE49-F238E27FC236}">
              <a16:creationId xmlns:a16="http://schemas.microsoft.com/office/drawing/2014/main" id="{B7C06404-9BAF-4158-A48B-2E3E69A16CDB}"/>
            </a:ext>
          </a:extLst>
        </xdr:cNvPr>
        <xdr:cNvSpPr txBox="1"/>
      </xdr:nvSpPr>
      <xdr:spPr>
        <a:xfrm>
          <a:off x="11103052" y="499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289</xdr:rowOff>
    </xdr:from>
    <xdr:ext cx="469744" cy="259045"/>
    <xdr:sp macro="" textlink="">
      <xdr:nvSpPr>
        <xdr:cNvPr id="176" name="n_4mainValue債務償還比率">
          <a:extLst>
            <a:ext uri="{FF2B5EF4-FFF2-40B4-BE49-F238E27FC236}">
              <a16:creationId xmlns:a16="http://schemas.microsoft.com/office/drawing/2014/main" id="{4E3B642A-550E-49F0-9FB1-6E5F7368077C}"/>
            </a:ext>
          </a:extLst>
        </xdr:cNvPr>
        <xdr:cNvSpPr txBox="1"/>
      </xdr:nvSpPr>
      <xdr:spPr>
        <a:xfrm>
          <a:off x="10417252" y="502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id="{AA13395D-7884-48D8-A5D8-C0B003D9D936}"/>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a16="http://schemas.microsoft.com/office/drawing/2014/main" id="{255A2F4E-4C38-45D9-B10D-B53CD419B6E3}"/>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a16="http://schemas.microsoft.com/office/drawing/2014/main" id="{18D4E05B-5CFF-4DEE-AF2A-035DD85E4CD4}"/>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a16="http://schemas.microsoft.com/office/drawing/2014/main" id="{471916FF-D040-4BD2-AA07-3757DE230DB3}"/>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a16="http://schemas.microsoft.com/office/drawing/2014/main" id="{2C50AB74-216D-4D9B-BB35-4AEAB9B68410}"/>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a16="http://schemas.microsoft.com/office/drawing/2014/main" id="{1C4E4652-2E63-40C1-B6AB-18B71A6FD4EF}"/>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D9B5909-8CDC-4ECA-9E1E-6ADF5F551863}"/>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6541E83-6CF4-4308-BEA5-5993D72EBC64}"/>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77B690F-CD82-4144-A477-4792D0E43467}"/>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574F3DA-0A0C-4C50-A6B8-B7C8065E4062}"/>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群馬県榛東村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A68BCBD-BF58-4F72-BCAF-7C5A5687BEE5}"/>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6277692-8084-4364-870E-B2B380BB3603}"/>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36CEC95-0211-4BB8-9B48-06DC7093CEE3}"/>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8694847-A688-4BBB-8CA7-BAA737988E8E}"/>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4B98493-0CC8-43F4-9F8F-5649627CE44C}"/>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37C7C51-7D4F-4560-9D4D-A3A395A227E4}"/>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14,648
14,369
27.92
8,965,627
8,703,253
224,829
3,747,383
1,828,145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98BCD15-9E10-4BD7-A46B-898B7842AE49}"/>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B3EEC58-CF66-4A6E-AE34-E8CA399DB5B3}"/>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459DE16-E1B2-43B4-995C-492ECED5B0E5}"/>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53E0F82-5995-4FE3-9143-176E2CD8DFF2}"/>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AB4C754-83BE-4F7E-B29B-720FB2C68C85}"/>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FEFF5EC-0305-4E37-9BCB-B7A8D7F1D764}"/>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8E071DD-4112-4DFE-B3E2-5FF415175482}"/>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300BE4B-371C-4FD5-A5A8-622FE4FE4ACE}"/>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1A7E80D-9545-487A-AD7E-FC15F373DB3D}"/>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EEF45D4-6366-4C75-A362-BA1AF5BE30D2}"/>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E80CE66-8BDF-4036-AC97-FDB20430FC1E}"/>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031F145-BA34-4B52-8A1A-1C2F702133FC}"/>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A607254-B333-4624-83D7-3F379FE3ED20}"/>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2A8EFB5-39A5-4E5B-8B1F-00A1D263ED35}"/>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381EDC6-BCFF-4205-9589-09133D8A0F08}"/>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E311403-F176-499D-AE81-9261ED000BD5}"/>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59B380A-35F5-4BF7-90C2-FA759A079832}"/>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E94271D-8910-4387-810D-ED86A822589E}"/>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0911226-4AFF-456A-8764-0AB36179672A}"/>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3DED0DE-B6CF-4E0E-B42D-E7E0B1D6C3DB}"/>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B4A4E5A-B1DE-4466-9C4B-6A5135B11B53}"/>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63E0FD5-9C0C-451A-98B5-66BD1A51CE5F}"/>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B39181A-EBF7-43FA-A1EC-31641E62D01F}"/>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C5F92B9-9A05-4C14-ABAC-BB0B20228E52}"/>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62EA4FF-E412-4BB4-B7D5-BA797AC2EFE8}"/>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4157C97-112F-4B8C-8BC6-2E04F83609B5}"/>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8F4591C-E36C-4EE3-BC13-79F788A8105B}"/>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A4AC3B6-018E-46D9-A7A9-818413E53657}"/>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E407C8D-CD4E-450E-9972-77A2B22DC92E}"/>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5CA8535-D4C8-40C1-A27F-B9873CA5255B}"/>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0E798AB-D98B-4BA6-907D-430B39766220}"/>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4D96DA8-D84E-47F0-9EF1-31326419F1E0}"/>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8D8F515-3C83-404F-B4C0-D232A2A68852}"/>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B32B21C-DE8C-4CE3-AE33-E582CBCB8020}"/>
            </a:ext>
          </a:extLst>
        </xdr:cNvPr>
        <xdr:cNvSpPr txBox="1"/>
      </xdr:nvSpPr>
      <xdr:spPr>
        <a:xfrm>
          <a:off x="2789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E163152-D307-455A-BAF0-C090ECFE7769}"/>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BA419FC-186B-4348-AC93-BA380AB8FB9E}"/>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5B82F04-516C-4B80-B4DB-3808692FDD68}"/>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1F4DCA4-3BFB-443A-A674-819D85BD24DA}"/>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ED2654F-0BA7-4FEC-885A-B5D734080A79}"/>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FFF6E34-068A-4577-A753-2DB4492601F6}"/>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0ECD16B-5EF0-4CED-8FF0-0D44B86E6702}"/>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B0B64D1A-BC57-42A1-BE89-2DBDABFEFB01}"/>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1158228-6C9C-44B2-A35D-3CE8EDFD3A8C}"/>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04A76B32-EAB8-48B1-9CE0-CDB966055A46}"/>
            </a:ext>
          </a:extLst>
        </xdr:cNvPr>
        <xdr:cNvCxnSpPr/>
      </xdr:nvCxnSpPr>
      <xdr:spPr>
        <a:xfrm flipV="1">
          <a:off x="4180840" y="5458079"/>
          <a:ext cx="0" cy="12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04962493-ACEB-462F-A63B-A6D654931178}"/>
            </a:ext>
          </a:extLst>
        </xdr:cNvPr>
        <xdr:cNvSpPr txBox="1"/>
      </xdr:nvSpPr>
      <xdr:spPr>
        <a:xfrm>
          <a:off x="4219575" y="6717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2341CEA2-BC64-4983-A5DF-8AA63233C511}"/>
            </a:ext>
          </a:extLst>
        </xdr:cNvPr>
        <xdr:cNvCxnSpPr/>
      </xdr:nvCxnSpPr>
      <xdr:spPr>
        <a:xfrm>
          <a:off x="4105275" y="67141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AC270E00-B497-4047-B546-EA9E24E6FC91}"/>
            </a:ext>
          </a:extLst>
        </xdr:cNvPr>
        <xdr:cNvSpPr txBox="1"/>
      </xdr:nvSpPr>
      <xdr:spPr>
        <a:xfrm>
          <a:off x="4219575" y="5246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F9B1AF22-8F52-419C-861E-41E39145227C}"/>
            </a:ext>
          </a:extLst>
        </xdr:cNvPr>
        <xdr:cNvCxnSpPr/>
      </xdr:nvCxnSpPr>
      <xdr:spPr>
        <a:xfrm>
          <a:off x="4105275" y="54580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75709</xdr:rowOff>
    </xdr:from>
    <xdr:ext cx="405111" cy="259045"/>
    <xdr:sp macro="" textlink="">
      <xdr:nvSpPr>
        <xdr:cNvPr id="60" name="【道路】&#10;有形固定資産減価償却率平均値テキスト">
          <a:extLst>
            <a:ext uri="{FF2B5EF4-FFF2-40B4-BE49-F238E27FC236}">
              <a16:creationId xmlns:a16="http://schemas.microsoft.com/office/drawing/2014/main" id="{D2FC399A-24E6-41A9-B61D-CC8C14B579E6}"/>
            </a:ext>
          </a:extLst>
        </xdr:cNvPr>
        <xdr:cNvSpPr txBox="1"/>
      </xdr:nvSpPr>
      <xdr:spPr>
        <a:xfrm>
          <a:off x="4219575" y="59145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44992971-DEE6-4D5D-AC2D-8E506AF39DA0}"/>
            </a:ext>
          </a:extLst>
        </xdr:cNvPr>
        <xdr:cNvSpPr/>
      </xdr:nvSpPr>
      <xdr:spPr>
        <a:xfrm>
          <a:off x="4124325" y="60504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3F924313-FF95-48A2-8CDB-1FC23C08CC74}"/>
            </a:ext>
          </a:extLst>
        </xdr:cNvPr>
        <xdr:cNvSpPr/>
      </xdr:nvSpPr>
      <xdr:spPr>
        <a:xfrm>
          <a:off x="3381375" y="600925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4FDF4581-92E7-4781-A1F3-76648F0F6C54}"/>
            </a:ext>
          </a:extLst>
        </xdr:cNvPr>
        <xdr:cNvSpPr/>
      </xdr:nvSpPr>
      <xdr:spPr>
        <a:xfrm>
          <a:off x="2571750" y="60004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8572D4EA-5FB1-42A4-88C8-EF422DEA4D2B}"/>
            </a:ext>
          </a:extLst>
        </xdr:cNvPr>
        <xdr:cNvSpPr/>
      </xdr:nvSpPr>
      <xdr:spPr>
        <a:xfrm>
          <a:off x="1781175" y="59639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7008E6E8-0671-429F-AC14-B1ECE85931F7}"/>
            </a:ext>
          </a:extLst>
        </xdr:cNvPr>
        <xdr:cNvSpPr/>
      </xdr:nvSpPr>
      <xdr:spPr>
        <a:xfrm>
          <a:off x="981075" y="594512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C398C5C-B509-4EB4-86DD-BCBB2A27B37B}"/>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04E8AD4-D023-49C0-9BB6-8E9A5B9986B8}"/>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F6A041E-6AA1-4952-BF76-0A073E978BE7}"/>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DB706B6-97B1-4FE2-BA25-A37A4819ABDD}"/>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FCBE1E2-0187-4A54-87CB-DDBE7FE30334}"/>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167132</xdr:rowOff>
    </xdr:from>
    <xdr:to>
      <xdr:col>24</xdr:col>
      <xdr:colOff>114300</xdr:colOff>
      <xdr:row>41</xdr:row>
      <xdr:rowOff>97282</xdr:rowOff>
    </xdr:to>
    <xdr:sp macro="" textlink="">
      <xdr:nvSpPr>
        <xdr:cNvPr id="71" name="楕円 70">
          <a:extLst>
            <a:ext uri="{FF2B5EF4-FFF2-40B4-BE49-F238E27FC236}">
              <a16:creationId xmlns:a16="http://schemas.microsoft.com/office/drawing/2014/main" id="{AFF25E6A-F116-4B4E-A0DB-1E05DCB74A59}"/>
            </a:ext>
          </a:extLst>
        </xdr:cNvPr>
        <xdr:cNvSpPr/>
      </xdr:nvSpPr>
      <xdr:spPr>
        <a:xfrm>
          <a:off x="4124325" y="665048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82059</xdr:rowOff>
    </xdr:from>
    <xdr:ext cx="405111" cy="259045"/>
    <xdr:sp macro="" textlink="">
      <xdr:nvSpPr>
        <xdr:cNvPr id="72" name="【道路】&#10;有形固定資産減価償却率該当値テキスト">
          <a:extLst>
            <a:ext uri="{FF2B5EF4-FFF2-40B4-BE49-F238E27FC236}">
              <a16:creationId xmlns:a16="http://schemas.microsoft.com/office/drawing/2014/main" id="{9B25FC9E-CFF0-49CA-9AC1-4380791B9A69}"/>
            </a:ext>
          </a:extLst>
        </xdr:cNvPr>
        <xdr:cNvSpPr txBox="1"/>
      </xdr:nvSpPr>
      <xdr:spPr>
        <a:xfrm>
          <a:off x="4219575" y="657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162560</xdr:rowOff>
    </xdr:from>
    <xdr:to>
      <xdr:col>20</xdr:col>
      <xdr:colOff>38100</xdr:colOff>
      <xdr:row>41</xdr:row>
      <xdr:rowOff>92710</xdr:rowOff>
    </xdr:to>
    <xdr:sp macro="" textlink="">
      <xdr:nvSpPr>
        <xdr:cNvPr id="73" name="楕円 72">
          <a:extLst>
            <a:ext uri="{FF2B5EF4-FFF2-40B4-BE49-F238E27FC236}">
              <a16:creationId xmlns:a16="http://schemas.microsoft.com/office/drawing/2014/main" id="{2B4B686B-CB0B-4290-BCA6-02B356478DD6}"/>
            </a:ext>
          </a:extLst>
        </xdr:cNvPr>
        <xdr:cNvSpPr/>
      </xdr:nvSpPr>
      <xdr:spPr>
        <a:xfrm>
          <a:off x="3381375" y="66459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41910</xdr:rowOff>
    </xdr:from>
    <xdr:to>
      <xdr:col>24</xdr:col>
      <xdr:colOff>63500</xdr:colOff>
      <xdr:row>41</xdr:row>
      <xdr:rowOff>46482</xdr:rowOff>
    </xdr:to>
    <xdr:cxnSp macro="">
      <xdr:nvCxnSpPr>
        <xdr:cNvPr id="74" name="直線コネクタ 73">
          <a:extLst>
            <a:ext uri="{FF2B5EF4-FFF2-40B4-BE49-F238E27FC236}">
              <a16:creationId xmlns:a16="http://schemas.microsoft.com/office/drawing/2014/main" id="{6DE8EE0E-FC20-4E8A-A98D-BCDA1AEF431E}"/>
            </a:ext>
          </a:extLst>
        </xdr:cNvPr>
        <xdr:cNvCxnSpPr/>
      </xdr:nvCxnSpPr>
      <xdr:spPr>
        <a:xfrm>
          <a:off x="3429000" y="6693535"/>
          <a:ext cx="7524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167132</xdr:rowOff>
    </xdr:from>
    <xdr:to>
      <xdr:col>15</xdr:col>
      <xdr:colOff>101600</xdr:colOff>
      <xdr:row>41</xdr:row>
      <xdr:rowOff>97282</xdr:rowOff>
    </xdr:to>
    <xdr:sp macro="" textlink="">
      <xdr:nvSpPr>
        <xdr:cNvPr id="75" name="楕円 74">
          <a:extLst>
            <a:ext uri="{FF2B5EF4-FFF2-40B4-BE49-F238E27FC236}">
              <a16:creationId xmlns:a16="http://schemas.microsoft.com/office/drawing/2014/main" id="{4E76C583-3EA3-484B-BA7B-5051EC31018F}"/>
            </a:ext>
          </a:extLst>
        </xdr:cNvPr>
        <xdr:cNvSpPr/>
      </xdr:nvSpPr>
      <xdr:spPr>
        <a:xfrm>
          <a:off x="2571750" y="665048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41910</xdr:rowOff>
    </xdr:from>
    <xdr:to>
      <xdr:col>19</xdr:col>
      <xdr:colOff>177800</xdr:colOff>
      <xdr:row>41</xdr:row>
      <xdr:rowOff>46482</xdr:rowOff>
    </xdr:to>
    <xdr:cxnSp macro="">
      <xdr:nvCxnSpPr>
        <xdr:cNvPr id="76" name="直線コネクタ 75">
          <a:extLst>
            <a:ext uri="{FF2B5EF4-FFF2-40B4-BE49-F238E27FC236}">
              <a16:creationId xmlns:a16="http://schemas.microsoft.com/office/drawing/2014/main" id="{8E0C60C4-912D-4CB1-9CA1-0C9CE4CD1856}"/>
            </a:ext>
          </a:extLst>
        </xdr:cNvPr>
        <xdr:cNvCxnSpPr/>
      </xdr:nvCxnSpPr>
      <xdr:spPr>
        <a:xfrm flipV="1">
          <a:off x="2619375" y="6693535"/>
          <a:ext cx="80962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13970</xdr:rowOff>
    </xdr:from>
    <xdr:to>
      <xdr:col>10</xdr:col>
      <xdr:colOff>165100</xdr:colOff>
      <xdr:row>41</xdr:row>
      <xdr:rowOff>115570</xdr:rowOff>
    </xdr:to>
    <xdr:sp macro="" textlink="">
      <xdr:nvSpPr>
        <xdr:cNvPr id="77" name="楕円 76">
          <a:extLst>
            <a:ext uri="{FF2B5EF4-FFF2-40B4-BE49-F238E27FC236}">
              <a16:creationId xmlns:a16="http://schemas.microsoft.com/office/drawing/2014/main" id="{F4D29B85-D89E-4408-A608-7CF83E95DB08}"/>
            </a:ext>
          </a:extLst>
        </xdr:cNvPr>
        <xdr:cNvSpPr/>
      </xdr:nvSpPr>
      <xdr:spPr>
        <a:xfrm>
          <a:off x="1781175" y="66592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46482</xdr:rowOff>
    </xdr:from>
    <xdr:to>
      <xdr:col>15</xdr:col>
      <xdr:colOff>50800</xdr:colOff>
      <xdr:row>41</xdr:row>
      <xdr:rowOff>64770</xdr:rowOff>
    </xdr:to>
    <xdr:cxnSp macro="">
      <xdr:nvCxnSpPr>
        <xdr:cNvPr id="78" name="直線コネクタ 77">
          <a:extLst>
            <a:ext uri="{FF2B5EF4-FFF2-40B4-BE49-F238E27FC236}">
              <a16:creationId xmlns:a16="http://schemas.microsoft.com/office/drawing/2014/main" id="{70EF86BC-8695-4BDE-B9C6-E40C182DFC78}"/>
            </a:ext>
          </a:extLst>
        </xdr:cNvPr>
        <xdr:cNvCxnSpPr/>
      </xdr:nvCxnSpPr>
      <xdr:spPr>
        <a:xfrm flipV="1">
          <a:off x="1828800" y="6698107"/>
          <a:ext cx="79057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18542</xdr:rowOff>
    </xdr:from>
    <xdr:to>
      <xdr:col>6</xdr:col>
      <xdr:colOff>38100</xdr:colOff>
      <xdr:row>41</xdr:row>
      <xdr:rowOff>120142</xdr:rowOff>
    </xdr:to>
    <xdr:sp macro="" textlink="">
      <xdr:nvSpPr>
        <xdr:cNvPr id="79" name="楕円 78">
          <a:extLst>
            <a:ext uri="{FF2B5EF4-FFF2-40B4-BE49-F238E27FC236}">
              <a16:creationId xmlns:a16="http://schemas.microsoft.com/office/drawing/2014/main" id="{1F9AA8AA-18EB-48F6-BE19-BAC32A095226}"/>
            </a:ext>
          </a:extLst>
        </xdr:cNvPr>
        <xdr:cNvSpPr/>
      </xdr:nvSpPr>
      <xdr:spPr>
        <a:xfrm>
          <a:off x="981075" y="666699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64770</xdr:rowOff>
    </xdr:from>
    <xdr:to>
      <xdr:col>10</xdr:col>
      <xdr:colOff>114300</xdr:colOff>
      <xdr:row>41</xdr:row>
      <xdr:rowOff>69342</xdr:rowOff>
    </xdr:to>
    <xdr:cxnSp macro="">
      <xdr:nvCxnSpPr>
        <xdr:cNvPr id="80" name="直線コネクタ 79">
          <a:extLst>
            <a:ext uri="{FF2B5EF4-FFF2-40B4-BE49-F238E27FC236}">
              <a16:creationId xmlns:a16="http://schemas.microsoft.com/office/drawing/2014/main" id="{0174682A-D55B-4EBA-8CCE-960668817E9E}"/>
            </a:ext>
          </a:extLst>
        </xdr:cNvPr>
        <xdr:cNvCxnSpPr/>
      </xdr:nvCxnSpPr>
      <xdr:spPr>
        <a:xfrm flipV="1">
          <a:off x="1028700" y="671639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129811</xdr:rowOff>
    </xdr:from>
    <xdr:ext cx="405111" cy="259045"/>
    <xdr:sp macro="" textlink="">
      <xdr:nvSpPr>
        <xdr:cNvPr id="81" name="n_1aveValue【道路】&#10;有形固定資産減価償却率">
          <a:extLst>
            <a:ext uri="{FF2B5EF4-FFF2-40B4-BE49-F238E27FC236}">
              <a16:creationId xmlns:a16="http://schemas.microsoft.com/office/drawing/2014/main" id="{F9CB6500-F57E-4076-8DA0-9433457E5F42}"/>
            </a:ext>
          </a:extLst>
        </xdr:cNvPr>
        <xdr:cNvSpPr txBox="1"/>
      </xdr:nvSpPr>
      <xdr:spPr>
        <a:xfrm>
          <a:off x="3239144" y="5803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9931CF2E-DACA-47BA-96DC-03031CCA2834}"/>
            </a:ext>
          </a:extLst>
        </xdr:cNvPr>
        <xdr:cNvSpPr txBox="1"/>
      </xdr:nvSpPr>
      <xdr:spPr>
        <a:xfrm>
          <a:off x="2439044" y="578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3" name="n_3aveValue【道路】&#10;有形固定資産減価償却率">
          <a:extLst>
            <a:ext uri="{FF2B5EF4-FFF2-40B4-BE49-F238E27FC236}">
              <a16:creationId xmlns:a16="http://schemas.microsoft.com/office/drawing/2014/main" id="{B8B8FECC-4D88-48E0-990C-E5FF15F7EC9E}"/>
            </a:ext>
          </a:extLst>
        </xdr:cNvPr>
        <xdr:cNvSpPr txBox="1"/>
      </xdr:nvSpPr>
      <xdr:spPr>
        <a:xfrm>
          <a:off x="1648469"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4" name="n_4aveValue【道路】&#10;有形固定資産減価償却率">
          <a:extLst>
            <a:ext uri="{FF2B5EF4-FFF2-40B4-BE49-F238E27FC236}">
              <a16:creationId xmlns:a16="http://schemas.microsoft.com/office/drawing/2014/main" id="{EE405008-A81F-4BC6-8419-908010214FF2}"/>
            </a:ext>
          </a:extLst>
        </xdr:cNvPr>
        <xdr:cNvSpPr txBox="1"/>
      </xdr:nvSpPr>
      <xdr:spPr>
        <a:xfrm>
          <a:off x="848369" y="5723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83837</xdr:rowOff>
    </xdr:from>
    <xdr:ext cx="405111" cy="259045"/>
    <xdr:sp macro="" textlink="">
      <xdr:nvSpPr>
        <xdr:cNvPr id="85" name="n_1mainValue【道路】&#10;有形固定資産減価償却率">
          <a:extLst>
            <a:ext uri="{FF2B5EF4-FFF2-40B4-BE49-F238E27FC236}">
              <a16:creationId xmlns:a16="http://schemas.microsoft.com/office/drawing/2014/main" id="{9EE703B9-970F-4190-8E06-A65BDB90F5E5}"/>
            </a:ext>
          </a:extLst>
        </xdr:cNvPr>
        <xdr:cNvSpPr txBox="1"/>
      </xdr:nvSpPr>
      <xdr:spPr>
        <a:xfrm>
          <a:off x="3239144" y="673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88409</xdr:rowOff>
    </xdr:from>
    <xdr:ext cx="405111" cy="259045"/>
    <xdr:sp macro="" textlink="">
      <xdr:nvSpPr>
        <xdr:cNvPr id="86" name="n_2mainValue【道路】&#10;有形固定資産減価償却率">
          <a:extLst>
            <a:ext uri="{FF2B5EF4-FFF2-40B4-BE49-F238E27FC236}">
              <a16:creationId xmlns:a16="http://schemas.microsoft.com/office/drawing/2014/main" id="{81442E30-3FE3-4B73-9103-1065C4C26C07}"/>
            </a:ext>
          </a:extLst>
        </xdr:cNvPr>
        <xdr:cNvSpPr txBox="1"/>
      </xdr:nvSpPr>
      <xdr:spPr>
        <a:xfrm>
          <a:off x="2439044" y="6733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106697</xdr:rowOff>
    </xdr:from>
    <xdr:ext cx="405111" cy="259045"/>
    <xdr:sp macro="" textlink="">
      <xdr:nvSpPr>
        <xdr:cNvPr id="87" name="n_3mainValue【道路】&#10;有形固定資産減価償却率">
          <a:extLst>
            <a:ext uri="{FF2B5EF4-FFF2-40B4-BE49-F238E27FC236}">
              <a16:creationId xmlns:a16="http://schemas.microsoft.com/office/drawing/2014/main" id="{C3C0299B-D9A9-4216-B6E0-C1B033AEDCA9}"/>
            </a:ext>
          </a:extLst>
        </xdr:cNvPr>
        <xdr:cNvSpPr txBox="1"/>
      </xdr:nvSpPr>
      <xdr:spPr>
        <a:xfrm>
          <a:off x="1648469" y="6751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111269</xdr:rowOff>
    </xdr:from>
    <xdr:ext cx="405111" cy="259045"/>
    <xdr:sp macro="" textlink="">
      <xdr:nvSpPr>
        <xdr:cNvPr id="88" name="n_4mainValue【道路】&#10;有形固定資産減価償却率">
          <a:extLst>
            <a:ext uri="{FF2B5EF4-FFF2-40B4-BE49-F238E27FC236}">
              <a16:creationId xmlns:a16="http://schemas.microsoft.com/office/drawing/2014/main" id="{D6272BCE-0694-4E64-9034-4127A1B896D2}"/>
            </a:ext>
          </a:extLst>
        </xdr:cNvPr>
        <xdr:cNvSpPr txBox="1"/>
      </xdr:nvSpPr>
      <xdr:spPr>
        <a:xfrm>
          <a:off x="848369" y="675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96FC53B-9330-47ED-A19B-0D872BD5DF25}"/>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E56B6E3-1C9F-4BDB-A75E-4D10D64FB795}"/>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12B3186-B085-48F1-B625-0C9D2D718563}"/>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2461605-47E5-472C-8349-C2206C1DFED3}"/>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1594D86-4325-4D6A-AC90-4BE3FA6CA399}"/>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6CFFCC3-4E64-495E-A88E-B31E879775A8}"/>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384AD6C-8191-407A-82EB-15CF411BADEA}"/>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91AC32F-99E8-4485-9599-E30CED2B3D0B}"/>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178D7E77-C86B-4FE0-BEFC-3762BFDB3E12}"/>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D9125F9-44A8-4832-8BF5-FB9FFDF0C8D0}"/>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8A3D01EF-5F58-4A37-8D9D-EFCA9E1408B9}"/>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651C68E-71E3-4AD6-B9F8-EF1A6C14318E}"/>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4E854D4A-369B-490C-8E93-025625CD08D8}"/>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CC381888-F39F-49EC-BF18-6535222EBF2F}"/>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294FCAF7-B15C-428E-AE9E-3CC0EA2EDF4A}"/>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DA1B1CFD-80BD-4F6D-848B-B08896EC22A0}"/>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8F0C25A7-8E56-4C04-99C2-82F0DE418732}"/>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46101C6D-C87A-4AD3-ABAC-C139F4492663}"/>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D0554FE4-F63C-4775-87E8-313ED021D2B8}"/>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63D6D884-8E80-4823-BA6F-239BA34186BC}"/>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70F8324-D63A-4713-8D5F-06009BCFF83F}"/>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A2C07C96-BA2D-4FE1-B146-79AE5C2290F3}"/>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97C4F713-05E4-48C0-A0CD-B782A19B4646}"/>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05C5545C-30CB-4E7B-A824-0DB4F43C2B34}"/>
            </a:ext>
          </a:extLst>
        </xdr:cNvPr>
        <xdr:cNvCxnSpPr/>
      </xdr:nvCxnSpPr>
      <xdr:spPr>
        <a:xfrm flipV="1">
          <a:off x="9429115" y="5582348"/>
          <a:ext cx="0" cy="1209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4A9F8365-A7B9-4562-BE0A-CA830F715A65}"/>
            </a:ext>
          </a:extLst>
        </xdr:cNvPr>
        <xdr:cNvSpPr txBox="1"/>
      </xdr:nvSpPr>
      <xdr:spPr>
        <a:xfrm>
          <a:off x="9467850" y="679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295D95AF-F1B9-4392-A27B-AA5185F55A28}"/>
            </a:ext>
          </a:extLst>
        </xdr:cNvPr>
        <xdr:cNvCxnSpPr/>
      </xdr:nvCxnSpPr>
      <xdr:spPr>
        <a:xfrm>
          <a:off x="9363075" y="679175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7D1198BF-64F4-46AF-8394-3E72BC7643E6}"/>
            </a:ext>
          </a:extLst>
        </xdr:cNvPr>
        <xdr:cNvSpPr txBox="1"/>
      </xdr:nvSpPr>
      <xdr:spPr>
        <a:xfrm>
          <a:off x="9467850" y="536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42166F5B-5BC8-414A-A32F-ECD4DFEB064B}"/>
            </a:ext>
          </a:extLst>
        </xdr:cNvPr>
        <xdr:cNvCxnSpPr/>
      </xdr:nvCxnSpPr>
      <xdr:spPr>
        <a:xfrm>
          <a:off x="9363075" y="558234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a:extLst>
            <a:ext uri="{FF2B5EF4-FFF2-40B4-BE49-F238E27FC236}">
              <a16:creationId xmlns:a16="http://schemas.microsoft.com/office/drawing/2014/main" id="{39C7E01D-6A49-4779-8B39-0AE6B03A7330}"/>
            </a:ext>
          </a:extLst>
        </xdr:cNvPr>
        <xdr:cNvSpPr txBox="1"/>
      </xdr:nvSpPr>
      <xdr:spPr>
        <a:xfrm>
          <a:off x="9467850" y="6264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C3D53E56-7A4C-4BD2-AC58-19421C208638}"/>
            </a:ext>
          </a:extLst>
        </xdr:cNvPr>
        <xdr:cNvSpPr/>
      </xdr:nvSpPr>
      <xdr:spPr>
        <a:xfrm>
          <a:off x="9401175" y="640986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F9D4959D-D909-4B32-8559-7CF426E3C863}"/>
            </a:ext>
          </a:extLst>
        </xdr:cNvPr>
        <xdr:cNvSpPr/>
      </xdr:nvSpPr>
      <xdr:spPr>
        <a:xfrm>
          <a:off x="8639175" y="64033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869D11CF-E8A3-40E9-B681-9EF9C053C75E}"/>
            </a:ext>
          </a:extLst>
        </xdr:cNvPr>
        <xdr:cNvSpPr/>
      </xdr:nvSpPr>
      <xdr:spPr>
        <a:xfrm>
          <a:off x="7839075" y="64099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A6D0E172-57C6-4ABC-9E89-2370B2446CFC}"/>
            </a:ext>
          </a:extLst>
        </xdr:cNvPr>
        <xdr:cNvSpPr/>
      </xdr:nvSpPr>
      <xdr:spPr>
        <a:xfrm>
          <a:off x="7029450" y="642286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2D7428BC-8980-43DB-8BCB-0B1A4B24FA01}"/>
            </a:ext>
          </a:extLst>
        </xdr:cNvPr>
        <xdr:cNvSpPr/>
      </xdr:nvSpPr>
      <xdr:spPr>
        <a:xfrm>
          <a:off x="6238875" y="64309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7EC717C-C6D2-4C97-BBE5-5CCB282875A1}"/>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F22A53D-7838-488B-B850-FAF885290006}"/>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E972E07-822E-42C6-AD5B-4A0055C79389}"/>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1B58B7C-6174-448C-9724-4A778C3541C9}"/>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284B279-AFDD-414F-B65B-7689EF56720E}"/>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126974</xdr:rowOff>
    </xdr:from>
    <xdr:to>
      <xdr:col>55</xdr:col>
      <xdr:colOff>50800</xdr:colOff>
      <xdr:row>40</xdr:row>
      <xdr:rowOff>57124</xdr:rowOff>
    </xdr:to>
    <xdr:sp macro="" textlink="">
      <xdr:nvSpPr>
        <xdr:cNvPr id="128" name="楕円 127">
          <a:extLst>
            <a:ext uri="{FF2B5EF4-FFF2-40B4-BE49-F238E27FC236}">
              <a16:creationId xmlns:a16="http://schemas.microsoft.com/office/drawing/2014/main" id="{7AD6F0EB-D792-4308-952C-BD999C518808}"/>
            </a:ext>
          </a:extLst>
        </xdr:cNvPr>
        <xdr:cNvSpPr/>
      </xdr:nvSpPr>
      <xdr:spPr>
        <a:xfrm>
          <a:off x="9401175" y="644839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105401</xdr:rowOff>
    </xdr:from>
    <xdr:ext cx="534377" cy="259045"/>
    <xdr:sp macro="" textlink="">
      <xdr:nvSpPr>
        <xdr:cNvPr id="129" name="【道路】&#10;一人当たり延長該当値テキスト">
          <a:extLst>
            <a:ext uri="{FF2B5EF4-FFF2-40B4-BE49-F238E27FC236}">
              <a16:creationId xmlns:a16="http://schemas.microsoft.com/office/drawing/2014/main" id="{DA4DD421-21C1-4CF6-9FCE-2B54BE119831}"/>
            </a:ext>
          </a:extLst>
        </xdr:cNvPr>
        <xdr:cNvSpPr txBox="1"/>
      </xdr:nvSpPr>
      <xdr:spPr>
        <a:xfrm>
          <a:off x="9467850" y="64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126423</xdr:rowOff>
    </xdr:from>
    <xdr:to>
      <xdr:col>50</xdr:col>
      <xdr:colOff>165100</xdr:colOff>
      <xdr:row>40</xdr:row>
      <xdr:rowOff>56573</xdr:rowOff>
    </xdr:to>
    <xdr:sp macro="" textlink="">
      <xdr:nvSpPr>
        <xdr:cNvPr id="130" name="楕円 129">
          <a:extLst>
            <a:ext uri="{FF2B5EF4-FFF2-40B4-BE49-F238E27FC236}">
              <a16:creationId xmlns:a16="http://schemas.microsoft.com/office/drawing/2014/main" id="{CBF381C4-2D8F-46DA-9153-D6225265D4F3}"/>
            </a:ext>
          </a:extLst>
        </xdr:cNvPr>
        <xdr:cNvSpPr/>
      </xdr:nvSpPr>
      <xdr:spPr>
        <a:xfrm>
          <a:off x="8639175" y="64478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5773</xdr:rowOff>
    </xdr:from>
    <xdr:to>
      <xdr:col>55</xdr:col>
      <xdr:colOff>0</xdr:colOff>
      <xdr:row>40</xdr:row>
      <xdr:rowOff>6324</xdr:rowOff>
    </xdr:to>
    <xdr:cxnSp macro="">
      <xdr:nvCxnSpPr>
        <xdr:cNvPr id="131" name="直線コネクタ 130">
          <a:extLst>
            <a:ext uri="{FF2B5EF4-FFF2-40B4-BE49-F238E27FC236}">
              <a16:creationId xmlns:a16="http://schemas.microsoft.com/office/drawing/2014/main" id="{B8472C26-B2FD-4AEF-B460-2AA2366AB903}"/>
            </a:ext>
          </a:extLst>
        </xdr:cNvPr>
        <xdr:cNvCxnSpPr/>
      </xdr:nvCxnSpPr>
      <xdr:spPr>
        <a:xfrm>
          <a:off x="8686800" y="6495473"/>
          <a:ext cx="742950" cy="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125565</xdr:rowOff>
    </xdr:from>
    <xdr:to>
      <xdr:col>46</xdr:col>
      <xdr:colOff>38100</xdr:colOff>
      <xdr:row>40</xdr:row>
      <xdr:rowOff>55715</xdr:rowOff>
    </xdr:to>
    <xdr:sp macro="" textlink="">
      <xdr:nvSpPr>
        <xdr:cNvPr id="132" name="楕円 131">
          <a:extLst>
            <a:ext uri="{FF2B5EF4-FFF2-40B4-BE49-F238E27FC236}">
              <a16:creationId xmlns:a16="http://schemas.microsoft.com/office/drawing/2014/main" id="{E9C41D37-6AA4-4B60-93B0-8E92B98994D3}"/>
            </a:ext>
          </a:extLst>
        </xdr:cNvPr>
        <xdr:cNvSpPr/>
      </xdr:nvSpPr>
      <xdr:spPr>
        <a:xfrm>
          <a:off x="7839075" y="64469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4915</xdr:rowOff>
    </xdr:from>
    <xdr:to>
      <xdr:col>50</xdr:col>
      <xdr:colOff>114300</xdr:colOff>
      <xdr:row>40</xdr:row>
      <xdr:rowOff>5773</xdr:rowOff>
    </xdr:to>
    <xdr:cxnSp macro="">
      <xdr:nvCxnSpPr>
        <xdr:cNvPr id="133" name="直線コネクタ 132">
          <a:extLst>
            <a:ext uri="{FF2B5EF4-FFF2-40B4-BE49-F238E27FC236}">
              <a16:creationId xmlns:a16="http://schemas.microsoft.com/office/drawing/2014/main" id="{31DD27BF-5131-4780-9C38-500DB303D274}"/>
            </a:ext>
          </a:extLst>
        </xdr:cNvPr>
        <xdr:cNvCxnSpPr/>
      </xdr:nvCxnSpPr>
      <xdr:spPr>
        <a:xfrm>
          <a:off x="7886700" y="6494615"/>
          <a:ext cx="800100" cy="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133966</xdr:rowOff>
    </xdr:from>
    <xdr:to>
      <xdr:col>41</xdr:col>
      <xdr:colOff>101600</xdr:colOff>
      <xdr:row>40</xdr:row>
      <xdr:rowOff>64116</xdr:rowOff>
    </xdr:to>
    <xdr:sp macro="" textlink="">
      <xdr:nvSpPr>
        <xdr:cNvPr id="134" name="楕円 133">
          <a:extLst>
            <a:ext uri="{FF2B5EF4-FFF2-40B4-BE49-F238E27FC236}">
              <a16:creationId xmlns:a16="http://schemas.microsoft.com/office/drawing/2014/main" id="{353D1940-645D-4B98-BE29-A170AA69EBF5}"/>
            </a:ext>
          </a:extLst>
        </xdr:cNvPr>
        <xdr:cNvSpPr/>
      </xdr:nvSpPr>
      <xdr:spPr>
        <a:xfrm>
          <a:off x="7029450" y="645856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4915</xdr:rowOff>
    </xdr:from>
    <xdr:to>
      <xdr:col>45</xdr:col>
      <xdr:colOff>177800</xdr:colOff>
      <xdr:row>40</xdr:row>
      <xdr:rowOff>13316</xdr:rowOff>
    </xdr:to>
    <xdr:cxnSp macro="">
      <xdr:nvCxnSpPr>
        <xdr:cNvPr id="135" name="直線コネクタ 134">
          <a:extLst>
            <a:ext uri="{FF2B5EF4-FFF2-40B4-BE49-F238E27FC236}">
              <a16:creationId xmlns:a16="http://schemas.microsoft.com/office/drawing/2014/main" id="{B08E1290-B45F-4385-8EB2-2EA7759FFCBF}"/>
            </a:ext>
          </a:extLst>
        </xdr:cNvPr>
        <xdr:cNvCxnSpPr/>
      </xdr:nvCxnSpPr>
      <xdr:spPr>
        <a:xfrm flipV="1">
          <a:off x="7077075" y="6494615"/>
          <a:ext cx="809625" cy="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136175</xdr:rowOff>
    </xdr:from>
    <xdr:to>
      <xdr:col>36</xdr:col>
      <xdr:colOff>165100</xdr:colOff>
      <xdr:row>40</xdr:row>
      <xdr:rowOff>66325</xdr:rowOff>
    </xdr:to>
    <xdr:sp macro="" textlink="">
      <xdr:nvSpPr>
        <xdr:cNvPr id="136" name="楕円 135">
          <a:extLst>
            <a:ext uri="{FF2B5EF4-FFF2-40B4-BE49-F238E27FC236}">
              <a16:creationId xmlns:a16="http://schemas.microsoft.com/office/drawing/2014/main" id="{AD7C0249-B08A-458B-824C-7A37BD7A5333}"/>
            </a:ext>
          </a:extLst>
        </xdr:cNvPr>
        <xdr:cNvSpPr/>
      </xdr:nvSpPr>
      <xdr:spPr>
        <a:xfrm>
          <a:off x="6238875" y="64607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13316</xdr:rowOff>
    </xdr:from>
    <xdr:to>
      <xdr:col>41</xdr:col>
      <xdr:colOff>50800</xdr:colOff>
      <xdr:row>40</xdr:row>
      <xdr:rowOff>15525</xdr:rowOff>
    </xdr:to>
    <xdr:cxnSp macro="">
      <xdr:nvCxnSpPr>
        <xdr:cNvPr id="137" name="直線コネクタ 136">
          <a:extLst>
            <a:ext uri="{FF2B5EF4-FFF2-40B4-BE49-F238E27FC236}">
              <a16:creationId xmlns:a16="http://schemas.microsoft.com/office/drawing/2014/main" id="{EDEB36E9-4450-4AD7-8199-A1EE2E8B0B41}"/>
            </a:ext>
          </a:extLst>
        </xdr:cNvPr>
        <xdr:cNvCxnSpPr/>
      </xdr:nvCxnSpPr>
      <xdr:spPr>
        <a:xfrm flipV="1">
          <a:off x="6286500" y="6496666"/>
          <a:ext cx="790575"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a:extLst>
            <a:ext uri="{FF2B5EF4-FFF2-40B4-BE49-F238E27FC236}">
              <a16:creationId xmlns:a16="http://schemas.microsoft.com/office/drawing/2014/main" id="{18DD6D2A-F4CB-4B50-965E-7252829270BC}"/>
            </a:ext>
          </a:extLst>
        </xdr:cNvPr>
        <xdr:cNvSpPr txBox="1"/>
      </xdr:nvSpPr>
      <xdr:spPr>
        <a:xfrm>
          <a:off x="8429136" y="619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a:extLst>
            <a:ext uri="{FF2B5EF4-FFF2-40B4-BE49-F238E27FC236}">
              <a16:creationId xmlns:a16="http://schemas.microsoft.com/office/drawing/2014/main" id="{8774E06B-458C-415D-8A5D-FD8F37CB4ED2}"/>
            </a:ext>
          </a:extLst>
        </xdr:cNvPr>
        <xdr:cNvSpPr txBox="1"/>
      </xdr:nvSpPr>
      <xdr:spPr>
        <a:xfrm>
          <a:off x="7648086" y="619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a:extLst>
            <a:ext uri="{FF2B5EF4-FFF2-40B4-BE49-F238E27FC236}">
              <a16:creationId xmlns:a16="http://schemas.microsoft.com/office/drawing/2014/main" id="{ABF41963-F317-4600-BD67-BDDEADAB455C}"/>
            </a:ext>
          </a:extLst>
        </xdr:cNvPr>
        <xdr:cNvSpPr txBox="1"/>
      </xdr:nvSpPr>
      <xdr:spPr>
        <a:xfrm>
          <a:off x="6847986" y="621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49877</xdr:rowOff>
    </xdr:from>
    <xdr:ext cx="534377" cy="259045"/>
    <xdr:sp macro="" textlink="">
      <xdr:nvSpPr>
        <xdr:cNvPr id="141" name="n_4aveValue【道路】&#10;一人当たり延長">
          <a:extLst>
            <a:ext uri="{FF2B5EF4-FFF2-40B4-BE49-F238E27FC236}">
              <a16:creationId xmlns:a16="http://schemas.microsoft.com/office/drawing/2014/main" id="{6968FCA4-A061-4833-83D5-1950B13738EF}"/>
            </a:ext>
          </a:extLst>
        </xdr:cNvPr>
        <xdr:cNvSpPr txBox="1"/>
      </xdr:nvSpPr>
      <xdr:spPr>
        <a:xfrm>
          <a:off x="6038361" y="620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47700</xdr:rowOff>
    </xdr:from>
    <xdr:ext cx="534377" cy="259045"/>
    <xdr:sp macro="" textlink="">
      <xdr:nvSpPr>
        <xdr:cNvPr id="142" name="n_1mainValue【道路】&#10;一人当たり延長">
          <a:extLst>
            <a:ext uri="{FF2B5EF4-FFF2-40B4-BE49-F238E27FC236}">
              <a16:creationId xmlns:a16="http://schemas.microsoft.com/office/drawing/2014/main" id="{28A89EBA-385B-40C4-AAE2-EEE559B774FB}"/>
            </a:ext>
          </a:extLst>
        </xdr:cNvPr>
        <xdr:cNvSpPr txBox="1"/>
      </xdr:nvSpPr>
      <xdr:spPr>
        <a:xfrm>
          <a:off x="8429136" y="653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46842</xdr:rowOff>
    </xdr:from>
    <xdr:ext cx="534377" cy="259045"/>
    <xdr:sp macro="" textlink="">
      <xdr:nvSpPr>
        <xdr:cNvPr id="143" name="n_2mainValue【道路】&#10;一人当たり延長">
          <a:extLst>
            <a:ext uri="{FF2B5EF4-FFF2-40B4-BE49-F238E27FC236}">
              <a16:creationId xmlns:a16="http://schemas.microsoft.com/office/drawing/2014/main" id="{9426E11F-D7E0-440B-9E87-E7B404428F2C}"/>
            </a:ext>
          </a:extLst>
        </xdr:cNvPr>
        <xdr:cNvSpPr txBox="1"/>
      </xdr:nvSpPr>
      <xdr:spPr>
        <a:xfrm>
          <a:off x="7648086" y="653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55243</xdr:rowOff>
    </xdr:from>
    <xdr:ext cx="534377" cy="259045"/>
    <xdr:sp macro="" textlink="">
      <xdr:nvSpPr>
        <xdr:cNvPr id="144" name="n_3mainValue【道路】&#10;一人当たり延長">
          <a:extLst>
            <a:ext uri="{FF2B5EF4-FFF2-40B4-BE49-F238E27FC236}">
              <a16:creationId xmlns:a16="http://schemas.microsoft.com/office/drawing/2014/main" id="{B2808AC5-3F27-44E9-8937-2E7220101174}"/>
            </a:ext>
          </a:extLst>
        </xdr:cNvPr>
        <xdr:cNvSpPr txBox="1"/>
      </xdr:nvSpPr>
      <xdr:spPr>
        <a:xfrm>
          <a:off x="6847986" y="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57452</xdr:rowOff>
    </xdr:from>
    <xdr:ext cx="534377" cy="259045"/>
    <xdr:sp macro="" textlink="">
      <xdr:nvSpPr>
        <xdr:cNvPr id="145" name="n_4mainValue【道路】&#10;一人当たり延長">
          <a:extLst>
            <a:ext uri="{FF2B5EF4-FFF2-40B4-BE49-F238E27FC236}">
              <a16:creationId xmlns:a16="http://schemas.microsoft.com/office/drawing/2014/main" id="{A9941DAB-DA11-4AA1-99CC-BD9A1D472502}"/>
            </a:ext>
          </a:extLst>
        </xdr:cNvPr>
        <xdr:cNvSpPr txBox="1"/>
      </xdr:nvSpPr>
      <xdr:spPr>
        <a:xfrm>
          <a:off x="6038361" y="65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D635E40-8357-4DC4-AE9D-0E051DDC9EDA}"/>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D82DC09-BBCA-4516-A4B2-06EA1B15F919}"/>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9485C9C-DCB8-45E8-A17D-856F83FFDA19}"/>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3AF8FDF-9F30-43EB-A7F0-1724369FE031}"/>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1901F917-5424-4E4F-82CA-CB0BF82F3168}"/>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4FBBC4F-3885-4826-90D2-A0BE40168C1B}"/>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32EE7BD-57CA-4063-B2AC-DBAE875765CE}"/>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8140CFB-2458-41E8-82F5-EBCB0A2AB650}"/>
            </a:ext>
          </a:extLst>
        </xdr:cNvPr>
        <xdr:cNvSpPr/>
      </xdr:nvSpPr>
      <xdr:spPr>
        <a:xfrm>
          <a:off x="685800" y="864870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a:extLst>
            <a:ext uri="{FF2B5EF4-FFF2-40B4-BE49-F238E27FC236}">
              <a16:creationId xmlns:a16="http://schemas.microsoft.com/office/drawing/2014/main" id="{0FE09140-BA65-457D-8B7D-A8CED4B0C7C7}"/>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a:extLst>
            <a:ext uri="{FF2B5EF4-FFF2-40B4-BE49-F238E27FC236}">
              <a16:creationId xmlns:a16="http://schemas.microsoft.com/office/drawing/2014/main" id="{395FB717-6356-4117-B13F-5B1783664C8A}"/>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a:extLst>
            <a:ext uri="{FF2B5EF4-FFF2-40B4-BE49-F238E27FC236}">
              <a16:creationId xmlns:a16="http://schemas.microsoft.com/office/drawing/2014/main" id="{C4F0CFCB-3149-4C43-B221-801225271BB3}"/>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a:extLst>
            <a:ext uri="{FF2B5EF4-FFF2-40B4-BE49-F238E27FC236}">
              <a16:creationId xmlns:a16="http://schemas.microsoft.com/office/drawing/2014/main" id="{E8CBD002-D7B6-4600-BFA2-EBB0FECC0C78}"/>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a:extLst>
            <a:ext uri="{FF2B5EF4-FFF2-40B4-BE49-F238E27FC236}">
              <a16:creationId xmlns:a16="http://schemas.microsoft.com/office/drawing/2014/main" id="{A7CEA3C9-5294-4E54-8643-1C060C33FDAB}"/>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a:extLst>
            <a:ext uri="{FF2B5EF4-FFF2-40B4-BE49-F238E27FC236}">
              <a16:creationId xmlns:a16="http://schemas.microsoft.com/office/drawing/2014/main" id="{698BCAD9-FC13-4D50-821C-EAFF06F23365}"/>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a:extLst>
            <a:ext uri="{FF2B5EF4-FFF2-40B4-BE49-F238E27FC236}">
              <a16:creationId xmlns:a16="http://schemas.microsoft.com/office/drawing/2014/main" id="{518A5BD3-1861-415F-850D-DACC43FBE755}"/>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a:extLst>
            <a:ext uri="{FF2B5EF4-FFF2-40B4-BE49-F238E27FC236}">
              <a16:creationId xmlns:a16="http://schemas.microsoft.com/office/drawing/2014/main" id="{D57C972B-05B7-4B48-944B-223E6395503B}"/>
            </a:ext>
          </a:extLst>
        </xdr:cNvPr>
        <xdr:cNvSpPr/>
      </xdr:nvSpPr>
      <xdr:spPr>
        <a:xfrm>
          <a:off x="5953125" y="864870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B19167CF-1F33-4B82-818E-7C742FDEF507}"/>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DB079ABC-5BAD-43AC-9DD3-1C16CEE2AA00}"/>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350B704B-3E71-48CA-AB41-F3F44D4C03D1}"/>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B2C2912C-E396-42DF-A213-61649F400371}"/>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3E59C30E-DEF0-4ED2-9DA9-F61B0AF5272D}"/>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C519C1BF-8F3D-46EF-9530-57C53179E006}"/>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E2E1DB30-FD83-462C-BE5B-AD0F2C556AA2}"/>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7B0B38A0-2AF2-40FB-9AAF-3CAE3AFC0255}"/>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5E8FC9F2-E008-4344-9CA9-74B48B00F18A}"/>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16421B16-E9FE-4B13-AD2A-0A7EDFEDED83}"/>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8F13F962-6BFD-4BAA-898A-0268932D649F}"/>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4866BF3E-91D8-4777-969D-CFBD08F1E463}"/>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3AF1C2CB-8B60-4474-8C49-FF1E2B8A7EA9}"/>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BF7E7C54-C115-4078-9BE3-7261134CCF80}"/>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78F9CC9C-C672-4B3C-B5D5-C8CF11F6204C}"/>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6584F11E-8E11-40B9-AA37-43FB0DA35A8E}"/>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6032C3C5-6C92-49D8-8F78-EFDBFB2C43A6}"/>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A6FB0F20-4A2F-4FD8-A0C5-1CDB6BE0CE42}"/>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1E268986-EE17-4BF1-93C3-1655AE9D2C59}"/>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D84245A1-4162-440C-9B75-D781D69FF8CE}"/>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923B46A4-6664-4945-9A35-22693CF3B7D9}"/>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B0B29A84-3A18-48F8-B83B-42D8C0F92136}"/>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24682591-0B69-40F0-A9EB-A44CDC3C66A3}"/>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公営住宅】&#10;有形固定資産減価償却率グラフ枠">
          <a:extLst>
            <a:ext uri="{FF2B5EF4-FFF2-40B4-BE49-F238E27FC236}">
              <a16:creationId xmlns:a16="http://schemas.microsoft.com/office/drawing/2014/main" id="{87149EC7-CC59-451E-943D-DDC303445CD3}"/>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C3FA739B-617B-434B-B4A1-8B262DC596CF}"/>
            </a:ext>
          </a:extLst>
        </xdr:cNvPr>
        <xdr:cNvCxnSpPr/>
      </xdr:nvCxnSpPr>
      <xdr:spPr>
        <a:xfrm flipV="1">
          <a:off x="4180840" y="1271778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公営住宅】&#10;有形固定資産減価償却率最小値テキスト">
          <a:extLst>
            <a:ext uri="{FF2B5EF4-FFF2-40B4-BE49-F238E27FC236}">
              <a16:creationId xmlns:a16="http://schemas.microsoft.com/office/drawing/2014/main" id="{781A0093-E07B-4A35-85F8-DE2FEEDDD7F4}"/>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CC1EC880-B8A2-4239-B797-F8092AAC1843}"/>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189" name="【公営住宅】&#10;有形固定資産減価償却率最大値テキスト">
          <a:extLst>
            <a:ext uri="{FF2B5EF4-FFF2-40B4-BE49-F238E27FC236}">
              <a16:creationId xmlns:a16="http://schemas.microsoft.com/office/drawing/2014/main" id="{7F9896E2-114A-4673-AC16-9E632F5DB3C5}"/>
            </a:ext>
          </a:extLst>
        </xdr:cNvPr>
        <xdr:cNvSpPr txBox="1"/>
      </xdr:nvSpPr>
      <xdr:spPr>
        <a:xfrm>
          <a:off x="4219575" y="1250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190" name="直線コネクタ 189">
          <a:extLst>
            <a:ext uri="{FF2B5EF4-FFF2-40B4-BE49-F238E27FC236}">
              <a16:creationId xmlns:a16="http://schemas.microsoft.com/office/drawing/2014/main" id="{70BFC2E3-58E5-475D-9A0D-712910BFA080}"/>
            </a:ext>
          </a:extLst>
        </xdr:cNvPr>
        <xdr:cNvCxnSpPr/>
      </xdr:nvCxnSpPr>
      <xdr:spPr>
        <a:xfrm>
          <a:off x="4105275" y="127177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191" name="【公営住宅】&#10;有形固定資産減価償却率平均値テキスト">
          <a:extLst>
            <a:ext uri="{FF2B5EF4-FFF2-40B4-BE49-F238E27FC236}">
              <a16:creationId xmlns:a16="http://schemas.microsoft.com/office/drawing/2014/main" id="{7E1328CC-C1E0-4175-838F-511DD1BA6EBA}"/>
            </a:ext>
          </a:extLst>
        </xdr:cNvPr>
        <xdr:cNvSpPr txBox="1"/>
      </xdr:nvSpPr>
      <xdr:spPr>
        <a:xfrm>
          <a:off x="4219575" y="13268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192" name="フローチャート: 判断 191">
          <a:extLst>
            <a:ext uri="{FF2B5EF4-FFF2-40B4-BE49-F238E27FC236}">
              <a16:creationId xmlns:a16="http://schemas.microsoft.com/office/drawing/2014/main" id="{C02D6038-01FF-4B91-9111-5760CA7BBE93}"/>
            </a:ext>
          </a:extLst>
        </xdr:cNvPr>
        <xdr:cNvSpPr/>
      </xdr:nvSpPr>
      <xdr:spPr>
        <a:xfrm>
          <a:off x="4124325" y="134042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193" name="フローチャート: 判断 192">
          <a:extLst>
            <a:ext uri="{FF2B5EF4-FFF2-40B4-BE49-F238E27FC236}">
              <a16:creationId xmlns:a16="http://schemas.microsoft.com/office/drawing/2014/main" id="{A3EFFC1E-9CD8-463F-8379-D546997E94E9}"/>
            </a:ext>
          </a:extLst>
        </xdr:cNvPr>
        <xdr:cNvSpPr/>
      </xdr:nvSpPr>
      <xdr:spPr>
        <a:xfrm>
          <a:off x="3381375" y="133743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194" name="フローチャート: 判断 193">
          <a:extLst>
            <a:ext uri="{FF2B5EF4-FFF2-40B4-BE49-F238E27FC236}">
              <a16:creationId xmlns:a16="http://schemas.microsoft.com/office/drawing/2014/main" id="{BFF43623-048F-4093-9DD6-E285871AD815}"/>
            </a:ext>
          </a:extLst>
        </xdr:cNvPr>
        <xdr:cNvSpPr/>
      </xdr:nvSpPr>
      <xdr:spPr>
        <a:xfrm>
          <a:off x="2571750" y="133521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195" name="フローチャート: 判断 194">
          <a:extLst>
            <a:ext uri="{FF2B5EF4-FFF2-40B4-BE49-F238E27FC236}">
              <a16:creationId xmlns:a16="http://schemas.microsoft.com/office/drawing/2014/main" id="{439A416D-B379-4604-95D8-3D3F9FE1DD99}"/>
            </a:ext>
          </a:extLst>
        </xdr:cNvPr>
        <xdr:cNvSpPr/>
      </xdr:nvSpPr>
      <xdr:spPr>
        <a:xfrm>
          <a:off x="1781175" y="133534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196" name="フローチャート: 判断 195">
          <a:extLst>
            <a:ext uri="{FF2B5EF4-FFF2-40B4-BE49-F238E27FC236}">
              <a16:creationId xmlns:a16="http://schemas.microsoft.com/office/drawing/2014/main" id="{AC71750B-E44D-41B0-ABEB-5F8C2F772588}"/>
            </a:ext>
          </a:extLst>
        </xdr:cNvPr>
        <xdr:cNvSpPr/>
      </xdr:nvSpPr>
      <xdr:spPr>
        <a:xfrm>
          <a:off x="981075" y="133559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D16BE0F1-701F-4F43-931F-03C881D3AA15}"/>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FAC3B279-A164-42B7-89E9-36E9973AAF23}"/>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66F39B07-6DFB-4DE4-9F61-06008473F010}"/>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1F78238C-2B18-488D-8E50-F3A356E2BFC3}"/>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ECFB4633-FCD9-412A-B7FB-8842D44D6199}"/>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23495</xdr:rowOff>
    </xdr:from>
    <xdr:to>
      <xdr:col>24</xdr:col>
      <xdr:colOff>114300</xdr:colOff>
      <xdr:row>86</xdr:row>
      <xdr:rowOff>125095</xdr:rowOff>
    </xdr:to>
    <xdr:sp macro="" textlink="">
      <xdr:nvSpPr>
        <xdr:cNvPr id="202" name="楕円 201">
          <a:extLst>
            <a:ext uri="{FF2B5EF4-FFF2-40B4-BE49-F238E27FC236}">
              <a16:creationId xmlns:a16="http://schemas.microsoft.com/office/drawing/2014/main" id="{24E347B1-1474-4CE5-BEBD-44A444A186B5}"/>
            </a:ext>
          </a:extLst>
        </xdr:cNvPr>
        <xdr:cNvSpPr/>
      </xdr:nvSpPr>
      <xdr:spPr>
        <a:xfrm>
          <a:off x="4124325" y="139617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109872</xdr:rowOff>
    </xdr:from>
    <xdr:ext cx="405111" cy="259045"/>
    <xdr:sp macro="" textlink="">
      <xdr:nvSpPr>
        <xdr:cNvPr id="203" name="【公営住宅】&#10;有形固定資産減価償却率該当値テキスト">
          <a:extLst>
            <a:ext uri="{FF2B5EF4-FFF2-40B4-BE49-F238E27FC236}">
              <a16:creationId xmlns:a16="http://schemas.microsoft.com/office/drawing/2014/main" id="{B9BBD14E-B23F-4E18-92E3-8782E9CC94DF}"/>
            </a:ext>
          </a:extLst>
        </xdr:cNvPr>
        <xdr:cNvSpPr txBox="1"/>
      </xdr:nvSpPr>
      <xdr:spPr>
        <a:xfrm>
          <a:off x="4219575" y="1387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10161</xdr:rowOff>
    </xdr:from>
    <xdr:to>
      <xdr:col>20</xdr:col>
      <xdr:colOff>38100</xdr:colOff>
      <xdr:row>86</xdr:row>
      <xdr:rowOff>111761</xdr:rowOff>
    </xdr:to>
    <xdr:sp macro="" textlink="">
      <xdr:nvSpPr>
        <xdr:cNvPr id="204" name="楕円 203">
          <a:extLst>
            <a:ext uri="{FF2B5EF4-FFF2-40B4-BE49-F238E27FC236}">
              <a16:creationId xmlns:a16="http://schemas.microsoft.com/office/drawing/2014/main" id="{5E79189A-F85A-4D32-97E3-BBC490200943}"/>
            </a:ext>
          </a:extLst>
        </xdr:cNvPr>
        <xdr:cNvSpPr/>
      </xdr:nvSpPr>
      <xdr:spPr>
        <a:xfrm>
          <a:off x="3381375" y="1394206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60961</xdr:rowOff>
    </xdr:from>
    <xdr:to>
      <xdr:col>24</xdr:col>
      <xdr:colOff>63500</xdr:colOff>
      <xdr:row>86</xdr:row>
      <xdr:rowOff>74295</xdr:rowOff>
    </xdr:to>
    <xdr:cxnSp macro="">
      <xdr:nvCxnSpPr>
        <xdr:cNvPr id="205" name="直線コネクタ 204">
          <a:extLst>
            <a:ext uri="{FF2B5EF4-FFF2-40B4-BE49-F238E27FC236}">
              <a16:creationId xmlns:a16="http://schemas.microsoft.com/office/drawing/2014/main" id="{F0B7306B-1B34-49E0-8BE3-10C7E774A6F5}"/>
            </a:ext>
          </a:extLst>
        </xdr:cNvPr>
        <xdr:cNvCxnSpPr/>
      </xdr:nvCxnSpPr>
      <xdr:spPr>
        <a:xfrm>
          <a:off x="3429000" y="13999211"/>
          <a:ext cx="752475"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160655</xdr:rowOff>
    </xdr:from>
    <xdr:to>
      <xdr:col>15</xdr:col>
      <xdr:colOff>101600</xdr:colOff>
      <xdr:row>86</xdr:row>
      <xdr:rowOff>90805</xdr:rowOff>
    </xdr:to>
    <xdr:sp macro="" textlink="">
      <xdr:nvSpPr>
        <xdr:cNvPr id="206" name="楕円 205">
          <a:extLst>
            <a:ext uri="{FF2B5EF4-FFF2-40B4-BE49-F238E27FC236}">
              <a16:creationId xmlns:a16="http://schemas.microsoft.com/office/drawing/2014/main" id="{50453B18-0BC9-47A8-A0BF-870B06998400}"/>
            </a:ext>
          </a:extLst>
        </xdr:cNvPr>
        <xdr:cNvSpPr/>
      </xdr:nvSpPr>
      <xdr:spPr>
        <a:xfrm>
          <a:off x="2571750" y="1393698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40005</xdr:rowOff>
    </xdr:from>
    <xdr:to>
      <xdr:col>19</xdr:col>
      <xdr:colOff>177800</xdr:colOff>
      <xdr:row>86</xdr:row>
      <xdr:rowOff>60961</xdr:rowOff>
    </xdr:to>
    <xdr:cxnSp macro="">
      <xdr:nvCxnSpPr>
        <xdr:cNvPr id="207" name="直線コネクタ 206">
          <a:extLst>
            <a:ext uri="{FF2B5EF4-FFF2-40B4-BE49-F238E27FC236}">
              <a16:creationId xmlns:a16="http://schemas.microsoft.com/office/drawing/2014/main" id="{6EAB60AB-5C26-44C7-ADAD-A34C91801ED7}"/>
            </a:ext>
          </a:extLst>
        </xdr:cNvPr>
        <xdr:cNvCxnSpPr/>
      </xdr:nvCxnSpPr>
      <xdr:spPr>
        <a:xfrm>
          <a:off x="2619375" y="13975080"/>
          <a:ext cx="809625"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130175</xdr:rowOff>
    </xdr:from>
    <xdr:to>
      <xdr:col>10</xdr:col>
      <xdr:colOff>165100</xdr:colOff>
      <xdr:row>86</xdr:row>
      <xdr:rowOff>60325</xdr:rowOff>
    </xdr:to>
    <xdr:sp macro="" textlink="">
      <xdr:nvSpPr>
        <xdr:cNvPr id="208" name="楕円 207">
          <a:extLst>
            <a:ext uri="{FF2B5EF4-FFF2-40B4-BE49-F238E27FC236}">
              <a16:creationId xmlns:a16="http://schemas.microsoft.com/office/drawing/2014/main" id="{0D094E82-94B8-425F-A019-1B6AD0B994A0}"/>
            </a:ext>
          </a:extLst>
        </xdr:cNvPr>
        <xdr:cNvSpPr/>
      </xdr:nvSpPr>
      <xdr:spPr>
        <a:xfrm>
          <a:off x="1781175" y="139033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9525</xdr:rowOff>
    </xdr:from>
    <xdr:to>
      <xdr:col>15</xdr:col>
      <xdr:colOff>50800</xdr:colOff>
      <xdr:row>86</xdr:row>
      <xdr:rowOff>40005</xdr:rowOff>
    </xdr:to>
    <xdr:cxnSp macro="">
      <xdr:nvCxnSpPr>
        <xdr:cNvPr id="209" name="直線コネクタ 208">
          <a:extLst>
            <a:ext uri="{FF2B5EF4-FFF2-40B4-BE49-F238E27FC236}">
              <a16:creationId xmlns:a16="http://schemas.microsoft.com/office/drawing/2014/main" id="{EBA8F790-A6CC-4100-8853-15F520737ED7}"/>
            </a:ext>
          </a:extLst>
        </xdr:cNvPr>
        <xdr:cNvCxnSpPr/>
      </xdr:nvCxnSpPr>
      <xdr:spPr>
        <a:xfrm>
          <a:off x="1828800" y="13941425"/>
          <a:ext cx="790575"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99695</xdr:rowOff>
    </xdr:from>
    <xdr:to>
      <xdr:col>6</xdr:col>
      <xdr:colOff>38100</xdr:colOff>
      <xdr:row>86</xdr:row>
      <xdr:rowOff>29845</xdr:rowOff>
    </xdr:to>
    <xdr:sp macro="" textlink="">
      <xdr:nvSpPr>
        <xdr:cNvPr id="210" name="楕円 209">
          <a:extLst>
            <a:ext uri="{FF2B5EF4-FFF2-40B4-BE49-F238E27FC236}">
              <a16:creationId xmlns:a16="http://schemas.microsoft.com/office/drawing/2014/main" id="{CCAC59E4-ACC9-4372-922B-52C111B25C37}"/>
            </a:ext>
          </a:extLst>
        </xdr:cNvPr>
        <xdr:cNvSpPr/>
      </xdr:nvSpPr>
      <xdr:spPr>
        <a:xfrm>
          <a:off x="981075" y="1387602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150495</xdr:rowOff>
    </xdr:from>
    <xdr:to>
      <xdr:col>10</xdr:col>
      <xdr:colOff>114300</xdr:colOff>
      <xdr:row>86</xdr:row>
      <xdr:rowOff>9525</xdr:rowOff>
    </xdr:to>
    <xdr:cxnSp macro="">
      <xdr:nvCxnSpPr>
        <xdr:cNvPr id="211" name="直線コネクタ 210">
          <a:extLst>
            <a:ext uri="{FF2B5EF4-FFF2-40B4-BE49-F238E27FC236}">
              <a16:creationId xmlns:a16="http://schemas.microsoft.com/office/drawing/2014/main" id="{7B374845-D904-4DA8-B0E1-47349E7B0EF4}"/>
            </a:ext>
          </a:extLst>
        </xdr:cNvPr>
        <xdr:cNvCxnSpPr/>
      </xdr:nvCxnSpPr>
      <xdr:spPr>
        <a:xfrm>
          <a:off x="1028700" y="13923645"/>
          <a:ext cx="8001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212" name="n_1aveValue【公営住宅】&#10;有形固定資産減価償却率">
          <a:extLst>
            <a:ext uri="{FF2B5EF4-FFF2-40B4-BE49-F238E27FC236}">
              <a16:creationId xmlns:a16="http://schemas.microsoft.com/office/drawing/2014/main" id="{090FE5FC-73B1-4A88-BA27-55663CEB96AF}"/>
            </a:ext>
          </a:extLst>
        </xdr:cNvPr>
        <xdr:cNvSpPr txBox="1"/>
      </xdr:nvSpPr>
      <xdr:spPr>
        <a:xfrm>
          <a:off x="3239144" y="1316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213" name="n_2aveValue【公営住宅】&#10;有形固定資産減価償却率">
          <a:extLst>
            <a:ext uri="{FF2B5EF4-FFF2-40B4-BE49-F238E27FC236}">
              <a16:creationId xmlns:a16="http://schemas.microsoft.com/office/drawing/2014/main" id="{B5B431A6-7380-4F68-9EA0-665FAA535BDD}"/>
            </a:ext>
          </a:extLst>
        </xdr:cNvPr>
        <xdr:cNvSpPr txBox="1"/>
      </xdr:nvSpPr>
      <xdr:spPr>
        <a:xfrm>
          <a:off x="2439044"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214" name="n_3aveValue【公営住宅】&#10;有形固定資産減価償却率">
          <a:extLst>
            <a:ext uri="{FF2B5EF4-FFF2-40B4-BE49-F238E27FC236}">
              <a16:creationId xmlns:a16="http://schemas.microsoft.com/office/drawing/2014/main" id="{7F83B955-32C4-46DC-BD96-71E9851A6BBD}"/>
            </a:ext>
          </a:extLst>
        </xdr:cNvPr>
        <xdr:cNvSpPr txBox="1"/>
      </xdr:nvSpPr>
      <xdr:spPr>
        <a:xfrm>
          <a:off x="1648469" y="1314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215" name="n_4aveValue【公営住宅】&#10;有形固定資産減価償却率">
          <a:extLst>
            <a:ext uri="{FF2B5EF4-FFF2-40B4-BE49-F238E27FC236}">
              <a16:creationId xmlns:a16="http://schemas.microsoft.com/office/drawing/2014/main" id="{BABCA367-8DC3-4178-B90E-45DB4C967433}"/>
            </a:ext>
          </a:extLst>
        </xdr:cNvPr>
        <xdr:cNvSpPr txBox="1"/>
      </xdr:nvSpPr>
      <xdr:spPr>
        <a:xfrm>
          <a:off x="848369" y="1313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102888</xdr:rowOff>
    </xdr:from>
    <xdr:ext cx="405111" cy="259045"/>
    <xdr:sp macro="" textlink="">
      <xdr:nvSpPr>
        <xdr:cNvPr id="216" name="n_1mainValue【公営住宅】&#10;有形固定資産減価償却率">
          <a:extLst>
            <a:ext uri="{FF2B5EF4-FFF2-40B4-BE49-F238E27FC236}">
              <a16:creationId xmlns:a16="http://schemas.microsoft.com/office/drawing/2014/main" id="{5B88F712-0473-48F7-A504-F3EC40727E5C}"/>
            </a:ext>
          </a:extLst>
        </xdr:cNvPr>
        <xdr:cNvSpPr txBox="1"/>
      </xdr:nvSpPr>
      <xdr:spPr>
        <a:xfrm>
          <a:off x="3239144" y="14041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81932</xdr:rowOff>
    </xdr:from>
    <xdr:ext cx="405111" cy="259045"/>
    <xdr:sp macro="" textlink="">
      <xdr:nvSpPr>
        <xdr:cNvPr id="217" name="n_2mainValue【公営住宅】&#10;有形固定資産減価償却率">
          <a:extLst>
            <a:ext uri="{FF2B5EF4-FFF2-40B4-BE49-F238E27FC236}">
              <a16:creationId xmlns:a16="http://schemas.microsoft.com/office/drawing/2014/main" id="{306FACE4-9530-4C58-9EBF-FB7EB10426DE}"/>
            </a:ext>
          </a:extLst>
        </xdr:cNvPr>
        <xdr:cNvSpPr txBox="1"/>
      </xdr:nvSpPr>
      <xdr:spPr>
        <a:xfrm>
          <a:off x="2439044" y="1402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51452</xdr:rowOff>
    </xdr:from>
    <xdr:ext cx="405111" cy="259045"/>
    <xdr:sp macro="" textlink="">
      <xdr:nvSpPr>
        <xdr:cNvPr id="218" name="n_3mainValue【公営住宅】&#10;有形固定資産減価償却率">
          <a:extLst>
            <a:ext uri="{FF2B5EF4-FFF2-40B4-BE49-F238E27FC236}">
              <a16:creationId xmlns:a16="http://schemas.microsoft.com/office/drawing/2014/main" id="{7F5CA6EA-87B3-415B-B43E-765C2ABA6933}"/>
            </a:ext>
          </a:extLst>
        </xdr:cNvPr>
        <xdr:cNvSpPr txBox="1"/>
      </xdr:nvSpPr>
      <xdr:spPr>
        <a:xfrm>
          <a:off x="1648469" y="1398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20972</xdr:rowOff>
    </xdr:from>
    <xdr:ext cx="405111" cy="259045"/>
    <xdr:sp macro="" textlink="">
      <xdr:nvSpPr>
        <xdr:cNvPr id="219" name="n_4mainValue【公営住宅】&#10;有形固定資産減価償却率">
          <a:extLst>
            <a:ext uri="{FF2B5EF4-FFF2-40B4-BE49-F238E27FC236}">
              <a16:creationId xmlns:a16="http://schemas.microsoft.com/office/drawing/2014/main" id="{DFD14433-8BAC-4271-ABE9-19968C179F19}"/>
            </a:ext>
          </a:extLst>
        </xdr:cNvPr>
        <xdr:cNvSpPr txBox="1"/>
      </xdr:nvSpPr>
      <xdr:spPr>
        <a:xfrm>
          <a:off x="848369"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2E26ECC5-AC76-4781-8D20-6A1CEBDE0206}"/>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CDCEDD2A-FE4D-4F69-AEEE-828418F4CC3F}"/>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4A39BD4D-9CFF-4E78-BAE0-CAD4EDA92C8D}"/>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D5126332-B976-4B64-9826-1A2FC279078E}"/>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C778C08E-6885-4953-8DAC-7B32A9B4B74D}"/>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15858165-2091-4DB9-9A58-E4C0416554B5}"/>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080DA462-AB87-4A63-8139-DAFB46E0C68A}"/>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567465D7-C858-434A-86C0-FB6663ECF565}"/>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CDDF429C-2538-4B1E-B3A5-D79AAAA17613}"/>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477372A2-DA34-4DCE-A217-DFF1CE11E51D}"/>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2E766C92-7B58-4A01-B04F-98E232CFFAD4}"/>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986FADB2-165A-4F07-810E-D503C11B281D}"/>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5C18C8D7-6982-4D6A-82B7-6FC2A9DCC003}"/>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6CF44393-CAA5-4F8E-B591-798B95EA9646}"/>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6591DE2B-78AC-4FF4-8765-8B42E2D16DBD}"/>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B056F2F5-616C-4351-9831-F43DD3F33C6F}"/>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D492128F-3084-4DD2-A81B-F528EFBF4F66}"/>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94E83249-6156-4ADA-85F9-38DDA249EBA5}"/>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FA952B33-E623-4010-B513-7CE7ACD45109}"/>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9D483ED1-D2D1-406B-A382-B67A39ECBFF6}"/>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BBB28CC1-F69D-444F-96E0-9C7E1185B2BC}"/>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1" name="テキスト ボックス 240">
          <a:extLst>
            <a:ext uri="{FF2B5EF4-FFF2-40B4-BE49-F238E27FC236}">
              <a16:creationId xmlns:a16="http://schemas.microsoft.com/office/drawing/2014/main" id="{646046CA-DB26-45ED-84AC-EAE1B63178FD}"/>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公営住宅】&#10;一人当たり面積グラフ枠">
          <a:extLst>
            <a:ext uri="{FF2B5EF4-FFF2-40B4-BE49-F238E27FC236}">
              <a16:creationId xmlns:a16="http://schemas.microsoft.com/office/drawing/2014/main" id="{B4A648AC-E301-4806-87A0-0D24EAD56F68}"/>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243" name="直線コネクタ 242">
          <a:extLst>
            <a:ext uri="{FF2B5EF4-FFF2-40B4-BE49-F238E27FC236}">
              <a16:creationId xmlns:a16="http://schemas.microsoft.com/office/drawing/2014/main" id="{6BA9D368-520C-4379-BCD2-20D4661E479D}"/>
            </a:ext>
          </a:extLst>
        </xdr:cNvPr>
        <xdr:cNvCxnSpPr/>
      </xdr:nvCxnSpPr>
      <xdr:spPr>
        <a:xfrm flipV="1">
          <a:off x="9429115" y="12725718"/>
          <a:ext cx="0" cy="131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244" name="【公営住宅】&#10;一人当たり面積最小値テキスト">
          <a:extLst>
            <a:ext uri="{FF2B5EF4-FFF2-40B4-BE49-F238E27FC236}">
              <a16:creationId xmlns:a16="http://schemas.microsoft.com/office/drawing/2014/main" id="{DDB38140-05FE-4F1D-B7D4-9436EF486A74}"/>
            </a:ext>
          </a:extLst>
        </xdr:cNvPr>
        <xdr:cNvSpPr txBox="1"/>
      </xdr:nvSpPr>
      <xdr:spPr>
        <a:xfrm>
          <a:off x="9467850" y="1403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245" name="直線コネクタ 244">
          <a:extLst>
            <a:ext uri="{FF2B5EF4-FFF2-40B4-BE49-F238E27FC236}">
              <a16:creationId xmlns:a16="http://schemas.microsoft.com/office/drawing/2014/main" id="{8DA1C92E-1934-4E59-BBB0-35DBCB01E1CA}"/>
            </a:ext>
          </a:extLst>
        </xdr:cNvPr>
        <xdr:cNvCxnSpPr/>
      </xdr:nvCxnSpPr>
      <xdr:spPr>
        <a:xfrm>
          <a:off x="9363075" y="1404150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246" name="【公営住宅】&#10;一人当たり面積最大値テキスト">
          <a:extLst>
            <a:ext uri="{FF2B5EF4-FFF2-40B4-BE49-F238E27FC236}">
              <a16:creationId xmlns:a16="http://schemas.microsoft.com/office/drawing/2014/main" id="{BB2B0122-F99D-492E-A5AE-FA55FCF2C822}"/>
            </a:ext>
          </a:extLst>
        </xdr:cNvPr>
        <xdr:cNvSpPr txBox="1"/>
      </xdr:nvSpPr>
      <xdr:spPr>
        <a:xfrm>
          <a:off x="9467850" y="1250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247" name="直線コネクタ 246">
          <a:extLst>
            <a:ext uri="{FF2B5EF4-FFF2-40B4-BE49-F238E27FC236}">
              <a16:creationId xmlns:a16="http://schemas.microsoft.com/office/drawing/2014/main" id="{3015BA7C-9CBB-4B88-A7F6-28EDAA1043EE}"/>
            </a:ext>
          </a:extLst>
        </xdr:cNvPr>
        <xdr:cNvCxnSpPr/>
      </xdr:nvCxnSpPr>
      <xdr:spPr>
        <a:xfrm>
          <a:off x="9363075" y="1272571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248" name="【公営住宅】&#10;一人当たり面積平均値テキスト">
          <a:extLst>
            <a:ext uri="{FF2B5EF4-FFF2-40B4-BE49-F238E27FC236}">
              <a16:creationId xmlns:a16="http://schemas.microsoft.com/office/drawing/2014/main" id="{444303DE-A840-40B1-9293-28382B12CB77}"/>
            </a:ext>
          </a:extLst>
        </xdr:cNvPr>
        <xdr:cNvSpPr txBox="1"/>
      </xdr:nvSpPr>
      <xdr:spPr>
        <a:xfrm>
          <a:off x="9467850" y="13604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249" name="フローチャート: 判断 248">
          <a:extLst>
            <a:ext uri="{FF2B5EF4-FFF2-40B4-BE49-F238E27FC236}">
              <a16:creationId xmlns:a16="http://schemas.microsoft.com/office/drawing/2014/main" id="{3564AB21-EC46-40C0-AEAF-6EC1A6B0000F}"/>
            </a:ext>
          </a:extLst>
        </xdr:cNvPr>
        <xdr:cNvSpPr/>
      </xdr:nvSpPr>
      <xdr:spPr>
        <a:xfrm>
          <a:off x="9401175" y="1374330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250" name="フローチャート: 判断 249">
          <a:extLst>
            <a:ext uri="{FF2B5EF4-FFF2-40B4-BE49-F238E27FC236}">
              <a16:creationId xmlns:a16="http://schemas.microsoft.com/office/drawing/2014/main" id="{B1AE8FB3-A958-4B34-90C4-6C06A2896811}"/>
            </a:ext>
          </a:extLst>
        </xdr:cNvPr>
        <xdr:cNvSpPr/>
      </xdr:nvSpPr>
      <xdr:spPr>
        <a:xfrm>
          <a:off x="8639175" y="1375657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251" name="フローチャート: 判断 250">
          <a:extLst>
            <a:ext uri="{FF2B5EF4-FFF2-40B4-BE49-F238E27FC236}">
              <a16:creationId xmlns:a16="http://schemas.microsoft.com/office/drawing/2014/main" id="{68862728-71A4-439D-A371-819E9C7ED4DF}"/>
            </a:ext>
          </a:extLst>
        </xdr:cNvPr>
        <xdr:cNvSpPr/>
      </xdr:nvSpPr>
      <xdr:spPr>
        <a:xfrm>
          <a:off x="7839075" y="1375619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252" name="フローチャート: 判断 251">
          <a:extLst>
            <a:ext uri="{FF2B5EF4-FFF2-40B4-BE49-F238E27FC236}">
              <a16:creationId xmlns:a16="http://schemas.microsoft.com/office/drawing/2014/main" id="{3D6F7CD9-D027-48C9-8A02-E21A5D6579E3}"/>
            </a:ext>
          </a:extLst>
        </xdr:cNvPr>
        <xdr:cNvSpPr/>
      </xdr:nvSpPr>
      <xdr:spPr>
        <a:xfrm>
          <a:off x="7029450" y="137436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253" name="フローチャート: 判断 252">
          <a:extLst>
            <a:ext uri="{FF2B5EF4-FFF2-40B4-BE49-F238E27FC236}">
              <a16:creationId xmlns:a16="http://schemas.microsoft.com/office/drawing/2014/main" id="{F327FA0E-897C-42C6-8BF6-E12D6CACD356}"/>
            </a:ext>
          </a:extLst>
        </xdr:cNvPr>
        <xdr:cNvSpPr/>
      </xdr:nvSpPr>
      <xdr:spPr>
        <a:xfrm>
          <a:off x="6238875" y="137334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36EAF797-6DA7-46A4-A2FB-B50B7F09035E}"/>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6327EBBC-FDDB-4C76-9456-A130EB9E35D0}"/>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4018B6BB-3EB0-44BE-8E16-73C3552AAD54}"/>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E4611E2C-72CC-4EFB-8DD8-38A786CB2604}"/>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42F92AAB-C466-4D29-A32C-3E749EDB9941}"/>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18351</xdr:rowOff>
    </xdr:from>
    <xdr:to>
      <xdr:col>55</xdr:col>
      <xdr:colOff>50800</xdr:colOff>
      <xdr:row>86</xdr:row>
      <xdr:rowOff>119951</xdr:rowOff>
    </xdr:to>
    <xdr:sp macro="" textlink="">
      <xdr:nvSpPr>
        <xdr:cNvPr id="259" name="楕円 258">
          <a:extLst>
            <a:ext uri="{FF2B5EF4-FFF2-40B4-BE49-F238E27FC236}">
              <a16:creationId xmlns:a16="http://schemas.microsoft.com/office/drawing/2014/main" id="{1FC3434A-9689-4F58-963B-34D73FE196D0}"/>
            </a:ext>
          </a:extLst>
        </xdr:cNvPr>
        <xdr:cNvSpPr/>
      </xdr:nvSpPr>
      <xdr:spPr>
        <a:xfrm>
          <a:off x="9401175" y="1395342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104728</xdr:rowOff>
    </xdr:from>
    <xdr:ext cx="469744" cy="259045"/>
    <xdr:sp macro="" textlink="">
      <xdr:nvSpPr>
        <xdr:cNvPr id="260" name="【公営住宅】&#10;一人当たり面積該当値テキスト">
          <a:extLst>
            <a:ext uri="{FF2B5EF4-FFF2-40B4-BE49-F238E27FC236}">
              <a16:creationId xmlns:a16="http://schemas.microsoft.com/office/drawing/2014/main" id="{9D7DE244-1153-46CC-9C60-8FB00753AAD6}"/>
            </a:ext>
          </a:extLst>
        </xdr:cNvPr>
        <xdr:cNvSpPr txBox="1"/>
      </xdr:nvSpPr>
      <xdr:spPr>
        <a:xfrm>
          <a:off x="9467850" y="1388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18351</xdr:rowOff>
    </xdr:from>
    <xdr:to>
      <xdr:col>50</xdr:col>
      <xdr:colOff>165100</xdr:colOff>
      <xdr:row>86</xdr:row>
      <xdr:rowOff>119951</xdr:rowOff>
    </xdr:to>
    <xdr:sp macro="" textlink="">
      <xdr:nvSpPr>
        <xdr:cNvPr id="261" name="楕円 260">
          <a:extLst>
            <a:ext uri="{FF2B5EF4-FFF2-40B4-BE49-F238E27FC236}">
              <a16:creationId xmlns:a16="http://schemas.microsoft.com/office/drawing/2014/main" id="{74D889E3-8EA6-416A-8732-E264CAE3F0F9}"/>
            </a:ext>
          </a:extLst>
        </xdr:cNvPr>
        <xdr:cNvSpPr/>
      </xdr:nvSpPr>
      <xdr:spPr>
        <a:xfrm>
          <a:off x="8639175" y="1395342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69151</xdr:rowOff>
    </xdr:from>
    <xdr:to>
      <xdr:col>55</xdr:col>
      <xdr:colOff>0</xdr:colOff>
      <xdr:row>86</xdr:row>
      <xdr:rowOff>69151</xdr:rowOff>
    </xdr:to>
    <xdr:cxnSp macro="">
      <xdr:nvCxnSpPr>
        <xdr:cNvPr id="262" name="直線コネクタ 261">
          <a:extLst>
            <a:ext uri="{FF2B5EF4-FFF2-40B4-BE49-F238E27FC236}">
              <a16:creationId xmlns:a16="http://schemas.microsoft.com/office/drawing/2014/main" id="{C19F4F7F-B1AE-4626-B640-DCF756188BC4}"/>
            </a:ext>
          </a:extLst>
        </xdr:cNvPr>
        <xdr:cNvCxnSpPr/>
      </xdr:nvCxnSpPr>
      <xdr:spPr>
        <a:xfrm>
          <a:off x="8686800" y="1400105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18162</xdr:rowOff>
    </xdr:from>
    <xdr:to>
      <xdr:col>46</xdr:col>
      <xdr:colOff>38100</xdr:colOff>
      <xdr:row>86</xdr:row>
      <xdr:rowOff>119762</xdr:rowOff>
    </xdr:to>
    <xdr:sp macro="" textlink="">
      <xdr:nvSpPr>
        <xdr:cNvPr id="263" name="楕円 262">
          <a:extLst>
            <a:ext uri="{FF2B5EF4-FFF2-40B4-BE49-F238E27FC236}">
              <a16:creationId xmlns:a16="http://schemas.microsoft.com/office/drawing/2014/main" id="{D6B0BCF6-9B53-4131-9984-62AB7FA12057}"/>
            </a:ext>
          </a:extLst>
        </xdr:cNvPr>
        <xdr:cNvSpPr/>
      </xdr:nvSpPr>
      <xdr:spPr>
        <a:xfrm>
          <a:off x="7839075" y="1395323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68962</xdr:rowOff>
    </xdr:from>
    <xdr:to>
      <xdr:col>50</xdr:col>
      <xdr:colOff>114300</xdr:colOff>
      <xdr:row>86</xdr:row>
      <xdr:rowOff>69151</xdr:rowOff>
    </xdr:to>
    <xdr:cxnSp macro="">
      <xdr:nvCxnSpPr>
        <xdr:cNvPr id="264" name="直線コネクタ 263">
          <a:extLst>
            <a:ext uri="{FF2B5EF4-FFF2-40B4-BE49-F238E27FC236}">
              <a16:creationId xmlns:a16="http://schemas.microsoft.com/office/drawing/2014/main" id="{C43C3242-95E7-46C0-800C-403943AD8246}"/>
            </a:ext>
          </a:extLst>
        </xdr:cNvPr>
        <xdr:cNvCxnSpPr/>
      </xdr:nvCxnSpPr>
      <xdr:spPr>
        <a:xfrm>
          <a:off x="7886700" y="14000862"/>
          <a:ext cx="8001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18162</xdr:rowOff>
    </xdr:from>
    <xdr:to>
      <xdr:col>41</xdr:col>
      <xdr:colOff>101600</xdr:colOff>
      <xdr:row>86</xdr:row>
      <xdr:rowOff>119762</xdr:rowOff>
    </xdr:to>
    <xdr:sp macro="" textlink="">
      <xdr:nvSpPr>
        <xdr:cNvPr id="265" name="楕円 264">
          <a:extLst>
            <a:ext uri="{FF2B5EF4-FFF2-40B4-BE49-F238E27FC236}">
              <a16:creationId xmlns:a16="http://schemas.microsoft.com/office/drawing/2014/main" id="{49632D5E-C0E8-4FAA-9881-BE36EBE275DD}"/>
            </a:ext>
          </a:extLst>
        </xdr:cNvPr>
        <xdr:cNvSpPr/>
      </xdr:nvSpPr>
      <xdr:spPr>
        <a:xfrm>
          <a:off x="7029450" y="1395323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68962</xdr:rowOff>
    </xdr:from>
    <xdr:to>
      <xdr:col>45</xdr:col>
      <xdr:colOff>177800</xdr:colOff>
      <xdr:row>86</xdr:row>
      <xdr:rowOff>68962</xdr:rowOff>
    </xdr:to>
    <xdr:cxnSp macro="">
      <xdr:nvCxnSpPr>
        <xdr:cNvPr id="266" name="直線コネクタ 265">
          <a:extLst>
            <a:ext uri="{FF2B5EF4-FFF2-40B4-BE49-F238E27FC236}">
              <a16:creationId xmlns:a16="http://schemas.microsoft.com/office/drawing/2014/main" id="{B7262B93-8ADA-4AFE-A2B4-70C8709C6DC3}"/>
            </a:ext>
          </a:extLst>
        </xdr:cNvPr>
        <xdr:cNvCxnSpPr/>
      </xdr:nvCxnSpPr>
      <xdr:spPr>
        <a:xfrm>
          <a:off x="7077075" y="1400086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18542</xdr:rowOff>
    </xdr:from>
    <xdr:to>
      <xdr:col>36</xdr:col>
      <xdr:colOff>165100</xdr:colOff>
      <xdr:row>86</xdr:row>
      <xdr:rowOff>120142</xdr:rowOff>
    </xdr:to>
    <xdr:sp macro="" textlink="">
      <xdr:nvSpPr>
        <xdr:cNvPr id="267" name="楕円 266">
          <a:extLst>
            <a:ext uri="{FF2B5EF4-FFF2-40B4-BE49-F238E27FC236}">
              <a16:creationId xmlns:a16="http://schemas.microsoft.com/office/drawing/2014/main" id="{EB31623B-146A-41E8-A0BE-4A13FC9CC0F8}"/>
            </a:ext>
          </a:extLst>
        </xdr:cNvPr>
        <xdr:cNvSpPr/>
      </xdr:nvSpPr>
      <xdr:spPr>
        <a:xfrm>
          <a:off x="6238875" y="1395361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68962</xdr:rowOff>
    </xdr:from>
    <xdr:to>
      <xdr:col>41</xdr:col>
      <xdr:colOff>50800</xdr:colOff>
      <xdr:row>86</xdr:row>
      <xdr:rowOff>69342</xdr:rowOff>
    </xdr:to>
    <xdr:cxnSp macro="">
      <xdr:nvCxnSpPr>
        <xdr:cNvPr id="268" name="直線コネクタ 267">
          <a:extLst>
            <a:ext uri="{FF2B5EF4-FFF2-40B4-BE49-F238E27FC236}">
              <a16:creationId xmlns:a16="http://schemas.microsoft.com/office/drawing/2014/main" id="{807D6ED2-4DEF-4EF5-B53B-5FAE923DA1D9}"/>
            </a:ext>
          </a:extLst>
        </xdr:cNvPr>
        <xdr:cNvCxnSpPr/>
      </xdr:nvCxnSpPr>
      <xdr:spPr>
        <a:xfrm flipV="1">
          <a:off x="6286500" y="14000862"/>
          <a:ext cx="790575"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269" name="n_1aveValue【公営住宅】&#10;一人当たり面積">
          <a:extLst>
            <a:ext uri="{FF2B5EF4-FFF2-40B4-BE49-F238E27FC236}">
              <a16:creationId xmlns:a16="http://schemas.microsoft.com/office/drawing/2014/main" id="{5ADCF0FE-83A2-41E2-8DD3-A17CD39DC302}"/>
            </a:ext>
          </a:extLst>
        </xdr:cNvPr>
        <xdr:cNvSpPr txBox="1"/>
      </xdr:nvSpPr>
      <xdr:spPr>
        <a:xfrm>
          <a:off x="8458277" y="1353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270" name="n_2aveValue【公営住宅】&#10;一人当たり面積">
          <a:extLst>
            <a:ext uri="{FF2B5EF4-FFF2-40B4-BE49-F238E27FC236}">
              <a16:creationId xmlns:a16="http://schemas.microsoft.com/office/drawing/2014/main" id="{49DC5D9E-DEAE-4910-99BE-630C0720C2FB}"/>
            </a:ext>
          </a:extLst>
        </xdr:cNvPr>
        <xdr:cNvSpPr txBox="1"/>
      </xdr:nvSpPr>
      <xdr:spPr>
        <a:xfrm>
          <a:off x="7677227" y="1353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79139</xdr:rowOff>
    </xdr:from>
    <xdr:ext cx="469744" cy="259045"/>
    <xdr:sp macro="" textlink="">
      <xdr:nvSpPr>
        <xdr:cNvPr id="271" name="n_3aveValue【公営住宅】&#10;一人当たり面積">
          <a:extLst>
            <a:ext uri="{FF2B5EF4-FFF2-40B4-BE49-F238E27FC236}">
              <a16:creationId xmlns:a16="http://schemas.microsoft.com/office/drawing/2014/main" id="{70F8F1A7-BB3E-4847-A7A5-E01568191649}"/>
            </a:ext>
          </a:extLst>
        </xdr:cNvPr>
        <xdr:cNvSpPr txBox="1"/>
      </xdr:nvSpPr>
      <xdr:spPr>
        <a:xfrm>
          <a:off x="6867602" y="1352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72090</xdr:rowOff>
    </xdr:from>
    <xdr:ext cx="469744" cy="259045"/>
    <xdr:sp macro="" textlink="">
      <xdr:nvSpPr>
        <xdr:cNvPr id="272" name="n_4aveValue【公営住宅】&#10;一人当たり面積">
          <a:extLst>
            <a:ext uri="{FF2B5EF4-FFF2-40B4-BE49-F238E27FC236}">
              <a16:creationId xmlns:a16="http://schemas.microsoft.com/office/drawing/2014/main" id="{0382B316-27EC-40BD-BDAB-8352F0C4F7C2}"/>
            </a:ext>
          </a:extLst>
        </xdr:cNvPr>
        <xdr:cNvSpPr txBox="1"/>
      </xdr:nvSpPr>
      <xdr:spPr>
        <a:xfrm>
          <a:off x="6067502" y="1351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111078</xdr:rowOff>
    </xdr:from>
    <xdr:ext cx="469744" cy="259045"/>
    <xdr:sp macro="" textlink="">
      <xdr:nvSpPr>
        <xdr:cNvPr id="273" name="n_1mainValue【公営住宅】&#10;一人当たり面積">
          <a:extLst>
            <a:ext uri="{FF2B5EF4-FFF2-40B4-BE49-F238E27FC236}">
              <a16:creationId xmlns:a16="http://schemas.microsoft.com/office/drawing/2014/main" id="{C2A0647B-33B0-4965-8856-F7060D3C1926}"/>
            </a:ext>
          </a:extLst>
        </xdr:cNvPr>
        <xdr:cNvSpPr txBox="1"/>
      </xdr:nvSpPr>
      <xdr:spPr>
        <a:xfrm>
          <a:off x="8458277" y="1404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110889</xdr:rowOff>
    </xdr:from>
    <xdr:ext cx="469744" cy="259045"/>
    <xdr:sp macro="" textlink="">
      <xdr:nvSpPr>
        <xdr:cNvPr id="274" name="n_2mainValue【公営住宅】&#10;一人当たり面積">
          <a:extLst>
            <a:ext uri="{FF2B5EF4-FFF2-40B4-BE49-F238E27FC236}">
              <a16:creationId xmlns:a16="http://schemas.microsoft.com/office/drawing/2014/main" id="{B128445A-F1FB-4CED-8744-034EA5FD82F9}"/>
            </a:ext>
          </a:extLst>
        </xdr:cNvPr>
        <xdr:cNvSpPr txBox="1"/>
      </xdr:nvSpPr>
      <xdr:spPr>
        <a:xfrm>
          <a:off x="7677227" y="1404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110889</xdr:rowOff>
    </xdr:from>
    <xdr:ext cx="469744" cy="259045"/>
    <xdr:sp macro="" textlink="">
      <xdr:nvSpPr>
        <xdr:cNvPr id="275" name="n_3mainValue【公営住宅】&#10;一人当たり面積">
          <a:extLst>
            <a:ext uri="{FF2B5EF4-FFF2-40B4-BE49-F238E27FC236}">
              <a16:creationId xmlns:a16="http://schemas.microsoft.com/office/drawing/2014/main" id="{773B8231-9DB2-450D-B0A9-F35564530BA7}"/>
            </a:ext>
          </a:extLst>
        </xdr:cNvPr>
        <xdr:cNvSpPr txBox="1"/>
      </xdr:nvSpPr>
      <xdr:spPr>
        <a:xfrm>
          <a:off x="6867602" y="1404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111269</xdr:rowOff>
    </xdr:from>
    <xdr:ext cx="469744" cy="259045"/>
    <xdr:sp macro="" textlink="">
      <xdr:nvSpPr>
        <xdr:cNvPr id="276" name="n_4mainValue【公営住宅】&#10;一人当たり面積">
          <a:extLst>
            <a:ext uri="{FF2B5EF4-FFF2-40B4-BE49-F238E27FC236}">
              <a16:creationId xmlns:a16="http://schemas.microsoft.com/office/drawing/2014/main" id="{5AD925B6-4F4F-409E-AAA1-BC6CA9FC50AD}"/>
            </a:ext>
          </a:extLst>
        </xdr:cNvPr>
        <xdr:cNvSpPr txBox="1"/>
      </xdr:nvSpPr>
      <xdr:spPr>
        <a:xfrm>
          <a:off x="6067502" y="1404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587C940A-4480-4DDB-8956-C28F0934A371}"/>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87330FE8-8AA8-4D34-91AF-F181CB342635}"/>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AB8014F1-6A5E-4BFF-B9DA-544F5DCF44E2}"/>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38D249D9-2A97-45FC-A8E1-71C1578FF147}"/>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34695E15-F3F7-4D08-94A1-8AFC55E5D35E}"/>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D5CB22B0-CE8C-45F2-AC82-AECA898C226D}"/>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94FE200B-CD07-4898-8A2F-E5B96C921C98}"/>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471ED0AA-37D2-41A8-BFD5-550FEFBF4CDA}"/>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BF71EFB0-6D71-4B12-9C92-C9D053D78313}"/>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8388E58C-7008-482F-A2E2-18B6CF6C2FD3}"/>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7895C45F-65AC-45AD-8BBF-E6171418DEEF}"/>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ADFABC94-A13D-49E6-9CE9-B92BE902F271}"/>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7ADFD85A-CCE9-42EE-9AF3-5E2BE2094133}"/>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91F768E5-0ACE-4D46-9670-0F886293670F}"/>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A7045DF1-A5BB-4F72-BE25-383E5B885B0E}"/>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D81053AE-16C5-460B-85A0-83E758CFC4C1}"/>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2911D381-D09B-431D-8EC1-EFF9A1F863A5}"/>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F8412AA9-2E9B-4D88-BD6B-2CF83BC256C0}"/>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BBF3C9E5-34B2-4C80-A058-CA44622F9D9F}"/>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8986DDE1-C958-4246-A1B3-7CD8144A837D}"/>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22B60196-D477-4BF9-B57F-1EEBB9FE7491}"/>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B1D15C1A-1739-4218-86E4-DDAFB4F68117}"/>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45E9D286-BA8D-48E6-9048-4F9B89BF30D6}"/>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D099305B-B9B2-4B2E-9513-5D04CCA74D36}"/>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8DE1F000-EC9B-4301-8FA1-E52387C1698B}"/>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7F65022F-24B2-4631-AF3F-AC4355DB67B9}"/>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17DA0C59-F341-4356-B6D0-57D4F457F914}"/>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a:extLst>
            <a:ext uri="{FF2B5EF4-FFF2-40B4-BE49-F238E27FC236}">
              <a16:creationId xmlns:a16="http://schemas.microsoft.com/office/drawing/2014/main" id="{2C884ABB-7109-4C24-878A-DA22F4E80A05}"/>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a:extLst>
            <a:ext uri="{FF2B5EF4-FFF2-40B4-BE49-F238E27FC236}">
              <a16:creationId xmlns:a16="http://schemas.microsoft.com/office/drawing/2014/main" id="{93C1297A-A3DA-4AAB-AE3F-D19091C6FF2C}"/>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a:extLst>
            <a:ext uri="{FF2B5EF4-FFF2-40B4-BE49-F238E27FC236}">
              <a16:creationId xmlns:a16="http://schemas.microsoft.com/office/drawing/2014/main" id="{802FF17B-FBC6-4B0E-A53F-2423D5C9F90B}"/>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a:extLst>
            <a:ext uri="{FF2B5EF4-FFF2-40B4-BE49-F238E27FC236}">
              <a16:creationId xmlns:a16="http://schemas.microsoft.com/office/drawing/2014/main" id="{0DAAA9DB-B8CE-4DC7-984C-552562A9AFDB}"/>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a:extLst>
            <a:ext uri="{FF2B5EF4-FFF2-40B4-BE49-F238E27FC236}">
              <a16:creationId xmlns:a16="http://schemas.microsoft.com/office/drawing/2014/main" id="{73D7337A-46C3-405C-9344-49757F96B267}"/>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a:extLst>
            <a:ext uri="{FF2B5EF4-FFF2-40B4-BE49-F238E27FC236}">
              <a16:creationId xmlns:a16="http://schemas.microsoft.com/office/drawing/2014/main" id="{02A0DACE-9C57-48D3-B05C-655B8158835C}"/>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a:extLst>
            <a:ext uri="{FF2B5EF4-FFF2-40B4-BE49-F238E27FC236}">
              <a16:creationId xmlns:a16="http://schemas.microsoft.com/office/drawing/2014/main" id="{E35F2FE0-23DE-4C56-A122-1A9FF89B1133}"/>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a:extLst>
            <a:ext uri="{FF2B5EF4-FFF2-40B4-BE49-F238E27FC236}">
              <a16:creationId xmlns:a16="http://schemas.microsoft.com/office/drawing/2014/main" id="{C3E3A973-790B-4B04-889F-E771C77F2475}"/>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a:extLst>
            <a:ext uri="{FF2B5EF4-FFF2-40B4-BE49-F238E27FC236}">
              <a16:creationId xmlns:a16="http://schemas.microsoft.com/office/drawing/2014/main" id="{AB81FE87-D94E-45E5-8953-9885D208392F}"/>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a:extLst>
            <a:ext uri="{FF2B5EF4-FFF2-40B4-BE49-F238E27FC236}">
              <a16:creationId xmlns:a16="http://schemas.microsoft.com/office/drawing/2014/main" id="{BC20B8F5-827E-46D2-9DB3-391C5AC986C1}"/>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a:extLst>
            <a:ext uri="{FF2B5EF4-FFF2-40B4-BE49-F238E27FC236}">
              <a16:creationId xmlns:a16="http://schemas.microsoft.com/office/drawing/2014/main" id="{D3A44D9F-BB99-49A9-88C5-C4B2220F9133}"/>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a:extLst>
            <a:ext uri="{FF2B5EF4-FFF2-40B4-BE49-F238E27FC236}">
              <a16:creationId xmlns:a16="http://schemas.microsoft.com/office/drawing/2014/main" id="{ADDE7DC9-9CBA-41D1-86DB-9873CC0098EB}"/>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5EB467FE-60D1-4302-B864-B99DC17E0F20}"/>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認定こども園・幼稚園・保育所】&#10;有形固定資産減価償却率グラフ枠">
          <a:extLst>
            <a:ext uri="{FF2B5EF4-FFF2-40B4-BE49-F238E27FC236}">
              <a16:creationId xmlns:a16="http://schemas.microsoft.com/office/drawing/2014/main" id="{E9D5273E-24E5-49AD-9813-AC3F7717AD71}"/>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318" name="直線コネクタ 317">
          <a:extLst>
            <a:ext uri="{FF2B5EF4-FFF2-40B4-BE49-F238E27FC236}">
              <a16:creationId xmlns:a16="http://schemas.microsoft.com/office/drawing/2014/main" id="{C03DCC22-8FFA-4C41-B938-9EAF8AB1B5AF}"/>
            </a:ext>
          </a:extLst>
        </xdr:cNvPr>
        <xdr:cNvCxnSpPr/>
      </xdr:nvCxnSpPr>
      <xdr:spPr>
        <a:xfrm flipV="1">
          <a:off x="14696439" y="5514431"/>
          <a:ext cx="0" cy="1388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9" name="【認定こども園・幼稚園・保育所】&#10;有形固定資産減価償却率最小値テキスト">
          <a:extLst>
            <a:ext uri="{FF2B5EF4-FFF2-40B4-BE49-F238E27FC236}">
              <a16:creationId xmlns:a16="http://schemas.microsoft.com/office/drawing/2014/main" id="{2E449257-98AA-4836-8AD5-24639C861294}"/>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0" name="直線コネクタ 319">
          <a:extLst>
            <a:ext uri="{FF2B5EF4-FFF2-40B4-BE49-F238E27FC236}">
              <a16:creationId xmlns:a16="http://schemas.microsoft.com/office/drawing/2014/main" id="{8234BBD4-4677-4418-9A5D-B24B0D52C0A9}"/>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321" name="【認定こども園・幼稚園・保育所】&#10;有形固定資産減価償却率最大値テキスト">
          <a:extLst>
            <a:ext uri="{FF2B5EF4-FFF2-40B4-BE49-F238E27FC236}">
              <a16:creationId xmlns:a16="http://schemas.microsoft.com/office/drawing/2014/main" id="{DD1426AD-E34E-4B17-9E36-DE3677197983}"/>
            </a:ext>
          </a:extLst>
        </xdr:cNvPr>
        <xdr:cNvSpPr txBox="1"/>
      </xdr:nvSpPr>
      <xdr:spPr>
        <a:xfrm>
          <a:off x="14735175" y="5311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322" name="直線コネクタ 321">
          <a:extLst>
            <a:ext uri="{FF2B5EF4-FFF2-40B4-BE49-F238E27FC236}">
              <a16:creationId xmlns:a16="http://schemas.microsoft.com/office/drawing/2014/main" id="{55C461F0-70B4-45D7-9C1D-3868345970FE}"/>
            </a:ext>
          </a:extLst>
        </xdr:cNvPr>
        <xdr:cNvCxnSpPr/>
      </xdr:nvCxnSpPr>
      <xdr:spPr>
        <a:xfrm>
          <a:off x="14611350" y="55144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323" name="【認定こども園・幼稚園・保育所】&#10;有形固定資産減価償却率平均値テキスト">
          <a:extLst>
            <a:ext uri="{FF2B5EF4-FFF2-40B4-BE49-F238E27FC236}">
              <a16:creationId xmlns:a16="http://schemas.microsoft.com/office/drawing/2014/main" id="{A001DD53-6A73-4766-980D-FE924F0193FD}"/>
            </a:ext>
          </a:extLst>
        </xdr:cNvPr>
        <xdr:cNvSpPr txBox="1"/>
      </xdr:nvSpPr>
      <xdr:spPr>
        <a:xfrm>
          <a:off x="14735175" y="60491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324" name="フローチャート: 判断 323">
          <a:extLst>
            <a:ext uri="{FF2B5EF4-FFF2-40B4-BE49-F238E27FC236}">
              <a16:creationId xmlns:a16="http://schemas.microsoft.com/office/drawing/2014/main" id="{F2CB51E1-25B3-4171-90A3-4180E6E7BCC8}"/>
            </a:ext>
          </a:extLst>
        </xdr:cNvPr>
        <xdr:cNvSpPr/>
      </xdr:nvSpPr>
      <xdr:spPr>
        <a:xfrm>
          <a:off x="14649450" y="618816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325" name="フローチャート: 判断 324">
          <a:extLst>
            <a:ext uri="{FF2B5EF4-FFF2-40B4-BE49-F238E27FC236}">
              <a16:creationId xmlns:a16="http://schemas.microsoft.com/office/drawing/2014/main" id="{362D64D7-1BBC-45EB-ADDE-1A70AEE12151}"/>
            </a:ext>
          </a:extLst>
        </xdr:cNvPr>
        <xdr:cNvSpPr/>
      </xdr:nvSpPr>
      <xdr:spPr>
        <a:xfrm>
          <a:off x="13887450" y="621247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326" name="フローチャート: 判断 325">
          <a:extLst>
            <a:ext uri="{FF2B5EF4-FFF2-40B4-BE49-F238E27FC236}">
              <a16:creationId xmlns:a16="http://schemas.microsoft.com/office/drawing/2014/main" id="{CDD3BF8F-A9A5-4B17-87A0-EA9307A906F1}"/>
            </a:ext>
          </a:extLst>
        </xdr:cNvPr>
        <xdr:cNvSpPr/>
      </xdr:nvSpPr>
      <xdr:spPr>
        <a:xfrm>
          <a:off x="13096875" y="62304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327" name="フローチャート: 判断 326">
          <a:extLst>
            <a:ext uri="{FF2B5EF4-FFF2-40B4-BE49-F238E27FC236}">
              <a16:creationId xmlns:a16="http://schemas.microsoft.com/office/drawing/2014/main" id="{4A5AF34D-513D-4042-B612-275412FE6F10}"/>
            </a:ext>
          </a:extLst>
        </xdr:cNvPr>
        <xdr:cNvSpPr/>
      </xdr:nvSpPr>
      <xdr:spPr>
        <a:xfrm>
          <a:off x="12296775" y="620277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328" name="フローチャート: 判断 327">
          <a:extLst>
            <a:ext uri="{FF2B5EF4-FFF2-40B4-BE49-F238E27FC236}">
              <a16:creationId xmlns:a16="http://schemas.microsoft.com/office/drawing/2014/main" id="{6E8E8722-DB77-4E79-B8BF-ABA4E0C69574}"/>
            </a:ext>
          </a:extLst>
        </xdr:cNvPr>
        <xdr:cNvSpPr/>
      </xdr:nvSpPr>
      <xdr:spPr>
        <a:xfrm>
          <a:off x="11487150" y="616321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DF651D4D-B4DB-49C8-8ED6-0060AE0ACD11}"/>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36147DF4-D914-4754-95CA-A8B18E178CEA}"/>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D2983B14-A8E0-4FD9-AD06-78032CF68C0D}"/>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2F3247BB-11BB-49CE-91FE-7612C5101A91}"/>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A4703C3A-E5F7-4523-9CA5-7CD92BAE0484}"/>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46627</xdr:rowOff>
    </xdr:from>
    <xdr:to>
      <xdr:col>85</xdr:col>
      <xdr:colOff>177800</xdr:colOff>
      <xdr:row>38</xdr:row>
      <xdr:rowOff>148227</xdr:rowOff>
    </xdr:to>
    <xdr:sp macro="" textlink="">
      <xdr:nvSpPr>
        <xdr:cNvPr id="334" name="楕円 333">
          <a:extLst>
            <a:ext uri="{FF2B5EF4-FFF2-40B4-BE49-F238E27FC236}">
              <a16:creationId xmlns:a16="http://schemas.microsoft.com/office/drawing/2014/main" id="{AF761390-EA9F-4FC1-B839-2F7DF84C1A9E}"/>
            </a:ext>
          </a:extLst>
        </xdr:cNvPr>
        <xdr:cNvSpPr/>
      </xdr:nvSpPr>
      <xdr:spPr>
        <a:xfrm>
          <a:off x="14649450" y="621247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25054</xdr:rowOff>
    </xdr:from>
    <xdr:ext cx="405111" cy="259045"/>
    <xdr:sp macro="" textlink="">
      <xdr:nvSpPr>
        <xdr:cNvPr id="335" name="【認定こども園・幼稚園・保育所】&#10;有形固定資産減価償却率該当値テキスト">
          <a:extLst>
            <a:ext uri="{FF2B5EF4-FFF2-40B4-BE49-F238E27FC236}">
              <a16:creationId xmlns:a16="http://schemas.microsoft.com/office/drawing/2014/main" id="{7CE59ACA-639D-4370-9608-05437E4D0A75}"/>
            </a:ext>
          </a:extLst>
        </xdr:cNvPr>
        <xdr:cNvSpPr txBox="1"/>
      </xdr:nvSpPr>
      <xdr:spPr>
        <a:xfrm>
          <a:off x="14735175" y="6190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107043</xdr:rowOff>
    </xdr:from>
    <xdr:to>
      <xdr:col>81</xdr:col>
      <xdr:colOff>101600</xdr:colOff>
      <xdr:row>38</xdr:row>
      <xdr:rowOff>37193</xdr:rowOff>
    </xdr:to>
    <xdr:sp macro="" textlink="">
      <xdr:nvSpPr>
        <xdr:cNvPr id="336" name="楕円 335">
          <a:extLst>
            <a:ext uri="{FF2B5EF4-FFF2-40B4-BE49-F238E27FC236}">
              <a16:creationId xmlns:a16="http://schemas.microsoft.com/office/drawing/2014/main" id="{5EEA963A-D100-4B13-AC7D-1D597C7F3B6D}"/>
            </a:ext>
          </a:extLst>
        </xdr:cNvPr>
        <xdr:cNvSpPr/>
      </xdr:nvSpPr>
      <xdr:spPr>
        <a:xfrm>
          <a:off x="13887450" y="610461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157843</xdr:rowOff>
    </xdr:from>
    <xdr:to>
      <xdr:col>85</xdr:col>
      <xdr:colOff>127000</xdr:colOff>
      <xdr:row>38</xdr:row>
      <xdr:rowOff>97427</xdr:rowOff>
    </xdr:to>
    <xdr:cxnSp macro="">
      <xdr:nvCxnSpPr>
        <xdr:cNvPr id="337" name="直線コネクタ 336">
          <a:extLst>
            <a:ext uri="{FF2B5EF4-FFF2-40B4-BE49-F238E27FC236}">
              <a16:creationId xmlns:a16="http://schemas.microsoft.com/office/drawing/2014/main" id="{0D080F13-23D2-4A04-B228-B2402673B237}"/>
            </a:ext>
          </a:extLst>
        </xdr:cNvPr>
        <xdr:cNvCxnSpPr/>
      </xdr:nvCxnSpPr>
      <xdr:spPr>
        <a:xfrm>
          <a:off x="13935075" y="6161768"/>
          <a:ext cx="762000" cy="9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146231</xdr:rowOff>
    </xdr:from>
    <xdr:to>
      <xdr:col>76</xdr:col>
      <xdr:colOff>165100</xdr:colOff>
      <xdr:row>38</xdr:row>
      <xdr:rowOff>76381</xdr:rowOff>
    </xdr:to>
    <xdr:sp macro="" textlink="">
      <xdr:nvSpPr>
        <xdr:cNvPr id="338" name="楕円 337">
          <a:extLst>
            <a:ext uri="{FF2B5EF4-FFF2-40B4-BE49-F238E27FC236}">
              <a16:creationId xmlns:a16="http://schemas.microsoft.com/office/drawing/2014/main" id="{49951E58-3EF7-409F-9FA9-DB43E4B12095}"/>
            </a:ext>
          </a:extLst>
        </xdr:cNvPr>
        <xdr:cNvSpPr/>
      </xdr:nvSpPr>
      <xdr:spPr>
        <a:xfrm>
          <a:off x="13096875" y="61438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157843</xdr:rowOff>
    </xdr:from>
    <xdr:to>
      <xdr:col>81</xdr:col>
      <xdr:colOff>50800</xdr:colOff>
      <xdr:row>38</xdr:row>
      <xdr:rowOff>25581</xdr:rowOff>
    </xdr:to>
    <xdr:cxnSp macro="">
      <xdr:nvCxnSpPr>
        <xdr:cNvPr id="339" name="直線コネクタ 338">
          <a:extLst>
            <a:ext uri="{FF2B5EF4-FFF2-40B4-BE49-F238E27FC236}">
              <a16:creationId xmlns:a16="http://schemas.microsoft.com/office/drawing/2014/main" id="{0BAB053B-4104-40C6-BAC4-7C41D1E2EB83}"/>
            </a:ext>
          </a:extLst>
        </xdr:cNvPr>
        <xdr:cNvCxnSpPr/>
      </xdr:nvCxnSpPr>
      <xdr:spPr>
        <a:xfrm flipV="1">
          <a:off x="13144500" y="6161768"/>
          <a:ext cx="790575" cy="2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110308</xdr:rowOff>
    </xdr:from>
    <xdr:to>
      <xdr:col>72</xdr:col>
      <xdr:colOff>38100</xdr:colOff>
      <xdr:row>38</xdr:row>
      <xdr:rowOff>40458</xdr:rowOff>
    </xdr:to>
    <xdr:sp macro="" textlink="">
      <xdr:nvSpPr>
        <xdr:cNvPr id="340" name="楕円 339">
          <a:extLst>
            <a:ext uri="{FF2B5EF4-FFF2-40B4-BE49-F238E27FC236}">
              <a16:creationId xmlns:a16="http://schemas.microsoft.com/office/drawing/2014/main" id="{61D65492-D48C-4D02-B568-E69EAC96AB5A}"/>
            </a:ext>
          </a:extLst>
        </xdr:cNvPr>
        <xdr:cNvSpPr/>
      </xdr:nvSpPr>
      <xdr:spPr>
        <a:xfrm>
          <a:off x="12296775" y="610788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161109</xdr:rowOff>
    </xdr:from>
    <xdr:to>
      <xdr:col>76</xdr:col>
      <xdr:colOff>114300</xdr:colOff>
      <xdr:row>38</xdr:row>
      <xdr:rowOff>25581</xdr:rowOff>
    </xdr:to>
    <xdr:cxnSp macro="">
      <xdr:nvCxnSpPr>
        <xdr:cNvPr id="341" name="直線コネクタ 340">
          <a:extLst>
            <a:ext uri="{FF2B5EF4-FFF2-40B4-BE49-F238E27FC236}">
              <a16:creationId xmlns:a16="http://schemas.microsoft.com/office/drawing/2014/main" id="{1C3BD3E0-4958-43B9-B9CC-8BA7E352755B}"/>
            </a:ext>
          </a:extLst>
        </xdr:cNvPr>
        <xdr:cNvCxnSpPr/>
      </xdr:nvCxnSpPr>
      <xdr:spPr>
        <a:xfrm>
          <a:off x="12344400" y="6165034"/>
          <a:ext cx="800100" cy="2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74386</xdr:rowOff>
    </xdr:from>
    <xdr:to>
      <xdr:col>67</xdr:col>
      <xdr:colOff>101600</xdr:colOff>
      <xdr:row>38</xdr:row>
      <xdr:rowOff>4536</xdr:rowOff>
    </xdr:to>
    <xdr:sp macro="" textlink="">
      <xdr:nvSpPr>
        <xdr:cNvPr id="342" name="楕円 341">
          <a:extLst>
            <a:ext uri="{FF2B5EF4-FFF2-40B4-BE49-F238E27FC236}">
              <a16:creationId xmlns:a16="http://schemas.microsoft.com/office/drawing/2014/main" id="{12B0BED5-5F64-458B-A28C-286D0B8EDB65}"/>
            </a:ext>
          </a:extLst>
        </xdr:cNvPr>
        <xdr:cNvSpPr/>
      </xdr:nvSpPr>
      <xdr:spPr>
        <a:xfrm>
          <a:off x="11487150" y="60751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125186</xdr:rowOff>
    </xdr:from>
    <xdr:to>
      <xdr:col>71</xdr:col>
      <xdr:colOff>177800</xdr:colOff>
      <xdr:row>37</xdr:row>
      <xdr:rowOff>161109</xdr:rowOff>
    </xdr:to>
    <xdr:cxnSp macro="">
      <xdr:nvCxnSpPr>
        <xdr:cNvPr id="343" name="直線コネクタ 342">
          <a:extLst>
            <a:ext uri="{FF2B5EF4-FFF2-40B4-BE49-F238E27FC236}">
              <a16:creationId xmlns:a16="http://schemas.microsoft.com/office/drawing/2014/main" id="{60C0076B-C91F-4A28-83FF-4E8EF0E9B310}"/>
            </a:ext>
          </a:extLst>
        </xdr:cNvPr>
        <xdr:cNvCxnSpPr/>
      </xdr:nvCxnSpPr>
      <xdr:spPr>
        <a:xfrm>
          <a:off x="11534775" y="6122761"/>
          <a:ext cx="809625" cy="4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344" name="n_1aveValue【認定こども園・幼稚園・保育所】&#10;有形固定資産減価償却率">
          <a:extLst>
            <a:ext uri="{FF2B5EF4-FFF2-40B4-BE49-F238E27FC236}">
              <a16:creationId xmlns:a16="http://schemas.microsoft.com/office/drawing/2014/main" id="{556ED548-1327-4D84-B17B-D54BABD00AF2}"/>
            </a:ext>
          </a:extLst>
        </xdr:cNvPr>
        <xdr:cNvSpPr txBox="1"/>
      </xdr:nvSpPr>
      <xdr:spPr>
        <a:xfrm>
          <a:off x="13745219" y="6305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345" name="n_2aveValue【認定こども園・幼稚園・保育所】&#10;有形固定資産減価償却率">
          <a:extLst>
            <a:ext uri="{FF2B5EF4-FFF2-40B4-BE49-F238E27FC236}">
              <a16:creationId xmlns:a16="http://schemas.microsoft.com/office/drawing/2014/main" id="{62D7155F-1876-4DFC-8205-0B4EE89CAEA3}"/>
            </a:ext>
          </a:extLst>
        </xdr:cNvPr>
        <xdr:cNvSpPr txBox="1"/>
      </xdr:nvSpPr>
      <xdr:spPr>
        <a:xfrm>
          <a:off x="12964169" y="6323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132823</xdr:rowOff>
    </xdr:from>
    <xdr:ext cx="405111" cy="259045"/>
    <xdr:sp macro="" textlink="">
      <xdr:nvSpPr>
        <xdr:cNvPr id="346" name="n_3aveValue【認定こども園・幼稚園・保育所】&#10;有形固定資産減価償却率">
          <a:extLst>
            <a:ext uri="{FF2B5EF4-FFF2-40B4-BE49-F238E27FC236}">
              <a16:creationId xmlns:a16="http://schemas.microsoft.com/office/drawing/2014/main" id="{1B573423-06A8-4C1D-B1B7-8933562D3996}"/>
            </a:ext>
          </a:extLst>
        </xdr:cNvPr>
        <xdr:cNvSpPr txBox="1"/>
      </xdr:nvSpPr>
      <xdr:spPr>
        <a:xfrm>
          <a:off x="12164069" y="629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80571</xdr:rowOff>
    </xdr:from>
    <xdr:ext cx="405111" cy="259045"/>
    <xdr:sp macro="" textlink="">
      <xdr:nvSpPr>
        <xdr:cNvPr id="347" name="n_4aveValue【認定こども園・幼稚園・保育所】&#10;有形固定資産減価償却率">
          <a:extLst>
            <a:ext uri="{FF2B5EF4-FFF2-40B4-BE49-F238E27FC236}">
              <a16:creationId xmlns:a16="http://schemas.microsoft.com/office/drawing/2014/main" id="{632376E6-E482-4633-8AC9-D16CC1D5B626}"/>
            </a:ext>
          </a:extLst>
        </xdr:cNvPr>
        <xdr:cNvSpPr txBox="1"/>
      </xdr:nvSpPr>
      <xdr:spPr>
        <a:xfrm>
          <a:off x="11354444" y="6246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53720</xdr:rowOff>
    </xdr:from>
    <xdr:ext cx="405111" cy="259045"/>
    <xdr:sp macro="" textlink="">
      <xdr:nvSpPr>
        <xdr:cNvPr id="348" name="n_1mainValue【認定こども園・幼稚園・保育所】&#10;有形固定資産減価償却率">
          <a:extLst>
            <a:ext uri="{FF2B5EF4-FFF2-40B4-BE49-F238E27FC236}">
              <a16:creationId xmlns:a16="http://schemas.microsoft.com/office/drawing/2014/main" id="{D43D7B39-FD82-4676-AA16-45665E6B5FEA}"/>
            </a:ext>
          </a:extLst>
        </xdr:cNvPr>
        <xdr:cNvSpPr txBox="1"/>
      </xdr:nvSpPr>
      <xdr:spPr>
        <a:xfrm>
          <a:off x="13745219" y="5889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92908</xdr:rowOff>
    </xdr:from>
    <xdr:ext cx="405111" cy="259045"/>
    <xdr:sp macro="" textlink="">
      <xdr:nvSpPr>
        <xdr:cNvPr id="349" name="n_2mainValue【認定こども園・幼稚園・保育所】&#10;有形固定資産減価償却率">
          <a:extLst>
            <a:ext uri="{FF2B5EF4-FFF2-40B4-BE49-F238E27FC236}">
              <a16:creationId xmlns:a16="http://schemas.microsoft.com/office/drawing/2014/main" id="{BF05426E-3D64-4032-8B47-789CCE090E72}"/>
            </a:ext>
          </a:extLst>
        </xdr:cNvPr>
        <xdr:cNvSpPr txBox="1"/>
      </xdr:nvSpPr>
      <xdr:spPr>
        <a:xfrm>
          <a:off x="12964169" y="593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56985</xdr:rowOff>
    </xdr:from>
    <xdr:ext cx="405111" cy="259045"/>
    <xdr:sp macro="" textlink="">
      <xdr:nvSpPr>
        <xdr:cNvPr id="350" name="n_3mainValue【認定こども園・幼稚園・保育所】&#10;有形固定資産減価償却率">
          <a:extLst>
            <a:ext uri="{FF2B5EF4-FFF2-40B4-BE49-F238E27FC236}">
              <a16:creationId xmlns:a16="http://schemas.microsoft.com/office/drawing/2014/main" id="{8DFB40EF-3AC9-4867-97AB-8462EC94BFD8}"/>
            </a:ext>
          </a:extLst>
        </xdr:cNvPr>
        <xdr:cNvSpPr txBox="1"/>
      </xdr:nvSpPr>
      <xdr:spPr>
        <a:xfrm>
          <a:off x="12164069" y="5895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21063</xdr:rowOff>
    </xdr:from>
    <xdr:ext cx="405111" cy="259045"/>
    <xdr:sp macro="" textlink="">
      <xdr:nvSpPr>
        <xdr:cNvPr id="351" name="n_4mainValue【認定こども園・幼稚園・保育所】&#10;有形固定資産減価償却率">
          <a:extLst>
            <a:ext uri="{FF2B5EF4-FFF2-40B4-BE49-F238E27FC236}">
              <a16:creationId xmlns:a16="http://schemas.microsoft.com/office/drawing/2014/main" id="{97326448-E4DE-41D0-AA8E-9CFA325EC659}"/>
            </a:ext>
          </a:extLst>
        </xdr:cNvPr>
        <xdr:cNvSpPr txBox="1"/>
      </xdr:nvSpPr>
      <xdr:spPr>
        <a:xfrm>
          <a:off x="11354444" y="585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9B2C25C8-9A5E-48CA-AA3C-DF0C54658F64}"/>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908B0066-9586-4026-A441-69E617841769}"/>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281D37CA-ED40-46B1-9E7C-ADD8838F250A}"/>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2D79B588-CAF9-43EB-88F4-7F603387DEB4}"/>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E3A1800B-D9A3-47EE-9B32-B826DB7D316A}"/>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9AE3A043-8F9C-4B91-81B9-01045A732B85}"/>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F23CF142-D375-4182-9180-B608B476ECCE}"/>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F7C0E101-7AA1-42D9-8500-52D7C4B7E9FA}"/>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1CA35E86-2341-4B31-B487-4A52009BE530}"/>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1542CB6C-7AE9-4BA2-8EB2-265AE195590A}"/>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2" name="直線コネクタ 361">
          <a:extLst>
            <a:ext uri="{FF2B5EF4-FFF2-40B4-BE49-F238E27FC236}">
              <a16:creationId xmlns:a16="http://schemas.microsoft.com/office/drawing/2014/main" id="{3CBFE17D-7D03-45F0-8BFD-547AFC306FE4}"/>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3" name="テキスト ボックス 362">
          <a:extLst>
            <a:ext uri="{FF2B5EF4-FFF2-40B4-BE49-F238E27FC236}">
              <a16:creationId xmlns:a16="http://schemas.microsoft.com/office/drawing/2014/main" id="{84DA5FCE-1FB7-474A-872C-50E94B656D95}"/>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4" name="直線コネクタ 363">
          <a:extLst>
            <a:ext uri="{FF2B5EF4-FFF2-40B4-BE49-F238E27FC236}">
              <a16:creationId xmlns:a16="http://schemas.microsoft.com/office/drawing/2014/main" id="{41B9330E-EB3E-4F41-B476-04081AFBE78E}"/>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5" name="テキスト ボックス 364">
          <a:extLst>
            <a:ext uri="{FF2B5EF4-FFF2-40B4-BE49-F238E27FC236}">
              <a16:creationId xmlns:a16="http://schemas.microsoft.com/office/drawing/2014/main" id="{956D86F3-30FF-4942-BFE1-A12CF5BFC857}"/>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6" name="直線コネクタ 365">
          <a:extLst>
            <a:ext uri="{FF2B5EF4-FFF2-40B4-BE49-F238E27FC236}">
              <a16:creationId xmlns:a16="http://schemas.microsoft.com/office/drawing/2014/main" id="{332ED109-27CA-43CF-83CE-CD91340428A1}"/>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7" name="テキスト ボックス 366">
          <a:extLst>
            <a:ext uri="{FF2B5EF4-FFF2-40B4-BE49-F238E27FC236}">
              <a16:creationId xmlns:a16="http://schemas.microsoft.com/office/drawing/2014/main" id="{C93D8603-DC15-4205-A21F-A258C499FF2B}"/>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8" name="直線コネクタ 367">
          <a:extLst>
            <a:ext uri="{FF2B5EF4-FFF2-40B4-BE49-F238E27FC236}">
              <a16:creationId xmlns:a16="http://schemas.microsoft.com/office/drawing/2014/main" id="{49D53ACF-CC68-43FA-A6BE-C08C551C0796}"/>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69" name="テキスト ボックス 368">
          <a:extLst>
            <a:ext uri="{FF2B5EF4-FFF2-40B4-BE49-F238E27FC236}">
              <a16:creationId xmlns:a16="http://schemas.microsoft.com/office/drawing/2014/main" id="{032572E8-B5CC-4C1C-99E0-BDA52CC32C25}"/>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a:extLst>
            <a:ext uri="{FF2B5EF4-FFF2-40B4-BE49-F238E27FC236}">
              <a16:creationId xmlns:a16="http://schemas.microsoft.com/office/drawing/2014/main" id="{9B64CC68-C1CA-4A4F-9D55-223E4D339EBA}"/>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1" name="テキスト ボックス 370">
          <a:extLst>
            <a:ext uri="{FF2B5EF4-FFF2-40B4-BE49-F238E27FC236}">
              <a16:creationId xmlns:a16="http://schemas.microsoft.com/office/drawing/2014/main" id="{0D3D0F22-E461-4CD6-AA39-4DE38D4BE74F}"/>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認定こども園・幼稚園・保育所】&#10;一人当たり面積グラフ枠">
          <a:extLst>
            <a:ext uri="{FF2B5EF4-FFF2-40B4-BE49-F238E27FC236}">
              <a16:creationId xmlns:a16="http://schemas.microsoft.com/office/drawing/2014/main" id="{C677E299-A06A-4EA7-A2F8-55AB0F9CB612}"/>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373" name="直線コネクタ 372">
          <a:extLst>
            <a:ext uri="{FF2B5EF4-FFF2-40B4-BE49-F238E27FC236}">
              <a16:creationId xmlns:a16="http://schemas.microsoft.com/office/drawing/2014/main" id="{CD2E3965-E17E-489C-9870-F2113F455419}"/>
            </a:ext>
          </a:extLst>
        </xdr:cNvPr>
        <xdr:cNvCxnSpPr/>
      </xdr:nvCxnSpPr>
      <xdr:spPr>
        <a:xfrm flipV="1">
          <a:off x="19954239" y="5601208"/>
          <a:ext cx="0"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374" name="【認定こども園・幼稚園・保育所】&#10;一人当たり面積最小値テキスト">
          <a:extLst>
            <a:ext uri="{FF2B5EF4-FFF2-40B4-BE49-F238E27FC236}">
              <a16:creationId xmlns:a16="http://schemas.microsoft.com/office/drawing/2014/main" id="{DCDD5BDA-D944-4751-AAC8-EFFB96A47F9F}"/>
            </a:ext>
          </a:extLst>
        </xdr:cNvPr>
        <xdr:cNvSpPr txBox="1"/>
      </xdr:nvSpPr>
      <xdr:spPr>
        <a:xfrm>
          <a:off x="19992975" y="673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375" name="直線コネクタ 374">
          <a:extLst>
            <a:ext uri="{FF2B5EF4-FFF2-40B4-BE49-F238E27FC236}">
              <a16:creationId xmlns:a16="http://schemas.microsoft.com/office/drawing/2014/main" id="{5EA7DBF0-4EC6-4930-B4D0-3FA2B19000D1}"/>
            </a:ext>
          </a:extLst>
        </xdr:cNvPr>
        <xdr:cNvCxnSpPr/>
      </xdr:nvCxnSpPr>
      <xdr:spPr>
        <a:xfrm>
          <a:off x="19878675" y="67346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376" name="【認定こども園・幼稚園・保育所】&#10;一人当たり面積最大値テキスト">
          <a:extLst>
            <a:ext uri="{FF2B5EF4-FFF2-40B4-BE49-F238E27FC236}">
              <a16:creationId xmlns:a16="http://schemas.microsoft.com/office/drawing/2014/main" id="{5BDFA82D-06BD-4ACC-B6F7-2110DA814D10}"/>
            </a:ext>
          </a:extLst>
        </xdr:cNvPr>
        <xdr:cNvSpPr txBox="1"/>
      </xdr:nvSpPr>
      <xdr:spPr>
        <a:xfrm>
          <a:off x="19992975" y="537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377" name="直線コネクタ 376">
          <a:extLst>
            <a:ext uri="{FF2B5EF4-FFF2-40B4-BE49-F238E27FC236}">
              <a16:creationId xmlns:a16="http://schemas.microsoft.com/office/drawing/2014/main" id="{5E3A06DF-A032-4D83-9E1C-E6B819B5C6F6}"/>
            </a:ext>
          </a:extLst>
        </xdr:cNvPr>
        <xdr:cNvCxnSpPr/>
      </xdr:nvCxnSpPr>
      <xdr:spPr>
        <a:xfrm>
          <a:off x="19878675" y="56012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63263</xdr:rowOff>
    </xdr:from>
    <xdr:ext cx="469744" cy="259045"/>
    <xdr:sp macro="" textlink="">
      <xdr:nvSpPr>
        <xdr:cNvPr id="378" name="【認定こども園・幼稚園・保育所】&#10;一人当たり面積平均値テキスト">
          <a:extLst>
            <a:ext uri="{FF2B5EF4-FFF2-40B4-BE49-F238E27FC236}">
              <a16:creationId xmlns:a16="http://schemas.microsoft.com/office/drawing/2014/main" id="{1FEBC23B-AE41-41C2-81FE-5CE4FABF273B}"/>
            </a:ext>
          </a:extLst>
        </xdr:cNvPr>
        <xdr:cNvSpPr txBox="1"/>
      </xdr:nvSpPr>
      <xdr:spPr>
        <a:xfrm>
          <a:off x="19992975" y="6229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379" name="フローチャート: 判断 378">
          <a:extLst>
            <a:ext uri="{FF2B5EF4-FFF2-40B4-BE49-F238E27FC236}">
              <a16:creationId xmlns:a16="http://schemas.microsoft.com/office/drawing/2014/main" id="{583661AC-BA5D-45D3-A51C-A794D5E9D503}"/>
            </a:ext>
          </a:extLst>
        </xdr:cNvPr>
        <xdr:cNvSpPr/>
      </xdr:nvSpPr>
      <xdr:spPr>
        <a:xfrm>
          <a:off x="19897725" y="625068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380" name="フローチャート: 判断 379">
          <a:extLst>
            <a:ext uri="{FF2B5EF4-FFF2-40B4-BE49-F238E27FC236}">
              <a16:creationId xmlns:a16="http://schemas.microsoft.com/office/drawing/2014/main" id="{922EB1F6-4A28-466C-8826-E87AB1FDE190}"/>
            </a:ext>
          </a:extLst>
        </xdr:cNvPr>
        <xdr:cNvSpPr/>
      </xdr:nvSpPr>
      <xdr:spPr>
        <a:xfrm>
          <a:off x="19154775" y="625068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381" name="フローチャート: 判断 380">
          <a:extLst>
            <a:ext uri="{FF2B5EF4-FFF2-40B4-BE49-F238E27FC236}">
              <a16:creationId xmlns:a16="http://schemas.microsoft.com/office/drawing/2014/main" id="{6F66FAFB-60BC-4827-BBBC-CA14D6481908}"/>
            </a:ext>
          </a:extLst>
        </xdr:cNvPr>
        <xdr:cNvSpPr/>
      </xdr:nvSpPr>
      <xdr:spPr>
        <a:xfrm>
          <a:off x="18345150" y="624662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382" name="フローチャート: 判断 381">
          <a:extLst>
            <a:ext uri="{FF2B5EF4-FFF2-40B4-BE49-F238E27FC236}">
              <a16:creationId xmlns:a16="http://schemas.microsoft.com/office/drawing/2014/main" id="{08AC8201-7AAB-4495-9883-254BECD30DBE}"/>
            </a:ext>
          </a:extLst>
        </xdr:cNvPr>
        <xdr:cNvSpPr/>
      </xdr:nvSpPr>
      <xdr:spPr>
        <a:xfrm>
          <a:off x="17554575" y="628497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383" name="フローチャート: 判断 382">
          <a:extLst>
            <a:ext uri="{FF2B5EF4-FFF2-40B4-BE49-F238E27FC236}">
              <a16:creationId xmlns:a16="http://schemas.microsoft.com/office/drawing/2014/main" id="{757D1A53-D50A-44D6-AAEA-66877DE1B48E}"/>
            </a:ext>
          </a:extLst>
        </xdr:cNvPr>
        <xdr:cNvSpPr/>
      </xdr:nvSpPr>
      <xdr:spPr>
        <a:xfrm>
          <a:off x="16754475" y="62694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22D3A439-5EEA-4812-A49D-85D8349DCB30}"/>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4E4724D2-B465-44BD-AFD1-3684A4907D91}"/>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D43FDF7A-6A67-453F-A2B3-5EDBBF05B73C}"/>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EAE1E92E-F1AC-4F7E-9596-2606F55CBBE5}"/>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F0D4F317-A420-4BBD-B33D-F6177433E4BF}"/>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389" name="楕円 388">
          <a:extLst>
            <a:ext uri="{FF2B5EF4-FFF2-40B4-BE49-F238E27FC236}">
              <a16:creationId xmlns:a16="http://schemas.microsoft.com/office/drawing/2014/main" id="{D5AFCB04-567B-48A7-9896-A233A764E94B}"/>
            </a:ext>
          </a:extLst>
        </xdr:cNvPr>
        <xdr:cNvSpPr/>
      </xdr:nvSpPr>
      <xdr:spPr>
        <a:xfrm>
          <a:off x="19897725" y="62223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82567</xdr:rowOff>
    </xdr:from>
    <xdr:ext cx="469744" cy="259045"/>
    <xdr:sp macro="" textlink="">
      <xdr:nvSpPr>
        <xdr:cNvPr id="390" name="【認定こども園・幼稚園・保育所】&#10;一人当たり面積該当値テキスト">
          <a:extLst>
            <a:ext uri="{FF2B5EF4-FFF2-40B4-BE49-F238E27FC236}">
              <a16:creationId xmlns:a16="http://schemas.microsoft.com/office/drawing/2014/main" id="{048180F8-93B9-4A33-A646-2D34C3CE8D37}"/>
            </a:ext>
          </a:extLst>
        </xdr:cNvPr>
        <xdr:cNvSpPr txBox="1"/>
      </xdr:nvSpPr>
      <xdr:spPr>
        <a:xfrm>
          <a:off x="19992975" y="608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57404</xdr:rowOff>
    </xdr:from>
    <xdr:to>
      <xdr:col>112</xdr:col>
      <xdr:colOff>38100</xdr:colOff>
      <xdr:row>38</xdr:row>
      <xdr:rowOff>159004</xdr:rowOff>
    </xdr:to>
    <xdr:sp macro="" textlink="">
      <xdr:nvSpPr>
        <xdr:cNvPr id="391" name="楕円 390">
          <a:extLst>
            <a:ext uri="{FF2B5EF4-FFF2-40B4-BE49-F238E27FC236}">
              <a16:creationId xmlns:a16="http://schemas.microsoft.com/office/drawing/2014/main" id="{E31844FF-4B10-4B6F-8B21-77D8210712FE}"/>
            </a:ext>
          </a:extLst>
        </xdr:cNvPr>
        <xdr:cNvSpPr/>
      </xdr:nvSpPr>
      <xdr:spPr>
        <a:xfrm>
          <a:off x="19154775" y="622007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108204</xdr:rowOff>
    </xdr:from>
    <xdr:to>
      <xdr:col>116</xdr:col>
      <xdr:colOff>63500</xdr:colOff>
      <xdr:row>38</xdr:row>
      <xdr:rowOff>110490</xdr:rowOff>
    </xdr:to>
    <xdr:cxnSp macro="">
      <xdr:nvCxnSpPr>
        <xdr:cNvPr id="392" name="直線コネクタ 391">
          <a:extLst>
            <a:ext uri="{FF2B5EF4-FFF2-40B4-BE49-F238E27FC236}">
              <a16:creationId xmlns:a16="http://schemas.microsoft.com/office/drawing/2014/main" id="{5CCA7BAA-EEFD-4F7F-BF7B-9BAFD5F0C992}"/>
            </a:ext>
          </a:extLst>
        </xdr:cNvPr>
        <xdr:cNvCxnSpPr/>
      </xdr:nvCxnSpPr>
      <xdr:spPr>
        <a:xfrm>
          <a:off x="19202400" y="6267704"/>
          <a:ext cx="7524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57404</xdr:rowOff>
    </xdr:from>
    <xdr:to>
      <xdr:col>107</xdr:col>
      <xdr:colOff>101600</xdr:colOff>
      <xdr:row>38</xdr:row>
      <xdr:rowOff>159004</xdr:rowOff>
    </xdr:to>
    <xdr:sp macro="" textlink="">
      <xdr:nvSpPr>
        <xdr:cNvPr id="393" name="楕円 392">
          <a:extLst>
            <a:ext uri="{FF2B5EF4-FFF2-40B4-BE49-F238E27FC236}">
              <a16:creationId xmlns:a16="http://schemas.microsoft.com/office/drawing/2014/main" id="{89246DEF-4B50-4275-A6E2-92F875EF961E}"/>
            </a:ext>
          </a:extLst>
        </xdr:cNvPr>
        <xdr:cNvSpPr/>
      </xdr:nvSpPr>
      <xdr:spPr>
        <a:xfrm>
          <a:off x="18345150" y="622007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108204</xdr:rowOff>
    </xdr:from>
    <xdr:to>
      <xdr:col>111</xdr:col>
      <xdr:colOff>177800</xdr:colOff>
      <xdr:row>38</xdr:row>
      <xdr:rowOff>108204</xdr:rowOff>
    </xdr:to>
    <xdr:cxnSp macro="">
      <xdr:nvCxnSpPr>
        <xdr:cNvPr id="394" name="直線コネクタ 393">
          <a:extLst>
            <a:ext uri="{FF2B5EF4-FFF2-40B4-BE49-F238E27FC236}">
              <a16:creationId xmlns:a16="http://schemas.microsoft.com/office/drawing/2014/main" id="{DABED58C-D75F-4856-88DA-C02D2DC9CF03}"/>
            </a:ext>
          </a:extLst>
        </xdr:cNvPr>
        <xdr:cNvCxnSpPr/>
      </xdr:nvCxnSpPr>
      <xdr:spPr>
        <a:xfrm>
          <a:off x="18392775" y="626770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57404</xdr:rowOff>
    </xdr:from>
    <xdr:to>
      <xdr:col>102</xdr:col>
      <xdr:colOff>165100</xdr:colOff>
      <xdr:row>38</xdr:row>
      <xdr:rowOff>159004</xdr:rowOff>
    </xdr:to>
    <xdr:sp macro="" textlink="">
      <xdr:nvSpPr>
        <xdr:cNvPr id="395" name="楕円 394">
          <a:extLst>
            <a:ext uri="{FF2B5EF4-FFF2-40B4-BE49-F238E27FC236}">
              <a16:creationId xmlns:a16="http://schemas.microsoft.com/office/drawing/2014/main" id="{3BE68AC4-DB14-4E4E-A008-5EBA2F4B69F9}"/>
            </a:ext>
          </a:extLst>
        </xdr:cNvPr>
        <xdr:cNvSpPr/>
      </xdr:nvSpPr>
      <xdr:spPr>
        <a:xfrm>
          <a:off x="17554575" y="622007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108204</xdr:rowOff>
    </xdr:from>
    <xdr:to>
      <xdr:col>107</xdr:col>
      <xdr:colOff>50800</xdr:colOff>
      <xdr:row>38</xdr:row>
      <xdr:rowOff>108204</xdr:rowOff>
    </xdr:to>
    <xdr:cxnSp macro="">
      <xdr:nvCxnSpPr>
        <xdr:cNvPr id="396" name="直線コネクタ 395">
          <a:extLst>
            <a:ext uri="{FF2B5EF4-FFF2-40B4-BE49-F238E27FC236}">
              <a16:creationId xmlns:a16="http://schemas.microsoft.com/office/drawing/2014/main" id="{A503D343-F2DC-4C07-9BF7-01196A042017}"/>
            </a:ext>
          </a:extLst>
        </xdr:cNvPr>
        <xdr:cNvCxnSpPr/>
      </xdr:nvCxnSpPr>
      <xdr:spPr>
        <a:xfrm>
          <a:off x="17602200" y="626770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59690</xdr:rowOff>
    </xdr:from>
    <xdr:to>
      <xdr:col>98</xdr:col>
      <xdr:colOff>38100</xdr:colOff>
      <xdr:row>38</xdr:row>
      <xdr:rowOff>161290</xdr:rowOff>
    </xdr:to>
    <xdr:sp macro="" textlink="">
      <xdr:nvSpPr>
        <xdr:cNvPr id="397" name="楕円 396">
          <a:extLst>
            <a:ext uri="{FF2B5EF4-FFF2-40B4-BE49-F238E27FC236}">
              <a16:creationId xmlns:a16="http://schemas.microsoft.com/office/drawing/2014/main" id="{B90F6EAE-8D3B-4BBD-AAF5-1B733C46EA57}"/>
            </a:ext>
          </a:extLst>
        </xdr:cNvPr>
        <xdr:cNvSpPr/>
      </xdr:nvSpPr>
      <xdr:spPr>
        <a:xfrm>
          <a:off x="16754475" y="62223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108204</xdr:rowOff>
    </xdr:from>
    <xdr:to>
      <xdr:col>102</xdr:col>
      <xdr:colOff>114300</xdr:colOff>
      <xdr:row>38</xdr:row>
      <xdr:rowOff>110490</xdr:rowOff>
    </xdr:to>
    <xdr:cxnSp macro="">
      <xdr:nvCxnSpPr>
        <xdr:cNvPr id="398" name="直線コネクタ 397">
          <a:extLst>
            <a:ext uri="{FF2B5EF4-FFF2-40B4-BE49-F238E27FC236}">
              <a16:creationId xmlns:a16="http://schemas.microsoft.com/office/drawing/2014/main" id="{75C4E10F-53D3-4E80-AFC3-2B456E62CC1A}"/>
            </a:ext>
          </a:extLst>
        </xdr:cNvPr>
        <xdr:cNvCxnSpPr/>
      </xdr:nvCxnSpPr>
      <xdr:spPr>
        <a:xfrm flipV="1">
          <a:off x="16802100" y="6267704"/>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6113</xdr:rowOff>
    </xdr:from>
    <xdr:ext cx="469744" cy="259045"/>
    <xdr:sp macro="" textlink="">
      <xdr:nvSpPr>
        <xdr:cNvPr id="399" name="n_1aveValue【認定こども園・幼稚園・保育所】&#10;一人当たり面積">
          <a:extLst>
            <a:ext uri="{FF2B5EF4-FFF2-40B4-BE49-F238E27FC236}">
              <a16:creationId xmlns:a16="http://schemas.microsoft.com/office/drawing/2014/main" id="{4A775B54-6CFA-44F7-A818-F2C1418A0666}"/>
            </a:ext>
          </a:extLst>
        </xdr:cNvPr>
        <xdr:cNvSpPr txBox="1"/>
      </xdr:nvSpPr>
      <xdr:spPr>
        <a:xfrm>
          <a:off x="18983402" y="633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8399</xdr:rowOff>
    </xdr:from>
    <xdr:ext cx="469744" cy="259045"/>
    <xdr:sp macro="" textlink="">
      <xdr:nvSpPr>
        <xdr:cNvPr id="400" name="n_2aveValue【認定こども園・幼稚園・保育所】&#10;一人当たり面積">
          <a:extLst>
            <a:ext uri="{FF2B5EF4-FFF2-40B4-BE49-F238E27FC236}">
              <a16:creationId xmlns:a16="http://schemas.microsoft.com/office/drawing/2014/main" id="{8E5DB966-16DE-4EB5-B24A-081B8840FFDE}"/>
            </a:ext>
          </a:extLst>
        </xdr:cNvPr>
        <xdr:cNvSpPr txBox="1"/>
      </xdr:nvSpPr>
      <xdr:spPr>
        <a:xfrm>
          <a:off x="18183302" y="6336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40403</xdr:rowOff>
    </xdr:from>
    <xdr:ext cx="469744" cy="259045"/>
    <xdr:sp macro="" textlink="">
      <xdr:nvSpPr>
        <xdr:cNvPr id="401" name="n_3aveValue【認定こども園・幼稚園・保育所】&#10;一人当たり面積">
          <a:extLst>
            <a:ext uri="{FF2B5EF4-FFF2-40B4-BE49-F238E27FC236}">
              <a16:creationId xmlns:a16="http://schemas.microsoft.com/office/drawing/2014/main" id="{0F26661D-5821-4645-AFF6-028BE752AB0E}"/>
            </a:ext>
          </a:extLst>
        </xdr:cNvPr>
        <xdr:cNvSpPr txBox="1"/>
      </xdr:nvSpPr>
      <xdr:spPr>
        <a:xfrm>
          <a:off x="17383202" y="636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02" name="n_4aveValue【認定こども園・幼稚園・保育所】&#10;一人当たり面積">
          <a:extLst>
            <a:ext uri="{FF2B5EF4-FFF2-40B4-BE49-F238E27FC236}">
              <a16:creationId xmlns:a16="http://schemas.microsoft.com/office/drawing/2014/main" id="{4813BD26-7E51-4762-8C09-FDFB7C2D854F}"/>
            </a:ext>
          </a:extLst>
        </xdr:cNvPr>
        <xdr:cNvSpPr txBox="1"/>
      </xdr:nvSpPr>
      <xdr:spPr>
        <a:xfrm>
          <a:off x="16592627" y="635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4081</xdr:rowOff>
    </xdr:from>
    <xdr:ext cx="469744" cy="259045"/>
    <xdr:sp macro="" textlink="">
      <xdr:nvSpPr>
        <xdr:cNvPr id="403" name="n_1mainValue【認定こども園・幼稚園・保育所】&#10;一人当たり面積">
          <a:extLst>
            <a:ext uri="{FF2B5EF4-FFF2-40B4-BE49-F238E27FC236}">
              <a16:creationId xmlns:a16="http://schemas.microsoft.com/office/drawing/2014/main" id="{C7BA2ACA-0F99-43DD-9D14-D97D07D9872F}"/>
            </a:ext>
          </a:extLst>
        </xdr:cNvPr>
        <xdr:cNvSpPr txBox="1"/>
      </xdr:nvSpPr>
      <xdr:spPr>
        <a:xfrm>
          <a:off x="18983402" y="600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4081</xdr:rowOff>
    </xdr:from>
    <xdr:ext cx="469744" cy="259045"/>
    <xdr:sp macro="" textlink="">
      <xdr:nvSpPr>
        <xdr:cNvPr id="404" name="n_2mainValue【認定こども園・幼稚園・保育所】&#10;一人当たり面積">
          <a:extLst>
            <a:ext uri="{FF2B5EF4-FFF2-40B4-BE49-F238E27FC236}">
              <a16:creationId xmlns:a16="http://schemas.microsoft.com/office/drawing/2014/main" id="{7825D46D-FCF1-4546-8A70-330083621CE0}"/>
            </a:ext>
          </a:extLst>
        </xdr:cNvPr>
        <xdr:cNvSpPr txBox="1"/>
      </xdr:nvSpPr>
      <xdr:spPr>
        <a:xfrm>
          <a:off x="18183302" y="600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4081</xdr:rowOff>
    </xdr:from>
    <xdr:ext cx="469744" cy="259045"/>
    <xdr:sp macro="" textlink="">
      <xdr:nvSpPr>
        <xdr:cNvPr id="405" name="n_3mainValue【認定こども園・幼稚園・保育所】&#10;一人当たり面積">
          <a:extLst>
            <a:ext uri="{FF2B5EF4-FFF2-40B4-BE49-F238E27FC236}">
              <a16:creationId xmlns:a16="http://schemas.microsoft.com/office/drawing/2014/main" id="{DE5FB29F-CA32-476A-88B4-A1CDDCD46138}"/>
            </a:ext>
          </a:extLst>
        </xdr:cNvPr>
        <xdr:cNvSpPr txBox="1"/>
      </xdr:nvSpPr>
      <xdr:spPr>
        <a:xfrm>
          <a:off x="17383202" y="600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6367</xdr:rowOff>
    </xdr:from>
    <xdr:ext cx="469744" cy="259045"/>
    <xdr:sp macro="" textlink="">
      <xdr:nvSpPr>
        <xdr:cNvPr id="406" name="n_4mainValue【認定こども園・幼稚園・保育所】&#10;一人当たり面積">
          <a:extLst>
            <a:ext uri="{FF2B5EF4-FFF2-40B4-BE49-F238E27FC236}">
              <a16:creationId xmlns:a16="http://schemas.microsoft.com/office/drawing/2014/main" id="{D8C2A976-4FF4-473A-BBA0-881F98697B5A}"/>
            </a:ext>
          </a:extLst>
        </xdr:cNvPr>
        <xdr:cNvSpPr txBox="1"/>
      </xdr:nvSpPr>
      <xdr:spPr>
        <a:xfrm>
          <a:off x="16592627" y="60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20F8AA77-A728-42FE-AF3D-961C2E77F457}"/>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08F93709-CECE-45E7-B045-35E1A155BE94}"/>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5B1B4CAA-67E2-43F0-A51A-B4325C4B3B2A}"/>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60387DC8-9B12-4B8F-A520-ACC1AF411105}"/>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F0AB220B-D5FE-49B1-8AAC-93D50196630F}"/>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270966B8-6E14-4DB0-872E-CBB6B91B3211}"/>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9EC1552F-B57A-4B60-BB4A-54358AB7E3B9}"/>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FE9529C5-E758-40B7-B328-681595FEC34B}"/>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a:extLst>
            <a:ext uri="{FF2B5EF4-FFF2-40B4-BE49-F238E27FC236}">
              <a16:creationId xmlns:a16="http://schemas.microsoft.com/office/drawing/2014/main" id="{61224BE5-F41F-4C68-A0E9-03C91A2A4A90}"/>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a:extLst>
            <a:ext uri="{FF2B5EF4-FFF2-40B4-BE49-F238E27FC236}">
              <a16:creationId xmlns:a16="http://schemas.microsoft.com/office/drawing/2014/main" id="{BEFCE666-A2BA-445B-9D2D-8F4D6E7957B5}"/>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a:extLst>
            <a:ext uri="{FF2B5EF4-FFF2-40B4-BE49-F238E27FC236}">
              <a16:creationId xmlns:a16="http://schemas.microsoft.com/office/drawing/2014/main" id="{43E84193-B64F-4730-A006-3E81095DAE95}"/>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8" name="直線コネクタ 417">
          <a:extLst>
            <a:ext uri="{FF2B5EF4-FFF2-40B4-BE49-F238E27FC236}">
              <a16:creationId xmlns:a16="http://schemas.microsoft.com/office/drawing/2014/main" id="{B952280D-7CB8-491B-B4DD-95501B9FAEF3}"/>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9" name="テキスト ボックス 418">
          <a:extLst>
            <a:ext uri="{FF2B5EF4-FFF2-40B4-BE49-F238E27FC236}">
              <a16:creationId xmlns:a16="http://schemas.microsoft.com/office/drawing/2014/main" id="{82AC1762-538F-468C-A8BE-53C08587154A}"/>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0" name="直線コネクタ 419">
          <a:extLst>
            <a:ext uri="{FF2B5EF4-FFF2-40B4-BE49-F238E27FC236}">
              <a16:creationId xmlns:a16="http://schemas.microsoft.com/office/drawing/2014/main" id="{D0E3E4E3-EE20-4963-A9EB-E99306FE43AE}"/>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1" name="テキスト ボックス 420">
          <a:extLst>
            <a:ext uri="{FF2B5EF4-FFF2-40B4-BE49-F238E27FC236}">
              <a16:creationId xmlns:a16="http://schemas.microsoft.com/office/drawing/2014/main" id="{59D20931-5017-40F9-8487-7A101818A82C}"/>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2" name="直線コネクタ 421">
          <a:extLst>
            <a:ext uri="{FF2B5EF4-FFF2-40B4-BE49-F238E27FC236}">
              <a16:creationId xmlns:a16="http://schemas.microsoft.com/office/drawing/2014/main" id="{213F0FC6-67C5-41F4-AECB-A2996D8CE097}"/>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3" name="テキスト ボックス 422">
          <a:extLst>
            <a:ext uri="{FF2B5EF4-FFF2-40B4-BE49-F238E27FC236}">
              <a16:creationId xmlns:a16="http://schemas.microsoft.com/office/drawing/2014/main" id="{0ABA0B2A-DAD6-4A4C-A927-4E0DB7DE29A6}"/>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4" name="直線コネクタ 423">
          <a:extLst>
            <a:ext uri="{FF2B5EF4-FFF2-40B4-BE49-F238E27FC236}">
              <a16:creationId xmlns:a16="http://schemas.microsoft.com/office/drawing/2014/main" id="{73D0FB29-0302-4ADA-8346-B1F3CB7DC594}"/>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5" name="テキスト ボックス 424">
          <a:extLst>
            <a:ext uri="{FF2B5EF4-FFF2-40B4-BE49-F238E27FC236}">
              <a16:creationId xmlns:a16="http://schemas.microsoft.com/office/drawing/2014/main" id="{3B2A0AEA-52B0-4FC7-8121-F5385C7B1205}"/>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6" name="直線コネクタ 425">
          <a:extLst>
            <a:ext uri="{FF2B5EF4-FFF2-40B4-BE49-F238E27FC236}">
              <a16:creationId xmlns:a16="http://schemas.microsoft.com/office/drawing/2014/main" id="{ED21A7AD-EAB2-4BDA-BA68-18DD03F6D019}"/>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7" name="テキスト ボックス 426">
          <a:extLst>
            <a:ext uri="{FF2B5EF4-FFF2-40B4-BE49-F238E27FC236}">
              <a16:creationId xmlns:a16="http://schemas.microsoft.com/office/drawing/2014/main" id="{5052D0A9-721C-4C85-A0A0-E648A8EA2CCD}"/>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a:extLst>
            <a:ext uri="{FF2B5EF4-FFF2-40B4-BE49-F238E27FC236}">
              <a16:creationId xmlns:a16="http://schemas.microsoft.com/office/drawing/2014/main" id="{02C7F547-93C6-4D69-9779-801D9CBD6757}"/>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9" name="テキスト ボックス 428">
          <a:extLst>
            <a:ext uri="{FF2B5EF4-FFF2-40B4-BE49-F238E27FC236}">
              <a16:creationId xmlns:a16="http://schemas.microsoft.com/office/drawing/2014/main" id="{F89355ED-D700-469E-BCCD-E3C72F7ACFB2}"/>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a:extLst>
            <a:ext uri="{FF2B5EF4-FFF2-40B4-BE49-F238E27FC236}">
              <a16:creationId xmlns:a16="http://schemas.microsoft.com/office/drawing/2014/main" id="{064B3078-9D4F-4D26-8076-88673A4ABAA5}"/>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431" name="直線コネクタ 430">
          <a:extLst>
            <a:ext uri="{FF2B5EF4-FFF2-40B4-BE49-F238E27FC236}">
              <a16:creationId xmlns:a16="http://schemas.microsoft.com/office/drawing/2014/main" id="{5690A6FD-4778-4F89-9C82-E1EB2884D458}"/>
            </a:ext>
          </a:extLst>
        </xdr:cNvPr>
        <xdr:cNvCxnSpPr/>
      </xdr:nvCxnSpPr>
      <xdr:spPr>
        <a:xfrm flipV="1">
          <a:off x="14696439" y="9198610"/>
          <a:ext cx="0" cy="1126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432" name="【学校施設】&#10;有形固定資産減価償却率最小値テキスト">
          <a:extLst>
            <a:ext uri="{FF2B5EF4-FFF2-40B4-BE49-F238E27FC236}">
              <a16:creationId xmlns:a16="http://schemas.microsoft.com/office/drawing/2014/main" id="{C14581BA-89AB-4A9E-877B-341786FC21F0}"/>
            </a:ext>
          </a:extLst>
        </xdr:cNvPr>
        <xdr:cNvSpPr txBox="1"/>
      </xdr:nvSpPr>
      <xdr:spPr>
        <a:xfrm>
          <a:off x="14735175" y="10332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433" name="直線コネクタ 432">
          <a:extLst>
            <a:ext uri="{FF2B5EF4-FFF2-40B4-BE49-F238E27FC236}">
              <a16:creationId xmlns:a16="http://schemas.microsoft.com/office/drawing/2014/main" id="{B0FE1C29-3996-4139-9E56-D6B2DBD087A0}"/>
            </a:ext>
          </a:extLst>
        </xdr:cNvPr>
        <xdr:cNvCxnSpPr/>
      </xdr:nvCxnSpPr>
      <xdr:spPr>
        <a:xfrm>
          <a:off x="14611350" y="10325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434" name="【学校施設】&#10;有形固定資産減価償却率最大値テキスト">
          <a:extLst>
            <a:ext uri="{FF2B5EF4-FFF2-40B4-BE49-F238E27FC236}">
              <a16:creationId xmlns:a16="http://schemas.microsoft.com/office/drawing/2014/main" id="{200C00DD-CB99-4DB6-A434-95EEE756FFAF}"/>
            </a:ext>
          </a:extLst>
        </xdr:cNvPr>
        <xdr:cNvSpPr txBox="1"/>
      </xdr:nvSpPr>
      <xdr:spPr>
        <a:xfrm>
          <a:off x="14735175" y="898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435" name="直線コネクタ 434">
          <a:extLst>
            <a:ext uri="{FF2B5EF4-FFF2-40B4-BE49-F238E27FC236}">
              <a16:creationId xmlns:a16="http://schemas.microsoft.com/office/drawing/2014/main" id="{2117ACAF-E44B-4D5F-BE2E-0BC37D0409AD}"/>
            </a:ext>
          </a:extLst>
        </xdr:cNvPr>
        <xdr:cNvCxnSpPr/>
      </xdr:nvCxnSpPr>
      <xdr:spPr>
        <a:xfrm>
          <a:off x="14611350" y="91986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436" name="【学校施設】&#10;有形固定資産減価償却率平均値テキスト">
          <a:extLst>
            <a:ext uri="{FF2B5EF4-FFF2-40B4-BE49-F238E27FC236}">
              <a16:creationId xmlns:a16="http://schemas.microsoft.com/office/drawing/2014/main" id="{F674B5B0-9A59-4488-93B4-1E8371B5DC11}"/>
            </a:ext>
          </a:extLst>
        </xdr:cNvPr>
        <xdr:cNvSpPr txBox="1"/>
      </xdr:nvSpPr>
      <xdr:spPr>
        <a:xfrm>
          <a:off x="14735175" y="9770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437" name="フローチャート: 判断 436">
          <a:extLst>
            <a:ext uri="{FF2B5EF4-FFF2-40B4-BE49-F238E27FC236}">
              <a16:creationId xmlns:a16="http://schemas.microsoft.com/office/drawing/2014/main" id="{D3DC3CD7-A49A-476C-AB07-62F4043DF52C}"/>
            </a:ext>
          </a:extLst>
        </xdr:cNvPr>
        <xdr:cNvSpPr/>
      </xdr:nvSpPr>
      <xdr:spPr>
        <a:xfrm>
          <a:off x="14649450" y="97917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438" name="フローチャート: 判断 437">
          <a:extLst>
            <a:ext uri="{FF2B5EF4-FFF2-40B4-BE49-F238E27FC236}">
              <a16:creationId xmlns:a16="http://schemas.microsoft.com/office/drawing/2014/main" id="{1667B05D-963A-4D23-8830-03FF7C2DF3D7}"/>
            </a:ext>
          </a:extLst>
        </xdr:cNvPr>
        <xdr:cNvSpPr/>
      </xdr:nvSpPr>
      <xdr:spPr>
        <a:xfrm>
          <a:off x="13887450" y="97548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439" name="フローチャート: 判断 438">
          <a:extLst>
            <a:ext uri="{FF2B5EF4-FFF2-40B4-BE49-F238E27FC236}">
              <a16:creationId xmlns:a16="http://schemas.microsoft.com/office/drawing/2014/main" id="{F96A21B4-F5F5-4557-9E3B-4A278A393613}"/>
            </a:ext>
          </a:extLst>
        </xdr:cNvPr>
        <xdr:cNvSpPr/>
      </xdr:nvSpPr>
      <xdr:spPr>
        <a:xfrm>
          <a:off x="13096875" y="97409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440" name="フローチャート: 判断 439">
          <a:extLst>
            <a:ext uri="{FF2B5EF4-FFF2-40B4-BE49-F238E27FC236}">
              <a16:creationId xmlns:a16="http://schemas.microsoft.com/office/drawing/2014/main" id="{A9C38D9C-8D10-4D16-8937-12FEF8834628}"/>
            </a:ext>
          </a:extLst>
        </xdr:cNvPr>
        <xdr:cNvSpPr/>
      </xdr:nvSpPr>
      <xdr:spPr>
        <a:xfrm>
          <a:off x="12296775" y="97707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441" name="フローチャート: 判断 440">
          <a:extLst>
            <a:ext uri="{FF2B5EF4-FFF2-40B4-BE49-F238E27FC236}">
              <a16:creationId xmlns:a16="http://schemas.microsoft.com/office/drawing/2014/main" id="{761BCB43-776B-4399-98C7-EE82D95B7609}"/>
            </a:ext>
          </a:extLst>
        </xdr:cNvPr>
        <xdr:cNvSpPr/>
      </xdr:nvSpPr>
      <xdr:spPr>
        <a:xfrm>
          <a:off x="11487150" y="968502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4480D18A-C922-466D-BE63-449A0EAAD123}"/>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FF4C6C29-0888-4D9D-B530-749414B525BF}"/>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E0637911-0AE7-41C5-BD44-A7E4C2D637EE}"/>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DAE303C3-E22D-4F34-A309-91805B725024}"/>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98448AC3-1C6E-4578-9139-8CA6A1176EDF}"/>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447" name="楕円 446">
          <a:extLst>
            <a:ext uri="{FF2B5EF4-FFF2-40B4-BE49-F238E27FC236}">
              <a16:creationId xmlns:a16="http://schemas.microsoft.com/office/drawing/2014/main" id="{B8146C30-0476-4F99-891C-FE2A8E771C28}"/>
            </a:ext>
          </a:extLst>
        </xdr:cNvPr>
        <xdr:cNvSpPr/>
      </xdr:nvSpPr>
      <xdr:spPr>
        <a:xfrm>
          <a:off x="14649450" y="95351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156862</xdr:rowOff>
    </xdr:from>
    <xdr:ext cx="405111" cy="259045"/>
    <xdr:sp macro="" textlink="">
      <xdr:nvSpPr>
        <xdr:cNvPr id="448" name="【学校施設】&#10;有形固定資産減価償却率該当値テキスト">
          <a:extLst>
            <a:ext uri="{FF2B5EF4-FFF2-40B4-BE49-F238E27FC236}">
              <a16:creationId xmlns:a16="http://schemas.microsoft.com/office/drawing/2014/main" id="{026A9BA7-B60E-4F6E-9442-67BF064380B5}"/>
            </a:ext>
          </a:extLst>
        </xdr:cNvPr>
        <xdr:cNvSpPr txBox="1"/>
      </xdr:nvSpPr>
      <xdr:spPr>
        <a:xfrm>
          <a:off x="14735175"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84455</xdr:rowOff>
    </xdr:from>
    <xdr:to>
      <xdr:col>81</xdr:col>
      <xdr:colOff>101600</xdr:colOff>
      <xdr:row>59</xdr:row>
      <xdr:rowOff>14605</xdr:rowOff>
    </xdr:to>
    <xdr:sp macro="" textlink="">
      <xdr:nvSpPr>
        <xdr:cNvPr id="449" name="楕円 448">
          <a:extLst>
            <a:ext uri="{FF2B5EF4-FFF2-40B4-BE49-F238E27FC236}">
              <a16:creationId xmlns:a16="http://schemas.microsoft.com/office/drawing/2014/main" id="{3EAFC651-5693-4A4F-9B92-B8BAD09A2192}"/>
            </a:ext>
          </a:extLst>
        </xdr:cNvPr>
        <xdr:cNvSpPr/>
      </xdr:nvSpPr>
      <xdr:spPr>
        <a:xfrm>
          <a:off x="13887450" y="948880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135255</xdr:rowOff>
    </xdr:from>
    <xdr:to>
      <xdr:col>85</xdr:col>
      <xdr:colOff>127000</xdr:colOff>
      <xdr:row>59</xdr:row>
      <xdr:rowOff>13335</xdr:rowOff>
    </xdr:to>
    <xdr:cxnSp macro="">
      <xdr:nvCxnSpPr>
        <xdr:cNvPr id="450" name="直線コネクタ 449">
          <a:extLst>
            <a:ext uri="{FF2B5EF4-FFF2-40B4-BE49-F238E27FC236}">
              <a16:creationId xmlns:a16="http://schemas.microsoft.com/office/drawing/2014/main" id="{A5C58277-99AE-4DE3-AADB-9E59D1658632}"/>
            </a:ext>
          </a:extLst>
        </xdr:cNvPr>
        <xdr:cNvCxnSpPr/>
      </xdr:nvCxnSpPr>
      <xdr:spPr>
        <a:xfrm>
          <a:off x="13935075" y="9536430"/>
          <a:ext cx="762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65405</xdr:rowOff>
    </xdr:from>
    <xdr:to>
      <xdr:col>76</xdr:col>
      <xdr:colOff>165100</xdr:colOff>
      <xdr:row>58</xdr:row>
      <xdr:rowOff>167005</xdr:rowOff>
    </xdr:to>
    <xdr:sp macro="" textlink="">
      <xdr:nvSpPr>
        <xdr:cNvPr id="451" name="楕円 450">
          <a:extLst>
            <a:ext uri="{FF2B5EF4-FFF2-40B4-BE49-F238E27FC236}">
              <a16:creationId xmlns:a16="http://schemas.microsoft.com/office/drawing/2014/main" id="{4EEE00A7-A791-452B-A207-855288139033}"/>
            </a:ext>
          </a:extLst>
        </xdr:cNvPr>
        <xdr:cNvSpPr/>
      </xdr:nvSpPr>
      <xdr:spPr>
        <a:xfrm>
          <a:off x="13096875" y="94697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116205</xdr:rowOff>
    </xdr:from>
    <xdr:to>
      <xdr:col>81</xdr:col>
      <xdr:colOff>50800</xdr:colOff>
      <xdr:row>58</xdr:row>
      <xdr:rowOff>135255</xdr:rowOff>
    </xdr:to>
    <xdr:cxnSp macro="">
      <xdr:nvCxnSpPr>
        <xdr:cNvPr id="452" name="直線コネクタ 451">
          <a:extLst>
            <a:ext uri="{FF2B5EF4-FFF2-40B4-BE49-F238E27FC236}">
              <a16:creationId xmlns:a16="http://schemas.microsoft.com/office/drawing/2014/main" id="{FDDA5179-6851-4038-9A4C-EEF7389659AB}"/>
            </a:ext>
          </a:extLst>
        </xdr:cNvPr>
        <xdr:cNvCxnSpPr/>
      </xdr:nvCxnSpPr>
      <xdr:spPr>
        <a:xfrm>
          <a:off x="13144500" y="9517380"/>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92075</xdr:rowOff>
    </xdr:from>
    <xdr:to>
      <xdr:col>72</xdr:col>
      <xdr:colOff>38100</xdr:colOff>
      <xdr:row>59</xdr:row>
      <xdr:rowOff>22225</xdr:rowOff>
    </xdr:to>
    <xdr:sp macro="" textlink="">
      <xdr:nvSpPr>
        <xdr:cNvPr id="453" name="楕円 452">
          <a:extLst>
            <a:ext uri="{FF2B5EF4-FFF2-40B4-BE49-F238E27FC236}">
              <a16:creationId xmlns:a16="http://schemas.microsoft.com/office/drawing/2014/main" id="{9979DA93-82D3-4884-ACE2-2F0726DCF22F}"/>
            </a:ext>
          </a:extLst>
        </xdr:cNvPr>
        <xdr:cNvSpPr/>
      </xdr:nvSpPr>
      <xdr:spPr>
        <a:xfrm>
          <a:off x="12296775" y="9493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116205</xdr:rowOff>
    </xdr:from>
    <xdr:to>
      <xdr:col>76</xdr:col>
      <xdr:colOff>114300</xdr:colOff>
      <xdr:row>58</xdr:row>
      <xdr:rowOff>142875</xdr:rowOff>
    </xdr:to>
    <xdr:cxnSp macro="">
      <xdr:nvCxnSpPr>
        <xdr:cNvPr id="454" name="直線コネクタ 453">
          <a:extLst>
            <a:ext uri="{FF2B5EF4-FFF2-40B4-BE49-F238E27FC236}">
              <a16:creationId xmlns:a16="http://schemas.microsoft.com/office/drawing/2014/main" id="{2EF3574E-462E-4778-8FDC-B36755221B58}"/>
            </a:ext>
          </a:extLst>
        </xdr:cNvPr>
        <xdr:cNvCxnSpPr/>
      </xdr:nvCxnSpPr>
      <xdr:spPr>
        <a:xfrm flipV="1">
          <a:off x="12344400" y="9517380"/>
          <a:ext cx="8001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74930</xdr:rowOff>
    </xdr:from>
    <xdr:to>
      <xdr:col>67</xdr:col>
      <xdr:colOff>101600</xdr:colOff>
      <xdr:row>60</xdr:row>
      <xdr:rowOff>5080</xdr:rowOff>
    </xdr:to>
    <xdr:sp macro="" textlink="">
      <xdr:nvSpPr>
        <xdr:cNvPr id="455" name="楕円 454">
          <a:extLst>
            <a:ext uri="{FF2B5EF4-FFF2-40B4-BE49-F238E27FC236}">
              <a16:creationId xmlns:a16="http://schemas.microsoft.com/office/drawing/2014/main" id="{778C0873-76E4-46D6-BF43-B0A00319A5E1}"/>
            </a:ext>
          </a:extLst>
        </xdr:cNvPr>
        <xdr:cNvSpPr/>
      </xdr:nvSpPr>
      <xdr:spPr>
        <a:xfrm>
          <a:off x="11487150" y="96380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142875</xdr:rowOff>
    </xdr:from>
    <xdr:to>
      <xdr:col>71</xdr:col>
      <xdr:colOff>177800</xdr:colOff>
      <xdr:row>59</xdr:row>
      <xdr:rowOff>125730</xdr:rowOff>
    </xdr:to>
    <xdr:cxnSp macro="">
      <xdr:nvCxnSpPr>
        <xdr:cNvPr id="456" name="直線コネクタ 455">
          <a:extLst>
            <a:ext uri="{FF2B5EF4-FFF2-40B4-BE49-F238E27FC236}">
              <a16:creationId xmlns:a16="http://schemas.microsoft.com/office/drawing/2014/main" id="{0D5BD286-5FB9-477B-84DD-22169ECB1278}"/>
            </a:ext>
          </a:extLst>
        </xdr:cNvPr>
        <xdr:cNvCxnSpPr/>
      </xdr:nvCxnSpPr>
      <xdr:spPr>
        <a:xfrm flipV="1">
          <a:off x="11534775" y="9540875"/>
          <a:ext cx="809625"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125747</xdr:rowOff>
    </xdr:from>
    <xdr:ext cx="405111" cy="259045"/>
    <xdr:sp macro="" textlink="">
      <xdr:nvSpPr>
        <xdr:cNvPr id="457" name="n_1aveValue【学校施設】&#10;有形固定資産減価償却率">
          <a:extLst>
            <a:ext uri="{FF2B5EF4-FFF2-40B4-BE49-F238E27FC236}">
              <a16:creationId xmlns:a16="http://schemas.microsoft.com/office/drawing/2014/main" id="{6C6AE914-0ACD-4839-A580-A704D7C4DDC9}"/>
            </a:ext>
          </a:extLst>
        </xdr:cNvPr>
        <xdr:cNvSpPr txBox="1"/>
      </xdr:nvSpPr>
      <xdr:spPr>
        <a:xfrm>
          <a:off x="13745219"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108602</xdr:rowOff>
    </xdr:from>
    <xdr:ext cx="405111" cy="259045"/>
    <xdr:sp macro="" textlink="">
      <xdr:nvSpPr>
        <xdr:cNvPr id="458" name="n_2aveValue【学校施設】&#10;有形固定資産減価償却率">
          <a:extLst>
            <a:ext uri="{FF2B5EF4-FFF2-40B4-BE49-F238E27FC236}">
              <a16:creationId xmlns:a16="http://schemas.microsoft.com/office/drawing/2014/main" id="{63DE1718-3B11-4B14-A6A7-2E650832CD16}"/>
            </a:ext>
          </a:extLst>
        </xdr:cNvPr>
        <xdr:cNvSpPr txBox="1"/>
      </xdr:nvSpPr>
      <xdr:spPr>
        <a:xfrm>
          <a:off x="12964169"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135272</xdr:rowOff>
    </xdr:from>
    <xdr:ext cx="405111" cy="259045"/>
    <xdr:sp macro="" textlink="">
      <xdr:nvSpPr>
        <xdr:cNvPr id="459" name="n_3aveValue【学校施設】&#10;有形固定資産減価償却率">
          <a:extLst>
            <a:ext uri="{FF2B5EF4-FFF2-40B4-BE49-F238E27FC236}">
              <a16:creationId xmlns:a16="http://schemas.microsoft.com/office/drawing/2014/main" id="{6B0CF0E4-86A9-4908-A1BF-B9BE7D08B0DC}"/>
            </a:ext>
          </a:extLst>
        </xdr:cNvPr>
        <xdr:cNvSpPr txBox="1"/>
      </xdr:nvSpPr>
      <xdr:spPr>
        <a:xfrm>
          <a:off x="12164069" y="986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460" name="n_4aveValue【学校施設】&#10;有形固定資産減価償却率">
          <a:extLst>
            <a:ext uri="{FF2B5EF4-FFF2-40B4-BE49-F238E27FC236}">
              <a16:creationId xmlns:a16="http://schemas.microsoft.com/office/drawing/2014/main" id="{E7A05A61-9B54-458D-AE99-0C085DD483BC}"/>
            </a:ext>
          </a:extLst>
        </xdr:cNvPr>
        <xdr:cNvSpPr txBox="1"/>
      </xdr:nvSpPr>
      <xdr:spPr>
        <a:xfrm>
          <a:off x="11354444" y="976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31132</xdr:rowOff>
    </xdr:from>
    <xdr:ext cx="405111" cy="259045"/>
    <xdr:sp macro="" textlink="">
      <xdr:nvSpPr>
        <xdr:cNvPr id="461" name="n_1mainValue【学校施設】&#10;有形固定資産減価償却率">
          <a:extLst>
            <a:ext uri="{FF2B5EF4-FFF2-40B4-BE49-F238E27FC236}">
              <a16:creationId xmlns:a16="http://schemas.microsoft.com/office/drawing/2014/main" id="{D2A4C294-DF20-4430-89C5-091FB25D0958}"/>
            </a:ext>
          </a:extLst>
        </xdr:cNvPr>
        <xdr:cNvSpPr txBox="1"/>
      </xdr:nvSpPr>
      <xdr:spPr>
        <a:xfrm>
          <a:off x="13745219" y="926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12082</xdr:rowOff>
    </xdr:from>
    <xdr:ext cx="405111" cy="259045"/>
    <xdr:sp macro="" textlink="">
      <xdr:nvSpPr>
        <xdr:cNvPr id="462" name="n_2mainValue【学校施設】&#10;有形固定資産減価償却率">
          <a:extLst>
            <a:ext uri="{FF2B5EF4-FFF2-40B4-BE49-F238E27FC236}">
              <a16:creationId xmlns:a16="http://schemas.microsoft.com/office/drawing/2014/main" id="{AD7AFFF6-93D9-4769-88B1-87EB8E59A69E}"/>
            </a:ext>
          </a:extLst>
        </xdr:cNvPr>
        <xdr:cNvSpPr txBox="1"/>
      </xdr:nvSpPr>
      <xdr:spPr>
        <a:xfrm>
          <a:off x="12964169" y="924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38752</xdr:rowOff>
    </xdr:from>
    <xdr:ext cx="405111" cy="259045"/>
    <xdr:sp macro="" textlink="">
      <xdr:nvSpPr>
        <xdr:cNvPr id="463" name="n_3mainValue【学校施設】&#10;有形固定資産減価償却率">
          <a:extLst>
            <a:ext uri="{FF2B5EF4-FFF2-40B4-BE49-F238E27FC236}">
              <a16:creationId xmlns:a16="http://schemas.microsoft.com/office/drawing/2014/main" id="{CC5BA120-43AB-4F94-A386-38D0F9FEFA8A}"/>
            </a:ext>
          </a:extLst>
        </xdr:cNvPr>
        <xdr:cNvSpPr txBox="1"/>
      </xdr:nvSpPr>
      <xdr:spPr>
        <a:xfrm>
          <a:off x="12164069" y="927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21607</xdr:rowOff>
    </xdr:from>
    <xdr:ext cx="405111" cy="259045"/>
    <xdr:sp macro="" textlink="">
      <xdr:nvSpPr>
        <xdr:cNvPr id="464" name="n_4mainValue【学校施設】&#10;有形固定資産減価償却率">
          <a:extLst>
            <a:ext uri="{FF2B5EF4-FFF2-40B4-BE49-F238E27FC236}">
              <a16:creationId xmlns:a16="http://schemas.microsoft.com/office/drawing/2014/main" id="{DEA3FB66-1269-4970-A096-16D9F12CD0CF}"/>
            </a:ext>
          </a:extLst>
        </xdr:cNvPr>
        <xdr:cNvSpPr txBox="1"/>
      </xdr:nvSpPr>
      <xdr:spPr>
        <a:xfrm>
          <a:off x="11354444" y="942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a:extLst>
            <a:ext uri="{FF2B5EF4-FFF2-40B4-BE49-F238E27FC236}">
              <a16:creationId xmlns:a16="http://schemas.microsoft.com/office/drawing/2014/main" id="{BB57FA77-2539-4295-AD3F-1244261D5AF4}"/>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a:extLst>
            <a:ext uri="{FF2B5EF4-FFF2-40B4-BE49-F238E27FC236}">
              <a16:creationId xmlns:a16="http://schemas.microsoft.com/office/drawing/2014/main" id="{3933CB80-DF45-45A6-BEDA-5D3E595C5013}"/>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a:extLst>
            <a:ext uri="{FF2B5EF4-FFF2-40B4-BE49-F238E27FC236}">
              <a16:creationId xmlns:a16="http://schemas.microsoft.com/office/drawing/2014/main" id="{C28D1C87-F53A-4A87-BA92-43D097CD9754}"/>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a:extLst>
            <a:ext uri="{FF2B5EF4-FFF2-40B4-BE49-F238E27FC236}">
              <a16:creationId xmlns:a16="http://schemas.microsoft.com/office/drawing/2014/main" id="{74EAEAC0-7BEC-43F6-8BEB-896FC141B642}"/>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a:extLst>
            <a:ext uri="{FF2B5EF4-FFF2-40B4-BE49-F238E27FC236}">
              <a16:creationId xmlns:a16="http://schemas.microsoft.com/office/drawing/2014/main" id="{F9D7A914-B195-4037-892E-42A153281362}"/>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a:extLst>
            <a:ext uri="{FF2B5EF4-FFF2-40B4-BE49-F238E27FC236}">
              <a16:creationId xmlns:a16="http://schemas.microsoft.com/office/drawing/2014/main" id="{3DABFE4E-A258-4E1A-AA89-6C0CF22E8899}"/>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a:extLst>
            <a:ext uri="{FF2B5EF4-FFF2-40B4-BE49-F238E27FC236}">
              <a16:creationId xmlns:a16="http://schemas.microsoft.com/office/drawing/2014/main" id="{699FB78B-77F1-4C03-8698-1C537E329283}"/>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a:extLst>
            <a:ext uri="{FF2B5EF4-FFF2-40B4-BE49-F238E27FC236}">
              <a16:creationId xmlns:a16="http://schemas.microsoft.com/office/drawing/2014/main" id="{2303CB3A-E09D-43B5-949A-127498F9BE71}"/>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a:extLst>
            <a:ext uri="{FF2B5EF4-FFF2-40B4-BE49-F238E27FC236}">
              <a16:creationId xmlns:a16="http://schemas.microsoft.com/office/drawing/2014/main" id="{41039433-747A-4CDA-8F29-092FAE31E020}"/>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a:extLst>
            <a:ext uri="{FF2B5EF4-FFF2-40B4-BE49-F238E27FC236}">
              <a16:creationId xmlns:a16="http://schemas.microsoft.com/office/drawing/2014/main" id="{EBB0738E-8E74-46C1-ADB7-D9C21F27A993}"/>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5" name="テキスト ボックス 474">
          <a:extLst>
            <a:ext uri="{FF2B5EF4-FFF2-40B4-BE49-F238E27FC236}">
              <a16:creationId xmlns:a16="http://schemas.microsoft.com/office/drawing/2014/main" id="{84C74926-E393-4903-BD29-6A03A7637BA8}"/>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6" name="直線コネクタ 475">
          <a:extLst>
            <a:ext uri="{FF2B5EF4-FFF2-40B4-BE49-F238E27FC236}">
              <a16:creationId xmlns:a16="http://schemas.microsoft.com/office/drawing/2014/main" id="{0236432A-1F23-4A51-9DA2-1143849F554F}"/>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7" name="テキスト ボックス 476">
          <a:extLst>
            <a:ext uri="{FF2B5EF4-FFF2-40B4-BE49-F238E27FC236}">
              <a16:creationId xmlns:a16="http://schemas.microsoft.com/office/drawing/2014/main" id="{6194A307-8662-4404-82C4-5BCE615E8566}"/>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8" name="直線コネクタ 477">
          <a:extLst>
            <a:ext uri="{FF2B5EF4-FFF2-40B4-BE49-F238E27FC236}">
              <a16:creationId xmlns:a16="http://schemas.microsoft.com/office/drawing/2014/main" id="{C0B87205-8326-4B01-96FC-3B2033FA98D6}"/>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9" name="テキスト ボックス 478">
          <a:extLst>
            <a:ext uri="{FF2B5EF4-FFF2-40B4-BE49-F238E27FC236}">
              <a16:creationId xmlns:a16="http://schemas.microsoft.com/office/drawing/2014/main" id="{019D99AE-329F-4833-8345-4ACA73133CE2}"/>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0" name="直線コネクタ 479">
          <a:extLst>
            <a:ext uri="{FF2B5EF4-FFF2-40B4-BE49-F238E27FC236}">
              <a16:creationId xmlns:a16="http://schemas.microsoft.com/office/drawing/2014/main" id="{E6E08AA4-3F7D-4390-A198-095754AF8660}"/>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1" name="テキスト ボックス 480">
          <a:extLst>
            <a:ext uri="{FF2B5EF4-FFF2-40B4-BE49-F238E27FC236}">
              <a16:creationId xmlns:a16="http://schemas.microsoft.com/office/drawing/2014/main" id="{952E5114-E067-4C20-9610-852613CC6AB9}"/>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2" name="直線コネクタ 481">
          <a:extLst>
            <a:ext uri="{FF2B5EF4-FFF2-40B4-BE49-F238E27FC236}">
              <a16:creationId xmlns:a16="http://schemas.microsoft.com/office/drawing/2014/main" id="{C28DFEE1-02BC-4795-A9BC-CE246D6E0644}"/>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3" name="テキスト ボックス 482">
          <a:extLst>
            <a:ext uri="{FF2B5EF4-FFF2-40B4-BE49-F238E27FC236}">
              <a16:creationId xmlns:a16="http://schemas.microsoft.com/office/drawing/2014/main" id="{0031A9A1-E5D6-476C-87FB-E67B272B1B6B}"/>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4" name="直線コネクタ 483">
          <a:extLst>
            <a:ext uri="{FF2B5EF4-FFF2-40B4-BE49-F238E27FC236}">
              <a16:creationId xmlns:a16="http://schemas.microsoft.com/office/drawing/2014/main" id="{6D519B05-AB3E-4F5F-8E0D-0D67C84E8E42}"/>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5" name="テキスト ボックス 484">
          <a:extLst>
            <a:ext uri="{FF2B5EF4-FFF2-40B4-BE49-F238E27FC236}">
              <a16:creationId xmlns:a16="http://schemas.microsoft.com/office/drawing/2014/main" id="{5B9A4ACA-9137-4A8D-9D9D-514FC1DEC229}"/>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99E51729-9FAD-478E-B9E5-ED88F35DF8DA}"/>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a:extLst>
            <a:ext uri="{FF2B5EF4-FFF2-40B4-BE49-F238E27FC236}">
              <a16:creationId xmlns:a16="http://schemas.microsoft.com/office/drawing/2014/main" id="{6FDC1C36-4CE5-49ED-8FFD-4968CDEDB761}"/>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学校施設】&#10;一人当たり面積グラフ枠">
          <a:extLst>
            <a:ext uri="{FF2B5EF4-FFF2-40B4-BE49-F238E27FC236}">
              <a16:creationId xmlns:a16="http://schemas.microsoft.com/office/drawing/2014/main" id="{E99186A2-30CF-45C8-8AEB-DEAF046FDFCF}"/>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489" name="直線コネクタ 488">
          <a:extLst>
            <a:ext uri="{FF2B5EF4-FFF2-40B4-BE49-F238E27FC236}">
              <a16:creationId xmlns:a16="http://schemas.microsoft.com/office/drawing/2014/main" id="{2FF65D8B-CD14-46C8-A87B-213235919939}"/>
            </a:ext>
          </a:extLst>
        </xdr:cNvPr>
        <xdr:cNvCxnSpPr/>
      </xdr:nvCxnSpPr>
      <xdr:spPr>
        <a:xfrm flipV="1">
          <a:off x="19954239" y="9242044"/>
          <a:ext cx="0" cy="1168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490" name="【学校施設】&#10;一人当たり面積最小値テキスト">
          <a:extLst>
            <a:ext uri="{FF2B5EF4-FFF2-40B4-BE49-F238E27FC236}">
              <a16:creationId xmlns:a16="http://schemas.microsoft.com/office/drawing/2014/main" id="{FCE97645-0700-4FF1-9CB7-9902B3B95F11}"/>
            </a:ext>
          </a:extLst>
        </xdr:cNvPr>
        <xdr:cNvSpPr txBox="1"/>
      </xdr:nvSpPr>
      <xdr:spPr>
        <a:xfrm>
          <a:off x="19992975" y="1041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491" name="直線コネクタ 490">
          <a:extLst>
            <a:ext uri="{FF2B5EF4-FFF2-40B4-BE49-F238E27FC236}">
              <a16:creationId xmlns:a16="http://schemas.microsoft.com/office/drawing/2014/main" id="{CD07DFD4-3AF9-4418-B8BE-F39D8ECD16BF}"/>
            </a:ext>
          </a:extLst>
        </xdr:cNvPr>
        <xdr:cNvCxnSpPr/>
      </xdr:nvCxnSpPr>
      <xdr:spPr>
        <a:xfrm>
          <a:off x="19878675" y="104104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492" name="【学校施設】&#10;一人当たり面積最大値テキスト">
          <a:extLst>
            <a:ext uri="{FF2B5EF4-FFF2-40B4-BE49-F238E27FC236}">
              <a16:creationId xmlns:a16="http://schemas.microsoft.com/office/drawing/2014/main" id="{AA34DCFC-CEA4-4B9F-9C59-DE3961C18F54}"/>
            </a:ext>
          </a:extLst>
        </xdr:cNvPr>
        <xdr:cNvSpPr txBox="1"/>
      </xdr:nvSpPr>
      <xdr:spPr>
        <a:xfrm>
          <a:off x="19992975" y="902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493" name="直線コネクタ 492">
          <a:extLst>
            <a:ext uri="{FF2B5EF4-FFF2-40B4-BE49-F238E27FC236}">
              <a16:creationId xmlns:a16="http://schemas.microsoft.com/office/drawing/2014/main" id="{66D56147-1746-463F-BCE7-F2B922E71F93}"/>
            </a:ext>
          </a:extLst>
        </xdr:cNvPr>
        <xdr:cNvCxnSpPr/>
      </xdr:nvCxnSpPr>
      <xdr:spPr>
        <a:xfrm>
          <a:off x="19878675" y="92420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494" name="【学校施設】&#10;一人当たり面積平均値テキスト">
          <a:extLst>
            <a:ext uri="{FF2B5EF4-FFF2-40B4-BE49-F238E27FC236}">
              <a16:creationId xmlns:a16="http://schemas.microsoft.com/office/drawing/2014/main" id="{BE5B05A4-4DFD-4F86-BBE5-F26D9548A3E0}"/>
            </a:ext>
          </a:extLst>
        </xdr:cNvPr>
        <xdr:cNvSpPr txBox="1"/>
      </xdr:nvSpPr>
      <xdr:spPr>
        <a:xfrm>
          <a:off x="19992975" y="98594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495" name="フローチャート: 判断 494">
          <a:extLst>
            <a:ext uri="{FF2B5EF4-FFF2-40B4-BE49-F238E27FC236}">
              <a16:creationId xmlns:a16="http://schemas.microsoft.com/office/drawing/2014/main" id="{2B82918A-E62A-4BA1-AD3D-47850AD2C0D2}"/>
            </a:ext>
          </a:extLst>
        </xdr:cNvPr>
        <xdr:cNvSpPr/>
      </xdr:nvSpPr>
      <xdr:spPr>
        <a:xfrm>
          <a:off x="19897725" y="99984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496" name="フローチャート: 判断 495">
          <a:extLst>
            <a:ext uri="{FF2B5EF4-FFF2-40B4-BE49-F238E27FC236}">
              <a16:creationId xmlns:a16="http://schemas.microsoft.com/office/drawing/2014/main" id="{8125CD55-0FBD-49EA-9E09-CA0AA4824DBA}"/>
            </a:ext>
          </a:extLst>
        </xdr:cNvPr>
        <xdr:cNvSpPr/>
      </xdr:nvSpPr>
      <xdr:spPr>
        <a:xfrm>
          <a:off x="19154775" y="1000074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497" name="フローチャート: 判断 496">
          <a:extLst>
            <a:ext uri="{FF2B5EF4-FFF2-40B4-BE49-F238E27FC236}">
              <a16:creationId xmlns:a16="http://schemas.microsoft.com/office/drawing/2014/main" id="{E9E6AD89-C415-4088-828D-2EA0095EF880}"/>
            </a:ext>
          </a:extLst>
        </xdr:cNvPr>
        <xdr:cNvSpPr/>
      </xdr:nvSpPr>
      <xdr:spPr>
        <a:xfrm>
          <a:off x="18345150" y="1000074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498" name="フローチャート: 判断 497">
          <a:extLst>
            <a:ext uri="{FF2B5EF4-FFF2-40B4-BE49-F238E27FC236}">
              <a16:creationId xmlns:a16="http://schemas.microsoft.com/office/drawing/2014/main" id="{52ACD8AE-6ABA-41DE-BE77-F60D57E7093D}"/>
            </a:ext>
          </a:extLst>
        </xdr:cNvPr>
        <xdr:cNvSpPr/>
      </xdr:nvSpPr>
      <xdr:spPr>
        <a:xfrm>
          <a:off x="17554575" y="1001153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499" name="フローチャート: 判断 498">
          <a:extLst>
            <a:ext uri="{FF2B5EF4-FFF2-40B4-BE49-F238E27FC236}">
              <a16:creationId xmlns:a16="http://schemas.microsoft.com/office/drawing/2014/main" id="{24508216-FF8C-483D-91D5-AB96B7AED435}"/>
            </a:ext>
          </a:extLst>
        </xdr:cNvPr>
        <xdr:cNvSpPr/>
      </xdr:nvSpPr>
      <xdr:spPr>
        <a:xfrm>
          <a:off x="16754475" y="1004709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6AE32D76-92B2-4458-9666-599547DC53A0}"/>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C7358FAC-225D-4069-8846-717B9BC35F8F}"/>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E3F22901-1319-4B64-AD77-466B6CA05A14}"/>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C8B2B253-46BB-4A1C-AAF0-BF2824996C05}"/>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E128684A-67D3-47CC-AAC0-B272E8385AF8}"/>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158369</xdr:rowOff>
    </xdr:from>
    <xdr:to>
      <xdr:col>116</xdr:col>
      <xdr:colOff>114300</xdr:colOff>
      <xdr:row>64</xdr:row>
      <xdr:rowOff>88519</xdr:rowOff>
    </xdr:to>
    <xdr:sp macro="" textlink="">
      <xdr:nvSpPr>
        <xdr:cNvPr id="505" name="楕円 504">
          <a:extLst>
            <a:ext uri="{FF2B5EF4-FFF2-40B4-BE49-F238E27FC236}">
              <a16:creationId xmlns:a16="http://schemas.microsoft.com/office/drawing/2014/main" id="{308E9C23-B71B-49DD-8552-DA37B5724852}"/>
            </a:ext>
          </a:extLst>
        </xdr:cNvPr>
        <xdr:cNvSpPr/>
      </xdr:nvSpPr>
      <xdr:spPr>
        <a:xfrm>
          <a:off x="19897725" y="1037234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73296</xdr:rowOff>
    </xdr:from>
    <xdr:ext cx="469744" cy="259045"/>
    <xdr:sp macro="" textlink="">
      <xdr:nvSpPr>
        <xdr:cNvPr id="506" name="【学校施設】&#10;一人当たり面積該当値テキスト">
          <a:extLst>
            <a:ext uri="{FF2B5EF4-FFF2-40B4-BE49-F238E27FC236}">
              <a16:creationId xmlns:a16="http://schemas.microsoft.com/office/drawing/2014/main" id="{69A321B8-647D-44D8-A5D6-2B05BFB8D133}"/>
            </a:ext>
          </a:extLst>
        </xdr:cNvPr>
        <xdr:cNvSpPr txBox="1"/>
      </xdr:nvSpPr>
      <xdr:spPr>
        <a:xfrm>
          <a:off x="19992975" y="1028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157226</xdr:rowOff>
    </xdr:from>
    <xdr:to>
      <xdr:col>112</xdr:col>
      <xdr:colOff>38100</xdr:colOff>
      <xdr:row>64</xdr:row>
      <xdr:rowOff>87376</xdr:rowOff>
    </xdr:to>
    <xdr:sp macro="" textlink="">
      <xdr:nvSpPr>
        <xdr:cNvPr id="507" name="楕円 506">
          <a:extLst>
            <a:ext uri="{FF2B5EF4-FFF2-40B4-BE49-F238E27FC236}">
              <a16:creationId xmlns:a16="http://schemas.microsoft.com/office/drawing/2014/main" id="{FFB2165F-8178-41EB-A81F-BE018ED48F3A}"/>
            </a:ext>
          </a:extLst>
        </xdr:cNvPr>
        <xdr:cNvSpPr/>
      </xdr:nvSpPr>
      <xdr:spPr>
        <a:xfrm>
          <a:off x="19154775" y="1037120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36576</xdr:rowOff>
    </xdr:from>
    <xdr:to>
      <xdr:col>116</xdr:col>
      <xdr:colOff>63500</xdr:colOff>
      <xdr:row>64</xdr:row>
      <xdr:rowOff>37719</xdr:rowOff>
    </xdr:to>
    <xdr:cxnSp macro="">
      <xdr:nvCxnSpPr>
        <xdr:cNvPr id="508" name="直線コネクタ 507">
          <a:extLst>
            <a:ext uri="{FF2B5EF4-FFF2-40B4-BE49-F238E27FC236}">
              <a16:creationId xmlns:a16="http://schemas.microsoft.com/office/drawing/2014/main" id="{DC9A275E-F71F-40D4-8C17-FEF3E9CEEA39}"/>
            </a:ext>
          </a:extLst>
        </xdr:cNvPr>
        <xdr:cNvCxnSpPr/>
      </xdr:nvCxnSpPr>
      <xdr:spPr>
        <a:xfrm>
          <a:off x="19202400" y="10409301"/>
          <a:ext cx="752475"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156464</xdr:rowOff>
    </xdr:from>
    <xdr:to>
      <xdr:col>107</xdr:col>
      <xdr:colOff>101600</xdr:colOff>
      <xdr:row>64</xdr:row>
      <xdr:rowOff>86614</xdr:rowOff>
    </xdr:to>
    <xdr:sp macro="" textlink="">
      <xdr:nvSpPr>
        <xdr:cNvPr id="509" name="楕円 508">
          <a:extLst>
            <a:ext uri="{FF2B5EF4-FFF2-40B4-BE49-F238E27FC236}">
              <a16:creationId xmlns:a16="http://schemas.microsoft.com/office/drawing/2014/main" id="{C78D8A97-4310-48B4-846A-61FD8D5B23E6}"/>
            </a:ext>
          </a:extLst>
        </xdr:cNvPr>
        <xdr:cNvSpPr/>
      </xdr:nvSpPr>
      <xdr:spPr>
        <a:xfrm>
          <a:off x="18345150" y="1037043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35814</xdr:rowOff>
    </xdr:from>
    <xdr:to>
      <xdr:col>111</xdr:col>
      <xdr:colOff>177800</xdr:colOff>
      <xdr:row>64</xdr:row>
      <xdr:rowOff>36576</xdr:rowOff>
    </xdr:to>
    <xdr:cxnSp macro="">
      <xdr:nvCxnSpPr>
        <xdr:cNvPr id="510" name="直線コネクタ 509">
          <a:extLst>
            <a:ext uri="{FF2B5EF4-FFF2-40B4-BE49-F238E27FC236}">
              <a16:creationId xmlns:a16="http://schemas.microsoft.com/office/drawing/2014/main" id="{091846C4-E220-4385-B50E-15017F3ACAA3}"/>
            </a:ext>
          </a:extLst>
        </xdr:cNvPr>
        <xdr:cNvCxnSpPr/>
      </xdr:nvCxnSpPr>
      <xdr:spPr>
        <a:xfrm>
          <a:off x="18392775" y="10408539"/>
          <a:ext cx="809625"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137795</xdr:rowOff>
    </xdr:from>
    <xdr:to>
      <xdr:col>102</xdr:col>
      <xdr:colOff>165100</xdr:colOff>
      <xdr:row>64</xdr:row>
      <xdr:rowOff>67945</xdr:rowOff>
    </xdr:to>
    <xdr:sp macro="" textlink="">
      <xdr:nvSpPr>
        <xdr:cNvPr id="511" name="楕円 510">
          <a:extLst>
            <a:ext uri="{FF2B5EF4-FFF2-40B4-BE49-F238E27FC236}">
              <a16:creationId xmlns:a16="http://schemas.microsoft.com/office/drawing/2014/main" id="{AF0F91D2-CB61-4698-831F-EBB3926C3C81}"/>
            </a:ext>
          </a:extLst>
        </xdr:cNvPr>
        <xdr:cNvSpPr/>
      </xdr:nvSpPr>
      <xdr:spPr>
        <a:xfrm>
          <a:off x="17554575" y="1035177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17145</xdr:rowOff>
    </xdr:from>
    <xdr:to>
      <xdr:col>107</xdr:col>
      <xdr:colOff>50800</xdr:colOff>
      <xdr:row>64</xdr:row>
      <xdr:rowOff>35814</xdr:rowOff>
    </xdr:to>
    <xdr:cxnSp macro="">
      <xdr:nvCxnSpPr>
        <xdr:cNvPr id="512" name="直線コネクタ 511">
          <a:extLst>
            <a:ext uri="{FF2B5EF4-FFF2-40B4-BE49-F238E27FC236}">
              <a16:creationId xmlns:a16="http://schemas.microsoft.com/office/drawing/2014/main" id="{AEA33732-A527-49B2-8F88-ED7A1B6DD9CC}"/>
            </a:ext>
          </a:extLst>
        </xdr:cNvPr>
        <xdr:cNvCxnSpPr/>
      </xdr:nvCxnSpPr>
      <xdr:spPr>
        <a:xfrm>
          <a:off x="17602200" y="10389870"/>
          <a:ext cx="790575"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169418</xdr:rowOff>
    </xdr:from>
    <xdr:to>
      <xdr:col>98</xdr:col>
      <xdr:colOff>38100</xdr:colOff>
      <xdr:row>64</xdr:row>
      <xdr:rowOff>99568</xdr:rowOff>
    </xdr:to>
    <xdr:sp macro="" textlink="">
      <xdr:nvSpPr>
        <xdr:cNvPr id="513" name="楕円 512">
          <a:extLst>
            <a:ext uri="{FF2B5EF4-FFF2-40B4-BE49-F238E27FC236}">
              <a16:creationId xmlns:a16="http://schemas.microsoft.com/office/drawing/2014/main" id="{0AD87BA4-517F-4AB3-A180-1D43B9B09E90}"/>
            </a:ext>
          </a:extLst>
        </xdr:cNvPr>
        <xdr:cNvSpPr/>
      </xdr:nvSpPr>
      <xdr:spPr>
        <a:xfrm>
          <a:off x="16754475" y="1037069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17145</xdr:rowOff>
    </xdr:from>
    <xdr:to>
      <xdr:col>102</xdr:col>
      <xdr:colOff>114300</xdr:colOff>
      <xdr:row>64</xdr:row>
      <xdr:rowOff>48768</xdr:rowOff>
    </xdr:to>
    <xdr:cxnSp macro="">
      <xdr:nvCxnSpPr>
        <xdr:cNvPr id="514" name="直線コネクタ 513">
          <a:extLst>
            <a:ext uri="{FF2B5EF4-FFF2-40B4-BE49-F238E27FC236}">
              <a16:creationId xmlns:a16="http://schemas.microsoft.com/office/drawing/2014/main" id="{82AB697A-4C71-4D3F-8349-C1BA5D279330}"/>
            </a:ext>
          </a:extLst>
        </xdr:cNvPr>
        <xdr:cNvCxnSpPr/>
      </xdr:nvCxnSpPr>
      <xdr:spPr>
        <a:xfrm flipV="1">
          <a:off x="16802100" y="10389870"/>
          <a:ext cx="800100" cy="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515" name="n_1aveValue【学校施設】&#10;一人当たり面積">
          <a:extLst>
            <a:ext uri="{FF2B5EF4-FFF2-40B4-BE49-F238E27FC236}">
              <a16:creationId xmlns:a16="http://schemas.microsoft.com/office/drawing/2014/main" id="{26B712CC-9736-4CF2-A364-6D856906929C}"/>
            </a:ext>
          </a:extLst>
        </xdr:cNvPr>
        <xdr:cNvSpPr txBox="1"/>
      </xdr:nvSpPr>
      <xdr:spPr>
        <a:xfrm>
          <a:off x="18983402" y="97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516" name="n_2aveValue【学校施設】&#10;一人当たり面積">
          <a:extLst>
            <a:ext uri="{FF2B5EF4-FFF2-40B4-BE49-F238E27FC236}">
              <a16:creationId xmlns:a16="http://schemas.microsoft.com/office/drawing/2014/main" id="{CD2D6819-0DD6-41D2-B173-78DFF3CC3F13}"/>
            </a:ext>
          </a:extLst>
        </xdr:cNvPr>
        <xdr:cNvSpPr txBox="1"/>
      </xdr:nvSpPr>
      <xdr:spPr>
        <a:xfrm>
          <a:off x="18183302" y="97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68089</xdr:rowOff>
    </xdr:from>
    <xdr:ext cx="469744" cy="259045"/>
    <xdr:sp macro="" textlink="">
      <xdr:nvSpPr>
        <xdr:cNvPr id="517" name="n_3aveValue【学校施設】&#10;一人当たり面積">
          <a:extLst>
            <a:ext uri="{FF2B5EF4-FFF2-40B4-BE49-F238E27FC236}">
              <a16:creationId xmlns:a16="http://schemas.microsoft.com/office/drawing/2014/main" id="{FED6AF5F-8CFA-45DD-A436-E6363F6EC5CD}"/>
            </a:ext>
          </a:extLst>
        </xdr:cNvPr>
        <xdr:cNvSpPr txBox="1"/>
      </xdr:nvSpPr>
      <xdr:spPr>
        <a:xfrm>
          <a:off x="17383202" y="978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109999</xdr:rowOff>
    </xdr:from>
    <xdr:ext cx="469744" cy="259045"/>
    <xdr:sp macro="" textlink="">
      <xdr:nvSpPr>
        <xdr:cNvPr id="518" name="n_4aveValue【学校施設】&#10;一人当たり面積">
          <a:extLst>
            <a:ext uri="{FF2B5EF4-FFF2-40B4-BE49-F238E27FC236}">
              <a16:creationId xmlns:a16="http://schemas.microsoft.com/office/drawing/2014/main" id="{364A935C-6098-409A-B7B7-CD1C412E5424}"/>
            </a:ext>
          </a:extLst>
        </xdr:cNvPr>
        <xdr:cNvSpPr txBox="1"/>
      </xdr:nvSpPr>
      <xdr:spPr>
        <a:xfrm>
          <a:off x="16592627" y="9831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78503</xdr:rowOff>
    </xdr:from>
    <xdr:ext cx="469744" cy="259045"/>
    <xdr:sp macro="" textlink="">
      <xdr:nvSpPr>
        <xdr:cNvPr id="519" name="n_1mainValue【学校施設】&#10;一人当たり面積">
          <a:extLst>
            <a:ext uri="{FF2B5EF4-FFF2-40B4-BE49-F238E27FC236}">
              <a16:creationId xmlns:a16="http://schemas.microsoft.com/office/drawing/2014/main" id="{FA0F41B8-5A18-47F5-949A-93889318E4C5}"/>
            </a:ext>
          </a:extLst>
        </xdr:cNvPr>
        <xdr:cNvSpPr txBox="1"/>
      </xdr:nvSpPr>
      <xdr:spPr>
        <a:xfrm>
          <a:off x="18983402" y="1045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77741</xdr:rowOff>
    </xdr:from>
    <xdr:ext cx="469744" cy="259045"/>
    <xdr:sp macro="" textlink="">
      <xdr:nvSpPr>
        <xdr:cNvPr id="520" name="n_2mainValue【学校施設】&#10;一人当たり面積">
          <a:extLst>
            <a:ext uri="{FF2B5EF4-FFF2-40B4-BE49-F238E27FC236}">
              <a16:creationId xmlns:a16="http://schemas.microsoft.com/office/drawing/2014/main" id="{2A168FC3-1653-48EE-94A3-E690D258B71B}"/>
            </a:ext>
          </a:extLst>
        </xdr:cNvPr>
        <xdr:cNvSpPr txBox="1"/>
      </xdr:nvSpPr>
      <xdr:spPr>
        <a:xfrm>
          <a:off x="18183302" y="1045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59072</xdr:rowOff>
    </xdr:from>
    <xdr:ext cx="469744" cy="259045"/>
    <xdr:sp macro="" textlink="">
      <xdr:nvSpPr>
        <xdr:cNvPr id="521" name="n_3mainValue【学校施設】&#10;一人当たり面積">
          <a:extLst>
            <a:ext uri="{FF2B5EF4-FFF2-40B4-BE49-F238E27FC236}">
              <a16:creationId xmlns:a16="http://schemas.microsoft.com/office/drawing/2014/main" id="{7E80D3EC-BAE1-46EC-8EB5-5649690B3F7C}"/>
            </a:ext>
          </a:extLst>
        </xdr:cNvPr>
        <xdr:cNvSpPr txBox="1"/>
      </xdr:nvSpPr>
      <xdr:spPr>
        <a:xfrm>
          <a:off x="17383202" y="104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90695</xdr:rowOff>
    </xdr:from>
    <xdr:ext cx="469744" cy="259045"/>
    <xdr:sp macro="" textlink="">
      <xdr:nvSpPr>
        <xdr:cNvPr id="522" name="n_4mainValue【学校施設】&#10;一人当たり面積">
          <a:extLst>
            <a:ext uri="{FF2B5EF4-FFF2-40B4-BE49-F238E27FC236}">
              <a16:creationId xmlns:a16="http://schemas.microsoft.com/office/drawing/2014/main" id="{E3348C72-C022-4897-8602-FEF5911E09FC}"/>
            </a:ext>
          </a:extLst>
        </xdr:cNvPr>
        <xdr:cNvSpPr txBox="1"/>
      </xdr:nvSpPr>
      <xdr:spPr>
        <a:xfrm>
          <a:off x="16592627" y="1046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0EE05802-BAEA-4C6C-A3B6-2AE9DDBE72C4}"/>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E86EC844-9AC4-4DDD-8B6F-AFFCEBE2990A}"/>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AFA56042-1538-4916-B745-D8AC30E016B7}"/>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9072BE3E-F50B-45FA-97E8-66A04081678A}"/>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B11F3432-E3E0-4F16-B2C0-2400DBDFBAF6}"/>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97C2F2EF-21D6-46CA-A0C4-C87A98BEE231}"/>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C1284DF8-CDAE-4A56-B7DB-3F2101DABF46}"/>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FEED6A8B-B593-4509-A865-BE2C08627A04}"/>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0237D502-953E-42DA-A9CD-CB25A05EB781}"/>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FF77156B-57FA-4B4C-A7FA-F87FCD569B0B}"/>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059B847D-346D-4E99-9B54-95ECB738876E}"/>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4" name="直線コネクタ 533">
          <a:extLst>
            <a:ext uri="{FF2B5EF4-FFF2-40B4-BE49-F238E27FC236}">
              <a16:creationId xmlns:a16="http://schemas.microsoft.com/office/drawing/2014/main" id="{8B80C7F6-246C-4AE4-9495-3ADAA68A6BEE}"/>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5" name="テキスト ボックス 534">
          <a:extLst>
            <a:ext uri="{FF2B5EF4-FFF2-40B4-BE49-F238E27FC236}">
              <a16:creationId xmlns:a16="http://schemas.microsoft.com/office/drawing/2014/main" id="{8EE465AE-6F77-48B4-BD4C-95FC2BD6D1D2}"/>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6" name="直線コネクタ 535">
          <a:extLst>
            <a:ext uri="{FF2B5EF4-FFF2-40B4-BE49-F238E27FC236}">
              <a16:creationId xmlns:a16="http://schemas.microsoft.com/office/drawing/2014/main" id="{8D8B71F7-2E75-4E01-AAB5-AE0333FE0A7A}"/>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7" name="テキスト ボックス 536">
          <a:extLst>
            <a:ext uri="{FF2B5EF4-FFF2-40B4-BE49-F238E27FC236}">
              <a16:creationId xmlns:a16="http://schemas.microsoft.com/office/drawing/2014/main" id="{44B80DE2-5BB4-4033-AC5C-15999574706D}"/>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8" name="直線コネクタ 537">
          <a:extLst>
            <a:ext uri="{FF2B5EF4-FFF2-40B4-BE49-F238E27FC236}">
              <a16:creationId xmlns:a16="http://schemas.microsoft.com/office/drawing/2014/main" id="{73256419-68D1-49BE-9654-D3C6D18BB28C}"/>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9" name="テキスト ボックス 538">
          <a:extLst>
            <a:ext uri="{FF2B5EF4-FFF2-40B4-BE49-F238E27FC236}">
              <a16:creationId xmlns:a16="http://schemas.microsoft.com/office/drawing/2014/main" id="{5C6CB087-31C7-41CD-A2DA-2B70F7B676D4}"/>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0" name="直線コネクタ 539">
          <a:extLst>
            <a:ext uri="{FF2B5EF4-FFF2-40B4-BE49-F238E27FC236}">
              <a16:creationId xmlns:a16="http://schemas.microsoft.com/office/drawing/2014/main" id="{F42D50C8-EBE7-40F7-A4FC-2969598E30BD}"/>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1" name="テキスト ボックス 540">
          <a:extLst>
            <a:ext uri="{FF2B5EF4-FFF2-40B4-BE49-F238E27FC236}">
              <a16:creationId xmlns:a16="http://schemas.microsoft.com/office/drawing/2014/main" id="{3123FE14-ED22-45F8-9A09-82DDFC92A402}"/>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2" name="直線コネクタ 541">
          <a:extLst>
            <a:ext uri="{FF2B5EF4-FFF2-40B4-BE49-F238E27FC236}">
              <a16:creationId xmlns:a16="http://schemas.microsoft.com/office/drawing/2014/main" id="{447EC016-0EAB-4D1A-8948-5E188FCFF19C}"/>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3" name="テキスト ボックス 542">
          <a:extLst>
            <a:ext uri="{FF2B5EF4-FFF2-40B4-BE49-F238E27FC236}">
              <a16:creationId xmlns:a16="http://schemas.microsoft.com/office/drawing/2014/main" id="{268F53D0-FEA9-4704-8AD5-07E6B94A9A07}"/>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4" name="直線コネクタ 543">
          <a:extLst>
            <a:ext uri="{FF2B5EF4-FFF2-40B4-BE49-F238E27FC236}">
              <a16:creationId xmlns:a16="http://schemas.microsoft.com/office/drawing/2014/main" id="{1EE92C56-DC6B-4077-93A2-28CE3DAFA221}"/>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5" name="テキスト ボックス 544">
          <a:extLst>
            <a:ext uri="{FF2B5EF4-FFF2-40B4-BE49-F238E27FC236}">
              <a16:creationId xmlns:a16="http://schemas.microsoft.com/office/drawing/2014/main" id="{AEAF9279-56A6-4D58-8540-006B7D6D91A1}"/>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B0804C12-763A-43CF-89C9-985674C3E931}"/>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児童館】&#10;有形固定資産減価償却率グラフ枠">
          <a:extLst>
            <a:ext uri="{FF2B5EF4-FFF2-40B4-BE49-F238E27FC236}">
              <a16:creationId xmlns:a16="http://schemas.microsoft.com/office/drawing/2014/main" id="{53078A7D-E7AE-4700-B946-ED05A89DF81E}"/>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86</xdr:row>
      <xdr:rowOff>168729</xdr:rowOff>
    </xdr:to>
    <xdr:cxnSp macro="">
      <xdr:nvCxnSpPr>
        <xdr:cNvPr id="548" name="直線コネクタ 547">
          <a:extLst>
            <a:ext uri="{FF2B5EF4-FFF2-40B4-BE49-F238E27FC236}">
              <a16:creationId xmlns:a16="http://schemas.microsoft.com/office/drawing/2014/main" id="{6416A1C6-00F9-4EF8-83D4-9E1E22DB61BE}"/>
            </a:ext>
          </a:extLst>
        </xdr:cNvPr>
        <xdr:cNvCxnSpPr/>
      </xdr:nvCxnSpPr>
      <xdr:spPr>
        <a:xfrm flipV="1">
          <a:off x="14696439" y="12703992"/>
          <a:ext cx="0" cy="139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9" name="【児童館】&#10;有形固定資産減価償却率最小値テキスト">
          <a:extLst>
            <a:ext uri="{FF2B5EF4-FFF2-40B4-BE49-F238E27FC236}">
              <a16:creationId xmlns:a16="http://schemas.microsoft.com/office/drawing/2014/main" id="{EE7DAEAD-9FAA-4168-83BB-296507660F9F}"/>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0" name="直線コネクタ 549">
          <a:extLst>
            <a:ext uri="{FF2B5EF4-FFF2-40B4-BE49-F238E27FC236}">
              <a16:creationId xmlns:a16="http://schemas.microsoft.com/office/drawing/2014/main" id="{17238D36-9097-42D7-B0A6-3C7A17B24F5B}"/>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340478" cy="259045"/>
    <xdr:sp macro="" textlink="">
      <xdr:nvSpPr>
        <xdr:cNvPr id="551" name="【児童館】&#10;有形固定資産減価償却率最大値テキスト">
          <a:extLst>
            <a:ext uri="{FF2B5EF4-FFF2-40B4-BE49-F238E27FC236}">
              <a16:creationId xmlns:a16="http://schemas.microsoft.com/office/drawing/2014/main" id="{5FF438BB-5BC4-4D20-9CFD-6FE4C78FCC8F}"/>
            </a:ext>
          </a:extLst>
        </xdr:cNvPr>
        <xdr:cNvSpPr txBox="1"/>
      </xdr:nvSpPr>
      <xdr:spPr>
        <a:xfrm>
          <a:off x="14735175" y="124887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552" name="直線コネクタ 551">
          <a:extLst>
            <a:ext uri="{FF2B5EF4-FFF2-40B4-BE49-F238E27FC236}">
              <a16:creationId xmlns:a16="http://schemas.microsoft.com/office/drawing/2014/main" id="{700D680A-CD6F-4FEF-96B0-8CE0C3714A6F}"/>
            </a:ext>
          </a:extLst>
        </xdr:cNvPr>
        <xdr:cNvCxnSpPr/>
      </xdr:nvCxnSpPr>
      <xdr:spPr>
        <a:xfrm>
          <a:off x="14611350" y="127039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553" name="【児童館】&#10;有形固定資産減価償却率平均値テキスト">
          <a:extLst>
            <a:ext uri="{FF2B5EF4-FFF2-40B4-BE49-F238E27FC236}">
              <a16:creationId xmlns:a16="http://schemas.microsoft.com/office/drawing/2014/main" id="{BA46A9E1-BEBB-4D1D-97FF-B77FC2A07C0B}"/>
            </a:ext>
          </a:extLst>
        </xdr:cNvPr>
        <xdr:cNvSpPr txBox="1"/>
      </xdr:nvSpPr>
      <xdr:spPr>
        <a:xfrm>
          <a:off x="14735175" y="13259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554" name="フローチャート: 判断 553">
          <a:extLst>
            <a:ext uri="{FF2B5EF4-FFF2-40B4-BE49-F238E27FC236}">
              <a16:creationId xmlns:a16="http://schemas.microsoft.com/office/drawing/2014/main" id="{EFFAAA9D-8680-4F95-BEE6-4A9740FFB6E3}"/>
            </a:ext>
          </a:extLst>
        </xdr:cNvPr>
        <xdr:cNvSpPr/>
      </xdr:nvSpPr>
      <xdr:spPr>
        <a:xfrm>
          <a:off x="14649450" y="133987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555" name="フローチャート: 判断 554">
          <a:extLst>
            <a:ext uri="{FF2B5EF4-FFF2-40B4-BE49-F238E27FC236}">
              <a16:creationId xmlns:a16="http://schemas.microsoft.com/office/drawing/2014/main" id="{1C3D5CCD-C4D9-4660-8F7B-15304BED5C12}"/>
            </a:ext>
          </a:extLst>
        </xdr:cNvPr>
        <xdr:cNvSpPr/>
      </xdr:nvSpPr>
      <xdr:spPr>
        <a:xfrm>
          <a:off x="13887450" y="1337582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50981</xdr:rowOff>
    </xdr:from>
    <xdr:to>
      <xdr:col>76</xdr:col>
      <xdr:colOff>165100</xdr:colOff>
      <xdr:row>82</xdr:row>
      <xdr:rowOff>152581</xdr:rowOff>
    </xdr:to>
    <xdr:sp macro="" textlink="">
      <xdr:nvSpPr>
        <xdr:cNvPr id="556" name="フローチャート: 判断 555">
          <a:extLst>
            <a:ext uri="{FF2B5EF4-FFF2-40B4-BE49-F238E27FC236}">
              <a16:creationId xmlns:a16="http://schemas.microsoft.com/office/drawing/2014/main" id="{9C7BFEB3-4C49-4478-A09D-FFB7D6579DC7}"/>
            </a:ext>
          </a:extLst>
        </xdr:cNvPr>
        <xdr:cNvSpPr/>
      </xdr:nvSpPr>
      <xdr:spPr>
        <a:xfrm>
          <a:off x="13096875" y="1333518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xdr:rowOff>
    </xdr:from>
    <xdr:to>
      <xdr:col>72</xdr:col>
      <xdr:colOff>38100</xdr:colOff>
      <xdr:row>82</xdr:row>
      <xdr:rowOff>116658</xdr:rowOff>
    </xdr:to>
    <xdr:sp macro="" textlink="">
      <xdr:nvSpPr>
        <xdr:cNvPr id="557" name="フローチャート: 判断 556">
          <a:extLst>
            <a:ext uri="{FF2B5EF4-FFF2-40B4-BE49-F238E27FC236}">
              <a16:creationId xmlns:a16="http://schemas.microsoft.com/office/drawing/2014/main" id="{4CDC564D-AB86-4E84-B976-E840738AFDCE}"/>
            </a:ext>
          </a:extLst>
        </xdr:cNvPr>
        <xdr:cNvSpPr/>
      </xdr:nvSpPr>
      <xdr:spPr>
        <a:xfrm>
          <a:off x="12296775" y="1329925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47716</xdr:rowOff>
    </xdr:from>
    <xdr:to>
      <xdr:col>67</xdr:col>
      <xdr:colOff>101600</xdr:colOff>
      <xdr:row>83</xdr:row>
      <xdr:rowOff>149316</xdr:rowOff>
    </xdr:to>
    <xdr:sp macro="" textlink="">
      <xdr:nvSpPr>
        <xdr:cNvPr id="558" name="フローチャート: 判断 557">
          <a:extLst>
            <a:ext uri="{FF2B5EF4-FFF2-40B4-BE49-F238E27FC236}">
              <a16:creationId xmlns:a16="http://schemas.microsoft.com/office/drawing/2014/main" id="{18647DB7-1F0D-4009-BF7F-88966602C40A}"/>
            </a:ext>
          </a:extLst>
        </xdr:cNvPr>
        <xdr:cNvSpPr/>
      </xdr:nvSpPr>
      <xdr:spPr>
        <a:xfrm>
          <a:off x="11487150" y="1349384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458686FE-E7FD-47F6-AE30-C137E9624ADB}"/>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51929ED4-55FB-4D65-8D1C-585D661A63A1}"/>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8465D6FE-FA78-48C9-855D-E10BD966A555}"/>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45B9E904-900B-4DE0-A972-9DA3E206C7B8}"/>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72AE9998-EC96-4D33-84D7-BC03592DF10F}"/>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564" name="楕円 563">
          <a:extLst>
            <a:ext uri="{FF2B5EF4-FFF2-40B4-BE49-F238E27FC236}">
              <a16:creationId xmlns:a16="http://schemas.microsoft.com/office/drawing/2014/main" id="{0A43F159-433D-44C5-A64A-4EA317014ECB}"/>
            </a:ext>
          </a:extLst>
        </xdr:cNvPr>
        <xdr:cNvSpPr/>
      </xdr:nvSpPr>
      <xdr:spPr>
        <a:xfrm>
          <a:off x="14649450" y="1405617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565" name="【児童館】&#10;有形固定資産減価償却率該当値テキスト">
          <a:extLst>
            <a:ext uri="{FF2B5EF4-FFF2-40B4-BE49-F238E27FC236}">
              <a16:creationId xmlns:a16="http://schemas.microsoft.com/office/drawing/2014/main" id="{488BEBB1-7BD3-4B0C-96EA-FE61B4DB6C68}"/>
            </a:ext>
          </a:extLst>
        </xdr:cNvPr>
        <xdr:cNvSpPr txBox="1"/>
      </xdr:nvSpPr>
      <xdr:spPr>
        <a:xfrm>
          <a:off x="14735175" y="1396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566" name="楕円 565">
          <a:extLst>
            <a:ext uri="{FF2B5EF4-FFF2-40B4-BE49-F238E27FC236}">
              <a16:creationId xmlns:a16="http://schemas.microsoft.com/office/drawing/2014/main" id="{75301E2B-6A04-4757-B3F8-A8889F5CE146}"/>
            </a:ext>
          </a:extLst>
        </xdr:cNvPr>
        <xdr:cNvSpPr/>
      </xdr:nvSpPr>
      <xdr:spPr>
        <a:xfrm>
          <a:off x="13887450" y="1405617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567" name="直線コネクタ 566">
          <a:extLst>
            <a:ext uri="{FF2B5EF4-FFF2-40B4-BE49-F238E27FC236}">
              <a16:creationId xmlns:a16="http://schemas.microsoft.com/office/drawing/2014/main" id="{2A6C3BC1-6E92-4F0C-8DCE-B60C5E3FA8D3}"/>
            </a:ext>
          </a:extLst>
        </xdr:cNvPr>
        <xdr:cNvCxnSpPr/>
      </xdr:nvCxnSpPr>
      <xdr:spPr>
        <a:xfrm>
          <a:off x="13935075" y="1409427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568" name="楕円 567">
          <a:extLst>
            <a:ext uri="{FF2B5EF4-FFF2-40B4-BE49-F238E27FC236}">
              <a16:creationId xmlns:a16="http://schemas.microsoft.com/office/drawing/2014/main" id="{195870AE-C8FF-4362-B959-4891DD94739C}"/>
            </a:ext>
          </a:extLst>
        </xdr:cNvPr>
        <xdr:cNvSpPr/>
      </xdr:nvSpPr>
      <xdr:spPr>
        <a:xfrm>
          <a:off x="13096875" y="1405617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569" name="直線コネクタ 568">
          <a:extLst>
            <a:ext uri="{FF2B5EF4-FFF2-40B4-BE49-F238E27FC236}">
              <a16:creationId xmlns:a16="http://schemas.microsoft.com/office/drawing/2014/main" id="{60D601EC-103C-4B20-9FF7-436A672FA00E}"/>
            </a:ext>
          </a:extLst>
        </xdr:cNvPr>
        <xdr:cNvCxnSpPr/>
      </xdr:nvCxnSpPr>
      <xdr:spPr>
        <a:xfrm>
          <a:off x="13144500" y="1409427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570" name="楕円 569">
          <a:extLst>
            <a:ext uri="{FF2B5EF4-FFF2-40B4-BE49-F238E27FC236}">
              <a16:creationId xmlns:a16="http://schemas.microsoft.com/office/drawing/2014/main" id="{21892B90-1853-47A9-BD71-36D6AD4ECEEC}"/>
            </a:ext>
          </a:extLst>
        </xdr:cNvPr>
        <xdr:cNvSpPr/>
      </xdr:nvSpPr>
      <xdr:spPr>
        <a:xfrm>
          <a:off x="12296775" y="1405617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571" name="直線コネクタ 570">
          <a:extLst>
            <a:ext uri="{FF2B5EF4-FFF2-40B4-BE49-F238E27FC236}">
              <a16:creationId xmlns:a16="http://schemas.microsoft.com/office/drawing/2014/main" id="{CD79BFA2-4F35-46BB-8424-31B782BD92E2}"/>
            </a:ext>
          </a:extLst>
        </xdr:cNvPr>
        <xdr:cNvCxnSpPr/>
      </xdr:nvCxnSpPr>
      <xdr:spPr>
        <a:xfrm>
          <a:off x="12344400" y="1409427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572" name="楕円 571">
          <a:extLst>
            <a:ext uri="{FF2B5EF4-FFF2-40B4-BE49-F238E27FC236}">
              <a16:creationId xmlns:a16="http://schemas.microsoft.com/office/drawing/2014/main" id="{2AF8D4B5-6A96-4130-A108-B9006FD92BC4}"/>
            </a:ext>
          </a:extLst>
        </xdr:cNvPr>
        <xdr:cNvSpPr/>
      </xdr:nvSpPr>
      <xdr:spPr>
        <a:xfrm>
          <a:off x="11487150" y="1405617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573" name="直線コネクタ 572">
          <a:extLst>
            <a:ext uri="{FF2B5EF4-FFF2-40B4-BE49-F238E27FC236}">
              <a16:creationId xmlns:a16="http://schemas.microsoft.com/office/drawing/2014/main" id="{A05A0E58-EFD0-4942-A25D-549DAED5A1EE}"/>
            </a:ext>
          </a:extLst>
        </xdr:cNvPr>
        <xdr:cNvCxnSpPr/>
      </xdr:nvCxnSpPr>
      <xdr:spPr>
        <a:xfrm>
          <a:off x="11534775" y="1409427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574" name="n_1aveValue【児童館】&#10;有形固定資産減価償却率">
          <a:extLst>
            <a:ext uri="{FF2B5EF4-FFF2-40B4-BE49-F238E27FC236}">
              <a16:creationId xmlns:a16="http://schemas.microsoft.com/office/drawing/2014/main" id="{6C531B98-D223-40BD-AB0E-5027B92F3C2E}"/>
            </a:ext>
          </a:extLst>
        </xdr:cNvPr>
        <xdr:cNvSpPr txBox="1"/>
      </xdr:nvSpPr>
      <xdr:spPr>
        <a:xfrm>
          <a:off x="13745219" y="13154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169108</xdr:rowOff>
    </xdr:from>
    <xdr:ext cx="405111" cy="259045"/>
    <xdr:sp macro="" textlink="">
      <xdr:nvSpPr>
        <xdr:cNvPr id="575" name="n_2aveValue【児童館】&#10;有形固定資産減価償却率">
          <a:extLst>
            <a:ext uri="{FF2B5EF4-FFF2-40B4-BE49-F238E27FC236}">
              <a16:creationId xmlns:a16="http://schemas.microsoft.com/office/drawing/2014/main" id="{F8DF2B84-FD9E-469D-9B17-1B6C8C16ABFC}"/>
            </a:ext>
          </a:extLst>
        </xdr:cNvPr>
        <xdr:cNvSpPr txBox="1"/>
      </xdr:nvSpPr>
      <xdr:spPr>
        <a:xfrm>
          <a:off x="12964169" y="13123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133185</xdr:rowOff>
    </xdr:from>
    <xdr:ext cx="405111" cy="259045"/>
    <xdr:sp macro="" textlink="">
      <xdr:nvSpPr>
        <xdr:cNvPr id="576" name="n_3aveValue【児童館】&#10;有形固定資産減価償却率">
          <a:extLst>
            <a:ext uri="{FF2B5EF4-FFF2-40B4-BE49-F238E27FC236}">
              <a16:creationId xmlns:a16="http://schemas.microsoft.com/office/drawing/2014/main" id="{10396549-3C8F-4EDA-A47E-D13A1DF7CFBB}"/>
            </a:ext>
          </a:extLst>
        </xdr:cNvPr>
        <xdr:cNvSpPr txBox="1"/>
      </xdr:nvSpPr>
      <xdr:spPr>
        <a:xfrm>
          <a:off x="12164069" y="13096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165843</xdr:rowOff>
    </xdr:from>
    <xdr:ext cx="405111" cy="259045"/>
    <xdr:sp macro="" textlink="">
      <xdr:nvSpPr>
        <xdr:cNvPr id="577" name="n_4aveValue【児童館】&#10;有形固定資産減価償却率">
          <a:extLst>
            <a:ext uri="{FF2B5EF4-FFF2-40B4-BE49-F238E27FC236}">
              <a16:creationId xmlns:a16="http://schemas.microsoft.com/office/drawing/2014/main" id="{D750F349-EBBA-4428-83AF-0E282251A8A1}"/>
            </a:ext>
          </a:extLst>
        </xdr:cNvPr>
        <xdr:cNvSpPr txBox="1"/>
      </xdr:nvSpPr>
      <xdr:spPr>
        <a:xfrm>
          <a:off x="11354444" y="13288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578" name="n_1mainValue【児童館】&#10;有形固定資産減価償却率">
          <a:extLst>
            <a:ext uri="{FF2B5EF4-FFF2-40B4-BE49-F238E27FC236}">
              <a16:creationId xmlns:a16="http://schemas.microsoft.com/office/drawing/2014/main" id="{FD3735DB-9FB8-4217-8A01-47D53CCCD51A}"/>
            </a:ext>
          </a:extLst>
        </xdr:cNvPr>
        <xdr:cNvSpPr txBox="1"/>
      </xdr:nvSpPr>
      <xdr:spPr>
        <a:xfrm>
          <a:off x="13716077" y="1413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579" name="n_2mainValue【児童館】&#10;有形固定資産減価償却率">
          <a:extLst>
            <a:ext uri="{FF2B5EF4-FFF2-40B4-BE49-F238E27FC236}">
              <a16:creationId xmlns:a16="http://schemas.microsoft.com/office/drawing/2014/main" id="{AD6D5E9E-67B1-4807-A246-AB12FC616072}"/>
            </a:ext>
          </a:extLst>
        </xdr:cNvPr>
        <xdr:cNvSpPr txBox="1"/>
      </xdr:nvSpPr>
      <xdr:spPr>
        <a:xfrm>
          <a:off x="12925502" y="1413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580" name="n_3mainValue【児童館】&#10;有形固定資産減価償却率">
          <a:extLst>
            <a:ext uri="{FF2B5EF4-FFF2-40B4-BE49-F238E27FC236}">
              <a16:creationId xmlns:a16="http://schemas.microsoft.com/office/drawing/2014/main" id="{90EFA9A8-1B46-4ADF-BE19-E550EF12B83E}"/>
            </a:ext>
          </a:extLst>
        </xdr:cNvPr>
        <xdr:cNvSpPr txBox="1"/>
      </xdr:nvSpPr>
      <xdr:spPr>
        <a:xfrm>
          <a:off x="12134927" y="1413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581" name="n_4mainValue【児童館】&#10;有形固定資産減価償却率">
          <a:extLst>
            <a:ext uri="{FF2B5EF4-FFF2-40B4-BE49-F238E27FC236}">
              <a16:creationId xmlns:a16="http://schemas.microsoft.com/office/drawing/2014/main" id="{D681C2FA-2A74-4796-A6F1-8D23B477E6CA}"/>
            </a:ext>
          </a:extLst>
        </xdr:cNvPr>
        <xdr:cNvSpPr txBox="1"/>
      </xdr:nvSpPr>
      <xdr:spPr>
        <a:xfrm>
          <a:off x="11325302" y="1413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a16="http://schemas.microsoft.com/office/drawing/2014/main" id="{46D51C34-05BC-40A2-BA9E-4A6FF3AFC345}"/>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a16="http://schemas.microsoft.com/office/drawing/2014/main" id="{4102CE88-7DAF-4B8A-B43A-5E1278E23F57}"/>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a16="http://schemas.microsoft.com/office/drawing/2014/main" id="{A96D88A9-B9D3-4C3F-96F6-1F437ECAC613}"/>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a16="http://schemas.microsoft.com/office/drawing/2014/main" id="{11F5A9EE-923A-42A8-A8EE-10AA0AACAD2B}"/>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a16="http://schemas.microsoft.com/office/drawing/2014/main" id="{A6CDFF72-EBE7-4A14-9A19-D58A2FED151D}"/>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a16="http://schemas.microsoft.com/office/drawing/2014/main" id="{28857A5B-AACD-42A0-90D8-6576AC4A30B6}"/>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a16="http://schemas.microsoft.com/office/drawing/2014/main" id="{0A08A3F8-2702-4EBE-8FB7-D68F5F7947B9}"/>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a16="http://schemas.microsoft.com/office/drawing/2014/main" id="{B5DEFD2C-C32E-4038-95D1-8F70107490C5}"/>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a:extLst>
            <a:ext uri="{FF2B5EF4-FFF2-40B4-BE49-F238E27FC236}">
              <a16:creationId xmlns:a16="http://schemas.microsoft.com/office/drawing/2014/main" id="{8B9E9E7E-C6D5-4954-AB8F-B25B03BE1915}"/>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a:extLst>
            <a:ext uri="{FF2B5EF4-FFF2-40B4-BE49-F238E27FC236}">
              <a16:creationId xmlns:a16="http://schemas.microsoft.com/office/drawing/2014/main" id="{F442B638-66DF-4D3E-962C-748791644303}"/>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2" name="直線コネクタ 591">
          <a:extLst>
            <a:ext uri="{FF2B5EF4-FFF2-40B4-BE49-F238E27FC236}">
              <a16:creationId xmlns:a16="http://schemas.microsoft.com/office/drawing/2014/main" id="{98A1E2B4-321E-4CE9-8A00-98E45362B99A}"/>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3" name="テキスト ボックス 592">
          <a:extLst>
            <a:ext uri="{FF2B5EF4-FFF2-40B4-BE49-F238E27FC236}">
              <a16:creationId xmlns:a16="http://schemas.microsoft.com/office/drawing/2014/main" id="{E4EA73ED-CDEA-4CB5-A49F-9DABE33DF85A}"/>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4" name="直線コネクタ 593">
          <a:extLst>
            <a:ext uri="{FF2B5EF4-FFF2-40B4-BE49-F238E27FC236}">
              <a16:creationId xmlns:a16="http://schemas.microsoft.com/office/drawing/2014/main" id="{95286012-D48D-446D-823A-077AC6F2BC5E}"/>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5" name="テキスト ボックス 594">
          <a:extLst>
            <a:ext uri="{FF2B5EF4-FFF2-40B4-BE49-F238E27FC236}">
              <a16:creationId xmlns:a16="http://schemas.microsoft.com/office/drawing/2014/main" id="{32D265D9-7806-4FA5-B49A-A9EB2F7CC460}"/>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6" name="直線コネクタ 595">
          <a:extLst>
            <a:ext uri="{FF2B5EF4-FFF2-40B4-BE49-F238E27FC236}">
              <a16:creationId xmlns:a16="http://schemas.microsoft.com/office/drawing/2014/main" id="{B48B6F58-A279-49C4-A898-182EBCD7D1E8}"/>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7" name="テキスト ボックス 596">
          <a:extLst>
            <a:ext uri="{FF2B5EF4-FFF2-40B4-BE49-F238E27FC236}">
              <a16:creationId xmlns:a16="http://schemas.microsoft.com/office/drawing/2014/main" id="{141B6AF4-7B58-45FC-8EF4-9734C5BB4EB0}"/>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8" name="直線コネクタ 597">
          <a:extLst>
            <a:ext uri="{FF2B5EF4-FFF2-40B4-BE49-F238E27FC236}">
              <a16:creationId xmlns:a16="http://schemas.microsoft.com/office/drawing/2014/main" id="{F438D705-B255-4179-8BDD-322D9C343872}"/>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9" name="テキスト ボックス 598">
          <a:extLst>
            <a:ext uri="{FF2B5EF4-FFF2-40B4-BE49-F238E27FC236}">
              <a16:creationId xmlns:a16="http://schemas.microsoft.com/office/drawing/2014/main" id="{A5950EAC-346D-4E92-82E7-94DBDE1CE6B0}"/>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0" name="直線コネクタ 599">
          <a:extLst>
            <a:ext uri="{FF2B5EF4-FFF2-40B4-BE49-F238E27FC236}">
              <a16:creationId xmlns:a16="http://schemas.microsoft.com/office/drawing/2014/main" id="{5708A20D-290C-4A60-8CB5-4AF0DD6819FE}"/>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1" name="テキスト ボックス 600">
          <a:extLst>
            <a:ext uri="{FF2B5EF4-FFF2-40B4-BE49-F238E27FC236}">
              <a16:creationId xmlns:a16="http://schemas.microsoft.com/office/drawing/2014/main" id="{D290BE9C-15D9-4B46-9DA3-6FF1AFB205B5}"/>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2" name="直線コネクタ 601">
          <a:extLst>
            <a:ext uri="{FF2B5EF4-FFF2-40B4-BE49-F238E27FC236}">
              <a16:creationId xmlns:a16="http://schemas.microsoft.com/office/drawing/2014/main" id="{80E8E02A-FDAE-49BD-8E97-DDE98AC589DA}"/>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3" name="テキスト ボックス 602">
          <a:extLst>
            <a:ext uri="{FF2B5EF4-FFF2-40B4-BE49-F238E27FC236}">
              <a16:creationId xmlns:a16="http://schemas.microsoft.com/office/drawing/2014/main" id="{28BA941F-F300-465D-AED4-76A271E14AC8}"/>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5B6E3073-7565-4FD9-BEB5-EAB99FC0BC31}"/>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FB77517A-1B6C-4984-840B-0F64FD9409F1}"/>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児童館】&#10;一人当たり面積グラフ枠">
          <a:extLst>
            <a:ext uri="{FF2B5EF4-FFF2-40B4-BE49-F238E27FC236}">
              <a16:creationId xmlns:a16="http://schemas.microsoft.com/office/drawing/2014/main" id="{11BCF883-0125-4CF7-A357-1F3C05CF2F29}"/>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70757</xdr:rowOff>
    </xdr:to>
    <xdr:cxnSp macro="">
      <xdr:nvCxnSpPr>
        <xdr:cNvPr id="607" name="直線コネクタ 606">
          <a:extLst>
            <a:ext uri="{FF2B5EF4-FFF2-40B4-BE49-F238E27FC236}">
              <a16:creationId xmlns:a16="http://schemas.microsoft.com/office/drawing/2014/main" id="{AA61136B-442D-43EC-B9FB-2464B5FAC61C}"/>
            </a:ext>
          </a:extLst>
        </xdr:cNvPr>
        <xdr:cNvCxnSpPr/>
      </xdr:nvCxnSpPr>
      <xdr:spPr>
        <a:xfrm flipV="1">
          <a:off x="19954239" y="12677775"/>
          <a:ext cx="0" cy="1324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608" name="【児童館】&#10;一人当たり面積最小値テキスト">
          <a:extLst>
            <a:ext uri="{FF2B5EF4-FFF2-40B4-BE49-F238E27FC236}">
              <a16:creationId xmlns:a16="http://schemas.microsoft.com/office/drawing/2014/main" id="{EAE5CB6A-8FE3-4DE1-B005-8EA7E8CC3B22}"/>
            </a:ext>
          </a:extLst>
        </xdr:cNvPr>
        <xdr:cNvSpPr txBox="1"/>
      </xdr:nvSpPr>
      <xdr:spPr>
        <a:xfrm>
          <a:off x="19992975" y="1400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609" name="直線コネクタ 608">
          <a:extLst>
            <a:ext uri="{FF2B5EF4-FFF2-40B4-BE49-F238E27FC236}">
              <a16:creationId xmlns:a16="http://schemas.microsoft.com/office/drawing/2014/main" id="{7D75D283-448E-4A14-8B48-2AFD9D551FAC}"/>
            </a:ext>
          </a:extLst>
        </xdr:cNvPr>
        <xdr:cNvCxnSpPr/>
      </xdr:nvCxnSpPr>
      <xdr:spPr>
        <a:xfrm>
          <a:off x="19878675" y="140026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10" name="【児童館】&#10;一人当たり面積最大値テキスト">
          <a:extLst>
            <a:ext uri="{FF2B5EF4-FFF2-40B4-BE49-F238E27FC236}">
              <a16:creationId xmlns:a16="http://schemas.microsoft.com/office/drawing/2014/main" id="{4016EB81-6102-4FBD-BB1A-90E07C8E1700}"/>
            </a:ext>
          </a:extLst>
        </xdr:cNvPr>
        <xdr:cNvSpPr txBox="1"/>
      </xdr:nvSpPr>
      <xdr:spPr>
        <a:xfrm>
          <a:off x="19992975" y="124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11" name="直線コネクタ 610">
          <a:extLst>
            <a:ext uri="{FF2B5EF4-FFF2-40B4-BE49-F238E27FC236}">
              <a16:creationId xmlns:a16="http://schemas.microsoft.com/office/drawing/2014/main" id="{883524AC-6731-4199-86AA-686BB052CEE3}"/>
            </a:ext>
          </a:extLst>
        </xdr:cNvPr>
        <xdr:cNvCxnSpPr/>
      </xdr:nvCxnSpPr>
      <xdr:spPr>
        <a:xfrm>
          <a:off x="19878675" y="126777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612" name="【児童館】&#10;一人当たり面積平均値テキスト">
          <a:extLst>
            <a:ext uri="{FF2B5EF4-FFF2-40B4-BE49-F238E27FC236}">
              <a16:creationId xmlns:a16="http://schemas.microsoft.com/office/drawing/2014/main" id="{43600013-1DFE-4C3C-8656-461D4F50314A}"/>
            </a:ext>
          </a:extLst>
        </xdr:cNvPr>
        <xdr:cNvSpPr txBox="1"/>
      </xdr:nvSpPr>
      <xdr:spPr>
        <a:xfrm>
          <a:off x="19992975" y="13390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613" name="フローチャート: 判断 612">
          <a:extLst>
            <a:ext uri="{FF2B5EF4-FFF2-40B4-BE49-F238E27FC236}">
              <a16:creationId xmlns:a16="http://schemas.microsoft.com/office/drawing/2014/main" id="{4CD30F88-6D9A-4B6B-9ECA-04C972E1F12C}"/>
            </a:ext>
          </a:extLst>
        </xdr:cNvPr>
        <xdr:cNvSpPr/>
      </xdr:nvSpPr>
      <xdr:spPr>
        <a:xfrm>
          <a:off x="19897725" y="135264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98879</xdr:rowOff>
    </xdr:from>
    <xdr:to>
      <xdr:col>112</xdr:col>
      <xdr:colOff>38100</xdr:colOff>
      <xdr:row>84</xdr:row>
      <xdr:rowOff>29029</xdr:rowOff>
    </xdr:to>
    <xdr:sp macro="" textlink="">
      <xdr:nvSpPr>
        <xdr:cNvPr id="614" name="フローチャート: 判断 613">
          <a:extLst>
            <a:ext uri="{FF2B5EF4-FFF2-40B4-BE49-F238E27FC236}">
              <a16:creationId xmlns:a16="http://schemas.microsoft.com/office/drawing/2014/main" id="{E521C84F-D97A-4C4A-B690-A4C468F0E9DF}"/>
            </a:ext>
          </a:extLst>
        </xdr:cNvPr>
        <xdr:cNvSpPr/>
      </xdr:nvSpPr>
      <xdr:spPr>
        <a:xfrm>
          <a:off x="19154775" y="1355135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615" name="フローチャート: 判断 614">
          <a:extLst>
            <a:ext uri="{FF2B5EF4-FFF2-40B4-BE49-F238E27FC236}">
              <a16:creationId xmlns:a16="http://schemas.microsoft.com/office/drawing/2014/main" id="{3F987215-01D6-4C6B-824E-4A9B4BEB772D}"/>
            </a:ext>
          </a:extLst>
        </xdr:cNvPr>
        <xdr:cNvSpPr/>
      </xdr:nvSpPr>
      <xdr:spPr>
        <a:xfrm>
          <a:off x="18345150" y="1359489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616" name="フローチャート: 判断 615">
          <a:extLst>
            <a:ext uri="{FF2B5EF4-FFF2-40B4-BE49-F238E27FC236}">
              <a16:creationId xmlns:a16="http://schemas.microsoft.com/office/drawing/2014/main" id="{C8D63AF5-C121-4946-B5BC-BD5772075124}"/>
            </a:ext>
          </a:extLst>
        </xdr:cNvPr>
        <xdr:cNvSpPr/>
      </xdr:nvSpPr>
      <xdr:spPr>
        <a:xfrm>
          <a:off x="17554575" y="1359489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109764</xdr:rowOff>
    </xdr:from>
    <xdr:to>
      <xdr:col>98</xdr:col>
      <xdr:colOff>38100</xdr:colOff>
      <xdr:row>84</xdr:row>
      <xdr:rowOff>39914</xdr:rowOff>
    </xdr:to>
    <xdr:sp macro="" textlink="">
      <xdr:nvSpPr>
        <xdr:cNvPr id="617" name="フローチャート: 判断 616">
          <a:extLst>
            <a:ext uri="{FF2B5EF4-FFF2-40B4-BE49-F238E27FC236}">
              <a16:creationId xmlns:a16="http://schemas.microsoft.com/office/drawing/2014/main" id="{EE9965A8-812B-4687-95CC-CB9E198C1EE3}"/>
            </a:ext>
          </a:extLst>
        </xdr:cNvPr>
        <xdr:cNvSpPr/>
      </xdr:nvSpPr>
      <xdr:spPr>
        <a:xfrm>
          <a:off x="16754475" y="135558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7F9D10C4-D6D5-4688-B29B-EDB300AC38CE}"/>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4D6402D9-6372-4709-BFD4-BBD84E528533}"/>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BD1E2AC3-314B-4E10-A0E4-19174D0AE1CE}"/>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92A0D469-1EAC-4500-959D-6B9427FB09AE}"/>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286C43B1-46BB-4573-BDAA-450FC2B65B59}"/>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93436</xdr:rowOff>
    </xdr:from>
    <xdr:to>
      <xdr:col>116</xdr:col>
      <xdr:colOff>114300</xdr:colOff>
      <xdr:row>86</xdr:row>
      <xdr:rowOff>23586</xdr:rowOff>
    </xdr:to>
    <xdr:sp macro="" textlink="">
      <xdr:nvSpPr>
        <xdr:cNvPr id="623" name="楕円 622">
          <a:extLst>
            <a:ext uri="{FF2B5EF4-FFF2-40B4-BE49-F238E27FC236}">
              <a16:creationId xmlns:a16="http://schemas.microsoft.com/office/drawing/2014/main" id="{F382C438-BD16-4BB4-8D5A-5DFD46DC306A}"/>
            </a:ext>
          </a:extLst>
        </xdr:cNvPr>
        <xdr:cNvSpPr/>
      </xdr:nvSpPr>
      <xdr:spPr>
        <a:xfrm>
          <a:off x="19897725" y="138665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8363</xdr:rowOff>
    </xdr:from>
    <xdr:ext cx="469744" cy="259045"/>
    <xdr:sp macro="" textlink="">
      <xdr:nvSpPr>
        <xdr:cNvPr id="624" name="【児童館】&#10;一人当たり面積該当値テキスト">
          <a:extLst>
            <a:ext uri="{FF2B5EF4-FFF2-40B4-BE49-F238E27FC236}">
              <a16:creationId xmlns:a16="http://schemas.microsoft.com/office/drawing/2014/main" id="{7A36A6AD-4E10-40F6-9BDA-29AE6659A8CD}"/>
            </a:ext>
          </a:extLst>
        </xdr:cNvPr>
        <xdr:cNvSpPr txBox="1"/>
      </xdr:nvSpPr>
      <xdr:spPr>
        <a:xfrm>
          <a:off x="19992975" y="1378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93436</xdr:rowOff>
    </xdr:from>
    <xdr:to>
      <xdr:col>112</xdr:col>
      <xdr:colOff>38100</xdr:colOff>
      <xdr:row>86</xdr:row>
      <xdr:rowOff>23586</xdr:rowOff>
    </xdr:to>
    <xdr:sp macro="" textlink="">
      <xdr:nvSpPr>
        <xdr:cNvPr id="625" name="楕円 624">
          <a:extLst>
            <a:ext uri="{FF2B5EF4-FFF2-40B4-BE49-F238E27FC236}">
              <a16:creationId xmlns:a16="http://schemas.microsoft.com/office/drawing/2014/main" id="{1F77A82B-DFC4-42CA-9069-B023CE991B4D}"/>
            </a:ext>
          </a:extLst>
        </xdr:cNvPr>
        <xdr:cNvSpPr/>
      </xdr:nvSpPr>
      <xdr:spPr>
        <a:xfrm>
          <a:off x="19154775" y="138665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144236</xdr:rowOff>
    </xdr:from>
    <xdr:to>
      <xdr:col>116</xdr:col>
      <xdr:colOff>63500</xdr:colOff>
      <xdr:row>85</xdr:row>
      <xdr:rowOff>144236</xdr:rowOff>
    </xdr:to>
    <xdr:cxnSp macro="">
      <xdr:nvCxnSpPr>
        <xdr:cNvPr id="626" name="直線コネクタ 625">
          <a:extLst>
            <a:ext uri="{FF2B5EF4-FFF2-40B4-BE49-F238E27FC236}">
              <a16:creationId xmlns:a16="http://schemas.microsoft.com/office/drawing/2014/main" id="{F9F37D05-CA16-4AF3-80E2-F3DFEBD9F877}"/>
            </a:ext>
          </a:extLst>
        </xdr:cNvPr>
        <xdr:cNvCxnSpPr/>
      </xdr:nvCxnSpPr>
      <xdr:spPr>
        <a:xfrm>
          <a:off x="19202400" y="13914211"/>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93436</xdr:rowOff>
    </xdr:from>
    <xdr:to>
      <xdr:col>107</xdr:col>
      <xdr:colOff>101600</xdr:colOff>
      <xdr:row>86</xdr:row>
      <xdr:rowOff>23586</xdr:rowOff>
    </xdr:to>
    <xdr:sp macro="" textlink="">
      <xdr:nvSpPr>
        <xdr:cNvPr id="627" name="楕円 626">
          <a:extLst>
            <a:ext uri="{FF2B5EF4-FFF2-40B4-BE49-F238E27FC236}">
              <a16:creationId xmlns:a16="http://schemas.microsoft.com/office/drawing/2014/main" id="{114537D6-6655-471E-B0C2-12C989011249}"/>
            </a:ext>
          </a:extLst>
        </xdr:cNvPr>
        <xdr:cNvSpPr/>
      </xdr:nvSpPr>
      <xdr:spPr>
        <a:xfrm>
          <a:off x="18345150" y="138665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144236</xdr:rowOff>
    </xdr:from>
    <xdr:to>
      <xdr:col>111</xdr:col>
      <xdr:colOff>177800</xdr:colOff>
      <xdr:row>85</xdr:row>
      <xdr:rowOff>144236</xdr:rowOff>
    </xdr:to>
    <xdr:cxnSp macro="">
      <xdr:nvCxnSpPr>
        <xdr:cNvPr id="628" name="直線コネクタ 627">
          <a:extLst>
            <a:ext uri="{FF2B5EF4-FFF2-40B4-BE49-F238E27FC236}">
              <a16:creationId xmlns:a16="http://schemas.microsoft.com/office/drawing/2014/main" id="{5A42BBFA-9263-4F71-A8D9-5C1406ED2325}"/>
            </a:ext>
          </a:extLst>
        </xdr:cNvPr>
        <xdr:cNvCxnSpPr/>
      </xdr:nvCxnSpPr>
      <xdr:spPr>
        <a:xfrm>
          <a:off x="18392775" y="1391421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93436</xdr:rowOff>
    </xdr:from>
    <xdr:to>
      <xdr:col>102</xdr:col>
      <xdr:colOff>165100</xdr:colOff>
      <xdr:row>86</xdr:row>
      <xdr:rowOff>23586</xdr:rowOff>
    </xdr:to>
    <xdr:sp macro="" textlink="">
      <xdr:nvSpPr>
        <xdr:cNvPr id="629" name="楕円 628">
          <a:extLst>
            <a:ext uri="{FF2B5EF4-FFF2-40B4-BE49-F238E27FC236}">
              <a16:creationId xmlns:a16="http://schemas.microsoft.com/office/drawing/2014/main" id="{860F6C7B-3AD5-4E2C-A02C-DB2CDA9AF2E0}"/>
            </a:ext>
          </a:extLst>
        </xdr:cNvPr>
        <xdr:cNvSpPr/>
      </xdr:nvSpPr>
      <xdr:spPr>
        <a:xfrm>
          <a:off x="17554575" y="138665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144236</xdr:rowOff>
    </xdr:from>
    <xdr:to>
      <xdr:col>107</xdr:col>
      <xdr:colOff>50800</xdr:colOff>
      <xdr:row>85</xdr:row>
      <xdr:rowOff>144236</xdr:rowOff>
    </xdr:to>
    <xdr:cxnSp macro="">
      <xdr:nvCxnSpPr>
        <xdr:cNvPr id="630" name="直線コネクタ 629">
          <a:extLst>
            <a:ext uri="{FF2B5EF4-FFF2-40B4-BE49-F238E27FC236}">
              <a16:creationId xmlns:a16="http://schemas.microsoft.com/office/drawing/2014/main" id="{BCF0BCFF-8333-4416-A9B8-A786A13937A2}"/>
            </a:ext>
          </a:extLst>
        </xdr:cNvPr>
        <xdr:cNvCxnSpPr/>
      </xdr:nvCxnSpPr>
      <xdr:spPr>
        <a:xfrm>
          <a:off x="17602200" y="1391421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93436</xdr:rowOff>
    </xdr:from>
    <xdr:to>
      <xdr:col>98</xdr:col>
      <xdr:colOff>38100</xdr:colOff>
      <xdr:row>86</xdr:row>
      <xdr:rowOff>23586</xdr:rowOff>
    </xdr:to>
    <xdr:sp macro="" textlink="">
      <xdr:nvSpPr>
        <xdr:cNvPr id="631" name="楕円 630">
          <a:extLst>
            <a:ext uri="{FF2B5EF4-FFF2-40B4-BE49-F238E27FC236}">
              <a16:creationId xmlns:a16="http://schemas.microsoft.com/office/drawing/2014/main" id="{C3ACD56A-55D5-4B6A-973D-72E3F8A4077B}"/>
            </a:ext>
          </a:extLst>
        </xdr:cNvPr>
        <xdr:cNvSpPr/>
      </xdr:nvSpPr>
      <xdr:spPr>
        <a:xfrm>
          <a:off x="16754475" y="138665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144236</xdr:rowOff>
    </xdr:from>
    <xdr:to>
      <xdr:col>102</xdr:col>
      <xdr:colOff>114300</xdr:colOff>
      <xdr:row>85</xdr:row>
      <xdr:rowOff>144236</xdr:rowOff>
    </xdr:to>
    <xdr:cxnSp macro="">
      <xdr:nvCxnSpPr>
        <xdr:cNvPr id="632" name="直線コネクタ 631">
          <a:extLst>
            <a:ext uri="{FF2B5EF4-FFF2-40B4-BE49-F238E27FC236}">
              <a16:creationId xmlns:a16="http://schemas.microsoft.com/office/drawing/2014/main" id="{56455531-54FE-4CA5-8AF6-443CEFA8B7E6}"/>
            </a:ext>
          </a:extLst>
        </xdr:cNvPr>
        <xdr:cNvCxnSpPr/>
      </xdr:nvCxnSpPr>
      <xdr:spPr>
        <a:xfrm>
          <a:off x="16802100" y="1391421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45556</xdr:rowOff>
    </xdr:from>
    <xdr:ext cx="469744" cy="259045"/>
    <xdr:sp macro="" textlink="">
      <xdr:nvSpPr>
        <xdr:cNvPr id="633" name="n_1aveValue【児童館】&#10;一人当たり面積">
          <a:extLst>
            <a:ext uri="{FF2B5EF4-FFF2-40B4-BE49-F238E27FC236}">
              <a16:creationId xmlns:a16="http://schemas.microsoft.com/office/drawing/2014/main" id="{F6F1CD7E-7596-4E48-B03F-4B10CCC7AC63}"/>
            </a:ext>
          </a:extLst>
        </xdr:cNvPr>
        <xdr:cNvSpPr txBox="1"/>
      </xdr:nvSpPr>
      <xdr:spPr>
        <a:xfrm>
          <a:off x="18983402" y="133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634" name="n_2aveValue【児童館】&#10;一人当たり面積">
          <a:extLst>
            <a:ext uri="{FF2B5EF4-FFF2-40B4-BE49-F238E27FC236}">
              <a16:creationId xmlns:a16="http://schemas.microsoft.com/office/drawing/2014/main" id="{A35106AE-BE80-46D3-9738-610A4A9214D5}"/>
            </a:ext>
          </a:extLst>
        </xdr:cNvPr>
        <xdr:cNvSpPr txBox="1"/>
      </xdr:nvSpPr>
      <xdr:spPr>
        <a:xfrm>
          <a:off x="18183302" y="1337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635" name="n_3aveValue【児童館】&#10;一人当たり面積">
          <a:extLst>
            <a:ext uri="{FF2B5EF4-FFF2-40B4-BE49-F238E27FC236}">
              <a16:creationId xmlns:a16="http://schemas.microsoft.com/office/drawing/2014/main" id="{6AE9B2C4-04E1-4AAA-B0CD-B2094A6AA5D2}"/>
            </a:ext>
          </a:extLst>
        </xdr:cNvPr>
        <xdr:cNvSpPr txBox="1"/>
      </xdr:nvSpPr>
      <xdr:spPr>
        <a:xfrm>
          <a:off x="17383202" y="1337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56441</xdr:rowOff>
    </xdr:from>
    <xdr:ext cx="469744" cy="259045"/>
    <xdr:sp macro="" textlink="">
      <xdr:nvSpPr>
        <xdr:cNvPr id="636" name="n_4aveValue【児童館】&#10;一人当たり面積">
          <a:extLst>
            <a:ext uri="{FF2B5EF4-FFF2-40B4-BE49-F238E27FC236}">
              <a16:creationId xmlns:a16="http://schemas.microsoft.com/office/drawing/2014/main" id="{9FE8DC6F-F370-4A8E-A119-CD37DC78C92D}"/>
            </a:ext>
          </a:extLst>
        </xdr:cNvPr>
        <xdr:cNvSpPr txBox="1"/>
      </xdr:nvSpPr>
      <xdr:spPr>
        <a:xfrm>
          <a:off x="16592627" y="1334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14713</xdr:rowOff>
    </xdr:from>
    <xdr:ext cx="469744" cy="259045"/>
    <xdr:sp macro="" textlink="">
      <xdr:nvSpPr>
        <xdr:cNvPr id="637" name="n_1mainValue【児童館】&#10;一人当たり面積">
          <a:extLst>
            <a:ext uri="{FF2B5EF4-FFF2-40B4-BE49-F238E27FC236}">
              <a16:creationId xmlns:a16="http://schemas.microsoft.com/office/drawing/2014/main" id="{FF9CCE0D-5090-421D-BCA8-884BA8212C81}"/>
            </a:ext>
          </a:extLst>
        </xdr:cNvPr>
        <xdr:cNvSpPr txBox="1"/>
      </xdr:nvSpPr>
      <xdr:spPr>
        <a:xfrm>
          <a:off x="18983402" y="139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14713</xdr:rowOff>
    </xdr:from>
    <xdr:ext cx="469744" cy="259045"/>
    <xdr:sp macro="" textlink="">
      <xdr:nvSpPr>
        <xdr:cNvPr id="638" name="n_2mainValue【児童館】&#10;一人当たり面積">
          <a:extLst>
            <a:ext uri="{FF2B5EF4-FFF2-40B4-BE49-F238E27FC236}">
              <a16:creationId xmlns:a16="http://schemas.microsoft.com/office/drawing/2014/main" id="{87D121BA-5307-4035-BCA1-285A0CDB5F73}"/>
            </a:ext>
          </a:extLst>
        </xdr:cNvPr>
        <xdr:cNvSpPr txBox="1"/>
      </xdr:nvSpPr>
      <xdr:spPr>
        <a:xfrm>
          <a:off x="18183302" y="139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14713</xdr:rowOff>
    </xdr:from>
    <xdr:ext cx="469744" cy="259045"/>
    <xdr:sp macro="" textlink="">
      <xdr:nvSpPr>
        <xdr:cNvPr id="639" name="n_3mainValue【児童館】&#10;一人当たり面積">
          <a:extLst>
            <a:ext uri="{FF2B5EF4-FFF2-40B4-BE49-F238E27FC236}">
              <a16:creationId xmlns:a16="http://schemas.microsoft.com/office/drawing/2014/main" id="{02B84EA9-B882-44C5-B6C0-944C613EA461}"/>
            </a:ext>
          </a:extLst>
        </xdr:cNvPr>
        <xdr:cNvSpPr txBox="1"/>
      </xdr:nvSpPr>
      <xdr:spPr>
        <a:xfrm>
          <a:off x="17383202" y="139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14713</xdr:rowOff>
    </xdr:from>
    <xdr:ext cx="469744" cy="259045"/>
    <xdr:sp macro="" textlink="">
      <xdr:nvSpPr>
        <xdr:cNvPr id="640" name="n_4mainValue【児童館】&#10;一人当たり面積">
          <a:extLst>
            <a:ext uri="{FF2B5EF4-FFF2-40B4-BE49-F238E27FC236}">
              <a16:creationId xmlns:a16="http://schemas.microsoft.com/office/drawing/2014/main" id="{56723A62-DFBF-4F0F-A2EB-693C8848F369}"/>
            </a:ext>
          </a:extLst>
        </xdr:cNvPr>
        <xdr:cNvSpPr txBox="1"/>
      </xdr:nvSpPr>
      <xdr:spPr>
        <a:xfrm>
          <a:off x="16592627" y="139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1AE9D5B7-C6D9-4B84-A85A-187A627FEF27}"/>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CE089F2F-D0DA-43E5-A5C5-BD4F6119375D}"/>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FC33573A-A093-47E2-9584-E375078C492F}"/>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B0AD8906-4420-4617-BE34-933B8F64E310}"/>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1B1B0D4E-E702-4035-B5B7-2FA11DE48099}"/>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45B2E595-69BB-4952-A6EA-AB531EEBDCBE}"/>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774858CB-6A47-42CB-8181-EC10BBE4AEAB}"/>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FA600EF9-32D6-4711-97BF-51D4458DC806}"/>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673B74A3-097D-4CDE-8A1F-DB7D3ECE6998}"/>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A6835A5B-00FC-4DE8-AC68-007764179058}"/>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73F7190D-86D2-4C36-88E0-5D5B13515FB1}"/>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FD60A756-F618-452C-8E06-568752068859}"/>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A7977021-F781-4AD5-A1F8-A1DE1B6CFB06}"/>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FC7179E8-66E6-4EBE-8DA6-A1707DE4F0FE}"/>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19FBE9DB-2A78-42DD-BF56-3160DA402982}"/>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EE5258EA-2DC5-48CF-BB19-27BAB9675775}"/>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575422EC-B769-4E41-9CCB-C4F618D39A37}"/>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E90FFE69-B911-4351-B7A6-F3702B8D6B9A}"/>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30D885BC-6012-4AAC-B92E-17CFAB173FD1}"/>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6CABD437-1AA0-4DDB-BE19-C12E73BE39E4}"/>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4A473932-EB04-4D1C-A962-B9510186C732}"/>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19337650-DC5F-4701-872B-CA64106E2313}"/>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1B5FFBE9-C66C-4103-8712-F70D78EDF821}"/>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F284A775-4484-4695-AEC5-7B4F2274DC27}"/>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E22A4F8D-B55A-4C21-9BD3-A7F695159D39}"/>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5027E2BF-AE21-47CE-B55E-805D7DD1448B}"/>
            </a:ext>
          </a:extLst>
        </xdr:cNvPr>
        <xdr:cNvCxnSpPr/>
      </xdr:nvCxnSpPr>
      <xdr:spPr>
        <a:xfrm flipV="1">
          <a:off x="14696439" y="16316688"/>
          <a:ext cx="0" cy="154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CFBD1EFA-FA94-44D6-A3A8-23867F9F07D6}"/>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C88C8507-62EE-4D3F-AE2A-238F140318C7}"/>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669" name="【公民館】&#10;有形固定資産減価償却率最大値テキスト">
          <a:extLst>
            <a:ext uri="{FF2B5EF4-FFF2-40B4-BE49-F238E27FC236}">
              <a16:creationId xmlns:a16="http://schemas.microsoft.com/office/drawing/2014/main" id="{57334232-B3D6-4FAF-82D5-C939DCF92918}"/>
            </a:ext>
          </a:extLst>
        </xdr:cNvPr>
        <xdr:cNvSpPr txBox="1"/>
      </xdr:nvSpPr>
      <xdr:spPr>
        <a:xfrm>
          <a:off x="14735175" y="160950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670" name="直線コネクタ 669">
          <a:extLst>
            <a:ext uri="{FF2B5EF4-FFF2-40B4-BE49-F238E27FC236}">
              <a16:creationId xmlns:a16="http://schemas.microsoft.com/office/drawing/2014/main" id="{320DB179-2503-4C51-BF6C-816692454A5B}"/>
            </a:ext>
          </a:extLst>
        </xdr:cNvPr>
        <xdr:cNvCxnSpPr/>
      </xdr:nvCxnSpPr>
      <xdr:spPr>
        <a:xfrm>
          <a:off x="14611350" y="163166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671" name="【公民館】&#10;有形固定資産減価償却率平均値テキスト">
          <a:extLst>
            <a:ext uri="{FF2B5EF4-FFF2-40B4-BE49-F238E27FC236}">
              <a16:creationId xmlns:a16="http://schemas.microsoft.com/office/drawing/2014/main" id="{FFEEE593-A495-48EA-9C0C-9B037EC40317}"/>
            </a:ext>
          </a:extLst>
        </xdr:cNvPr>
        <xdr:cNvSpPr txBox="1"/>
      </xdr:nvSpPr>
      <xdr:spPr>
        <a:xfrm>
          <a:off x="14735175" y="17060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672" name="フローチャート: 判断 671">
          <a:extLst>
            <a:ext uri="{FF2B5EF4-FFF2-40B4-BE49-F238E27FC236}">
              <a16:creationId xmlns:a16="http://schemas.microsoft.com/office/drawing/2014/main" id="{0EC02BB6-2DBB-4FF1-A254-051F6C866F26}"/>
            </a:ext>
          </a:extLst>
        </xdr:cNvPr>
        <xdr:cNvSpPr/>
      </xdr:nvSpPr>
      <xdr:spPr>
        <a:xfrm>
          <a:off x="14649450" y="172094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673" name="フローチャート: 判断 672">
          <a:extLst>
            <a:ext uri="{FF2B5EF4-FFF2-40B4-BE49-F238E27FC236}">
              <a16:creationId xmlns:a16="http://schemas.microsoft.com/office/drawing/2014/main" id="{9C9A4E29-EB6D-4C09-9F7D-33D5257DC24F}"/>
            </a:ext>
          </a:extLst>
        </xdr:cNvPr>
        <xdr:cNvSpPr/>
      </xdr:nvSpPr>
      <xdr:spPr>
        <a:xfrm>
          <a:off x="13887450" y="1719480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674" name="フローチャート: 判断 673">
          <a:extLst>
            <a:ext uri="{FF2B5EF4-FFF2-40B4-BE49-F238E27FC236}">
              <a16:creationId xmlns:a16="http://schemas.microsoft.com/office/drawing/2014/main" id="{12A3E160-E494-4294-83C9-E409ABDF2917}"/>
            </a:ext>
          </a:extLst>
        </xdr:cNvPr>
        <xdr:cNvSpPr/>
      </xdr:nvSpPr>
      <xdr:spPr>
        <a:xfrm>
          <a:off x="13096875" y="171525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675" name="フローチャート: 判断 674">
          <a:extLst>
            <a:ext uri="{FF2B5EF4-FFF2-40B4-BE49-F238E27FC236}">
              <a16:creationId xmlns:a16="http://schemas.microsoft.com/office/drawing/2014/main" id="{1A62185B-CA2B-491A-A54D-97FAC4400AE5}"/>
            </a:ext>
          </a:extLst>
        </xdr:cNvPr>
        <xdr:cNvSpPr/>
      </xdr:nvSpPr>
      <xdr:spPr>
        <a:xfrm>
          <a:off x="12296775" y="1717212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676" name="フローチャート: 判断 675">
          <a:extLst>
            <a:ext uri="{FF2B5EF4-FFF2-40B4-BE49-F238E27FC236}">
              <a16:creationId xmlns:a16="http://schemas.microsoft.com/office/drawing/2014/main" id="{9E5D3B22-7752-41EA-8E6A-C2D416E4DA73}"/>
            </a:ext>
          </a:extLst>
        </xdr:cNvPr>
        <xdr:cNvSpPr/>
      </xdr:nvSpPr>
      <xdr:spPr>
        <a:xfrm>
          <a:off x="11487150" y="171539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7571786B-0412-4809-99FD-B8D295436EA7}"/>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3E88E646-D225-4E4A-A5A9-505FBA926684}"/>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A86DCC10-A9D7-4FAF-A69F-6F2DA172F428}"/>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BA606680-7596-44C9-8854-6B18337AE754}"/>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42B273F8-FFBF-4EB6-BD7D-134FD290A453}"/>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682" name="楕円 681">
          <a:extLst>
            <a:ext uri="{FF2B5EF4-FFF2-40B4-BE49-F238E27FC236}">
              <a16:creationId xmlns:a16="http://schemas.microsoft.com/office/drawing/2014/main" id="{C3274028-FA5D-410C-AF1A-EA6CAD65066B}"/>
            </a:ext>
          </a:extLst>
        </xdr:cNvPr>
        <xdr:cNvSpPr/>
      </xdr:nvSpPr>
      <xdr:spPr>
        <a:xfrm>
          <a:off x="14649450" y="1781855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683" name="【公民館】&#10;有形固定資産減価償却率該当値テキスト">
          <a:extLst>
            <a:ext uri="{FF2B5EF4-FFF2-40B4-BE49-F238E27FC236}">
              <a16:creationId xmlns:a16="http://schemas.microsoft.com/office/drawing/2014/main" id="{0853A23D-8F36-4E19-BB49-A1577BE0E7E7}"/>
            </a:ext>
          </a:extLst>
        </xdr:cNvPr>
        <xdr:cNvSpPr txBox="1"/>
      </xdr:nvSpPr>
      <xdr:spPr>
        <a:xfrm>
          <a:off x="14735175" y="1772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684" name="楕円 683">
          <a:extLst>
            <a:ext uri="{FF2B5EF4-FFF2-40B4-BE49-F238E27FC236}">
              <a16:creationId xmlns:a16="http://schemas.microsoft.com/office/drawing/2014/main" id="{F4A3C42F-9E45-4990-8348-2224B4DB4761}"/>
            </a:ext>
          </a:extLst>
        </xdr:cNvPr>
        <xdr:cNvSpPr/>
      </xdr:nvSpPr>
      <xdr:spPr>
        <a:xfrm>
          <a:off x="13887450" y="178185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685" name="直線コネクタ 684">
          <a:extLst>
            <a:ext uri="{FF2B5EF4-FFF2-40B4-BE49-F238E27FC236}">
              <a16:creationId xmlns:a16="http://schemas.microsoft.com/office/drawing/2014/main" id="{BBB3A2F2-556C-4D39-AEB0-A65E123D92DC}"/>
            </a:ext>
          </a:extLst>
        </xdr:cNvPr>
        <xdr:cNvCxnSpPr/>
      </xdr:nvCxnSpPr>
      <xdr:spPr>
        <a:xfrm>
          <a:off x="13935075" y="1786617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686" name="楕円 685">
          <a:extLst>
            <a:ext uri="{FF2B5EF4-FFF2-40B4-BE49-F238E27FC236}">
              <a16:creationId xmlns:a16="http://schemas.microsoft.com/office/drawing/2014/main" id="{55B9709E-5B81-4C0F-AA50-255B020A9D63}"/>
            </a:ext>
          </a:extLst>
        </xdr:cNvPr>
        <xdr:cNvSpPr/>
      </xdr:nvSpPr>
      <xdr:spPr>
        <a:xfrm>
          <a:off x="13096875" y="1781855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687" name="直線コネクタ 686">
          <a:extLst>
            <a:ext uri="{FF2B5EF4-FFF2-40B4-BE49-F238E27FC236}">
              <a16:creationId xmlns:a16="http://schemas.microsoft.com/office/drawing/2014/main" id="{734C5B2F-51DE-411F-8F4D-361310E516F7}"/>
            </a:ext>
          </a:extLst>
        </xdr:cNvPr>
        <xdr:cNvCxnSpPr/>
      </xdr:nvCxnSpPr>
      <xdr:spPr>
        <a:xfrm>
          <a:off x="13144500" y="1786617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688" name="楕円 687">
          <a:extLst>
            <a:ext uri="{FF2B5EF4-FFF2-40B4-BE49-F238E27FC236}">
              <a16:creationId xmlns:a16="http://schemas.microsoft.com/office/drawing/2014/main" id="{309543F1-5177-4F35-ABAC-918CFC38B741}"/>
            </a:ext>
          </a:extLst>
        </xdr:cNvPr>
        <xdr:cNvSpPr/>
      </xdr:nvSpPr>
      <xdr:spPr>
        <a:xfrm>
          <a:off x="12296775" y="1781855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689" name="直線コネクタ 688">
          <a:extLst>
            <a:ext uri="{FF2B5EF4-FFF2-40B4-BE49-F238E27FC236}">
              <a16:creationId xmlns:a16="http://schemas.microsoft.com/office/drawing/2014/main" id="{7853652F-1962-4206-9B58-DD3EBBE51EF7}"/>
            </a:ext>
          </a:extLst>
        </xdr:cNvPr>
        <xdr:cNvCxnSpPr/>
      </xdr:nvCxnSpPr>
      <xdr:spPr>
        <a:xfrm>
          <a:off x="12344400" y="1786617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690" name="楕円 689">
          <a:extLst>
            <a:ext uri="{FF2B5EF4-FFF2-40B4-BE49-F238E27FC236}">
              <a16:creationId xmlns:a16="http://schemas.microsoft.com/office/drawing/2014/main" id="{B6791C90-13FF-4062-B335-6DF6F56000E1}"/>
            </a:ext>
          </a:extLst>
        </xdr:cNvPr>
        <xdr:cNvSpPr/>
      </xdr:nvSpPr>
      <xdr:spPr>
        <a:xfrm>
          <a:off x="11487150" y="178185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691" name="直線コネクタ 690">
          <a:extLst>
            <a:ext uri="{FF2B5EF4-FFF2-40B4-BE49-F238E27FC236}">
              <a16:creationId xmlns:a16="http://schemas.microsoft.com/office/drawing/2014/main" id="{1A1ECA83-5DDC-4732-8938-9F2EF6CDC351}"/>
            </a:ext>
          </a:extLst>
        </xdr:cNvPr>
        <xdr:cNvCxnSpPr/>
      </xdr:nvCxnSpPr>
      <xdr:spPr>
        <a:xfrm>
          <a:off x="11534775" y="1786617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692" name="n_1aveValue【公民館】&#10;有形固定資産減価償却率">
          <a:extLst>
            <a:ext uri="{FF2B5EF4-FFF2-40B4-BE49-F238E27FC236}">
              <a16:creationId xmlns:a16="http://schemas.microsoft.com/office/drawing/2014/main" id="{DD5E1148-9C7B-41B7-80CC-4227C0D50BC5}"/>
            </a:ext>
          </a:extLst>
        </xdr:cNvPr>
        <xdr:cNvSpPr txBox="1"/>
      </xdr:nvSpPr>
      <xdr:spPr>
        <a:xfrm>
          <a:off x="13745219" y="16963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693" name="n_2aveValue【公民館】&#10;有形固定資産減価償却率">
          <a:extLst>
            <a:ext uri="{FF2B5EF4-FFF2-40B4-BE49-F238E27FC236}">
              <a16:creationId xmlns:a16="http://schemas.microsoft.com/office/drawing/2014/main" id="{4ADFE783-719A-48DF-BDC5-5F3AA528F49D}"/>
            </a:ext>
          </a:extLst>
        </xdr:cNvPr>
        <xdr:cNvSpPr txBox="1"/>
      </xdr:nvSpPr>
      <xdr:spPr>
        <a:xfrm>
          <a:off x="12964169" y="1692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694" name="n_3aveValue【公民館】&#10;有形固定資産減価償却率">
          <a:extLst>
            <a:ext uri="{FF2B5EF4-FFF2-40B4-BE49-F238E27FC236}">
              <a16:creationId xmlns:a16="http://schemas.microsoft.com/office/drawing/2014/main" id="{79FDEBA8-9D4D-4674-AC9E-D99216DCDE21}"/>
            </a:ext>
          </a:extLst>
        </xdr:cNvPr>
        <xdr:cNvSpPr txBox="1"/>
      </xdr:nvSpPr>
      <xdr:spPr>
        <a:xfrm>
          <a:off x="12164069" y="16947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695" name="n_4aveValue【公民館】&#10;有形固定資産減価償却率">
          <a:extLst>
            <a:ext uri="{FF2B5EF4-FFF2-40B4-BE49-F238E27FC236}">
              <a16:creationId xmlns:a16="http://schemas.microsoft.com/office/drawing/2014/main" id="{2DA0F5C3-9CCD-47BD-96F2-E0DF6AA49E18}"/>
            </a:ext>
          </a:extLst>
        </xdr:cNvPr>
        <xdr:cNvSpPr txBox="1"/>
      </xdr:nvSpPr>
      <xdr:spPr>
        <a:xfrm>
          <a:off x="11354444" y="16922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696" name="n_1mainValue【公民館】&#10;有形固定資産減価償却率">
          <a:extLst>
            <a:ext uri="{FF2B5EF4-FFF2-40B4-BE49-F238E27FC236}">
              <a16:creationId xmlns:a16="http://schemas.microsoft.com/office/drawing/2014/main" id="{308D1837-B3CA-4876-8466-7623FF6CCD6C}"/>
            </a:ext>
          </a:extLst>
        </xdr:cNvPr>
        <xdr:cNvSpPr txBox="1"/>
      </xdr:nvSpPr>
      <xdr:spPr>
        <a:xfrm>
          <a:off x="13716077" y="1790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697" name="n_2mainValue【公民館】&#10;有形固定資産減価償却率">
          <a:extLst>
            <a:ext uri="{FF2B5EF4-FFF2-40B4-BE49-F238E27FC236}">
              <a16:creationId xmlns:a16="http://schemas.microsoft.com/office/drawing/2014/main" id="{C479F2F2-AD8B-4024-A543-4F7CB05E70A6}"/>
            </a:ext>
          </a:extLst>
        </xdr:cNvPr>
        <xdr:cNvSpPr txBox="1"/>
      </xdr:nvSpPr>
      <xdr:spPr>
        <a:xfrm>
          <a:off x="12925502" y="1790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698" name="n_3mainValue【公民館】&#10;有形固定資産減価償却率">
          <a:extLst>
            <a:ext uri="{FF2B5EF4-FFF2-40B4-BE49-F238E27FC236}">
              <a16:creationId xmlns:a16="http://schemas.microsoft.com/office/drawing/2014/main" id="{342446A9-FC19-4EAE-98CE-C37928E8BBF8}"/>
            </a:ext>
          </a:extLst>
        </xdr:cNvPr>
        <xdr:cNvSpPr txBox="1"/>
      </xdr:nvSpPr>
      <xdr:spPr>
        <a:xfrm>
          <a:off x="12134927" y="1790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699" name="n_4mainValue【公民館】&#10;有形固定資産減価償却率">
          <a:extLst>
            <a:ext uri="{FF2B5EF4-FFF2-40B4-BE49-F238E27FC236}">
              <a16:creationId xmlns:a16="http://schemas.microsoft.com/office/drawing/2014/main" id="{6D4FDC75-9F0B-4AEE-B799-D143AAF71F68}"/>
            </a:ext>
          </a:extLst>
        </xdr:cNvPr>
        <xdr:cNvSpPr txBox="1"/>
      </xdr:nvSpPr>
      <xdr:spPr>
        <a:xfrm>
          <a:off x="11325302" y="1790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766A7F26-5620-4D35-8660-00C330AF636B}"/>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D9825361-A66D-4D10-B47A-2C545471E6F0}"/>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F6205428-1DE3-47B3-BF01-77F28DDF0B6A}"/>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EF2B1C49-82B4-448F-B279-E6C69036AFD5}"/>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6CF9B69A-698B-4061-B98A-2247BAF87BBF}"/>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C12ACE32-3197-40EF-974E-0B712DA168C1}"/>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339D80F7-EC87-41C6-943A-9CE8A362141E}"/>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7EB4F2D7-0E45-4E87-B934-656EF63E6CE2}"/>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F91F1410-F4F3-4941-B315-526076E36C53}"/>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26E586FC-442E-4719-BBC9-D23E4BFFF32D}"/>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5B619AD0-0C0B-46F7-9C0C-7E2E149FC323}"/>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9CB2BBE6-2E8D-419F-8C31-C22220D0448D}"/>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F46CE691-D392-49E4-899E-46CC7495AFAA}"/>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4BDCD890-08EE-4492-B92E-C2541E0B8E83}"/>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C412A46D-8694-450E-ADBB-BE293ADB6078}"/>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6FFCFAA8-7B40-41A2-B5E8-B656089A8315}"/>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47D6CBD1-0C5B-4544-97AA-D9B5B4DDA310}"/>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0FA1BA32-FEAE-443E-B18C-9C59A43547AD}"/>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D874AE36-C8F8-4C35-B41D-0D30BBE3DB8A}"/>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0BD23EC0-CFF3-45E1-96AA-22259D3A1ED0}"/>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60E86286-B4E2-4968-BE17-4E5FF235E755}"/>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9FBE7673-F3B1-4F14-B408-583B1EC9C771}"/>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D56F06C5-4B45-4458-9136-35B3078874AE}"/>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3" name="直線コネクタ 722">
          <a:extLst>
            <a:ext uri="{FF2B5EF4-FFF2-40B4-BE49-F238E27FC236}">
              <a16:creationId xmlns:a16="http://schemas.microsoft.com/office/drawing/2014/main" id="{FBD36CC8-E2CA-494E-9C2A-635AD880A3DB}"/>
            </a:ext>
          </a:extLst>
        </xdr:cNvPr>
        <xdr:cNvCxnSpPr/>
      </xdr:nvCxnSpPr>
      <xdr:spPr>
        <a:xfrm flipV="1">
          <a:off x="19954239" y="16391255"/>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4" name="【公民館】&#10;一人当たり面積最小値テキスト">
          <a:extLst>
            <a:ext uri="{FF2B5EF4-FFF2-40B4-BE49-F238E27FC236}">
              <a16:creationId xmlns:a16="http://schemas.microsoft.com/office/drawing/2014/main" id="{1478B18C-71FB-4014-BD59-C73C87E4B2FF}"/>
            </a:ext>
          </a:extLst>
        </xdr:cNvPr>
        <xdr:cNvSpPr txBox="1"/>
      </xdr:nvSpPr>
      <xdr:spPr>
        <a:xfrm>
          <a:off x="19992975" y="1780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5" name="直線コネクタ 724">
          <a:extLst>
            <a:ext uri="{FF2B5EF4-FFF2-40B4-BE49-F238E27FC236}">
              <a16:creationId xmlns:a16="http://schemas.microsoft.com/office/drawing/2014/main" id="{B5CDC6AB-74D0-4E0F-A4D4-0AED78A4B345}"/>
            </a:ext>
          </a:extLst>
        </xdr:cNvPr>
        <xdr:cNvCxnSpPr/>
      </xdr:nvCxnSpPr>
      <xdr:spPr>
        <a:xfrm>
          <a:off x="19878675" y="178047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6" name="【公民館】&#10;一人当たり面積最大値テキスト">
          <a:extLst>
            <a:ext uri="{FF2B5EF4-FFF2-40B4-BE49-F238E27FC236}">
              <a16:creationId xmlns:a16="http://schemas.microsoft.com/office/drawing/2014/main" id="{EDCBEFAF-555C-4DC6-B142-41EF47A16F12}"/>
            </a:ext>
          </a:extLst>
        </xdr:cNvPr>
        <xdr:cNvSpPr txBox="1"/>
      </xdr:nvSpPr>
      <xdr:spPr>
        <a:xfrm>
          <a:off x="19992975" y="1616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7" name="直線コネクタ 726">
          <a:extLst>
            <a:ext uri="{FF2B5EF4-FFF2-40B4-BE49-F238E27FC236}">
              <a16:creationId xmlns:a16="http://schemas.microsoft.com/office/drawing/2014/main" id="{94FB600D-5E46-4C43-894B-FC16CD5A1AA8}"/>
            </a:ext>
          </a:extLst>
        </xdr:cNvPr>
        <xdr:cNvCxnSpPr/>
      </xdr:nvCxnSpPr>
      <xdr:spPr>
        <a:xfrm>
          <a:off x="19878675" y="163912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728" name="【公民館】&#10;一人当たり面積平均値テキスト">
          <a:extLst>
            <a:ext uri="{FF2B5EF4-FFF2-40B4-BE49-F238E27FC236}">
              <a16:creationId xmlns:a16="http://schemas.microsoft.com/office/drawing/2014/main" id="{87A63E76-BEB2-4693-BDF8-8703251EF490}"/>
            </a:ext>
          </a:extLst>
        </xdr:cNvPr>
        <xdr:cNvSpPr txBox="1"/>
      </xdr:nvSpPr>
      <xdr:spPr>
        <a:xfrm>
          <a:off x="19992975" y="17270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729" name="フローチャート: 判断 728">
          <a:extLst>
            <a:ext uri="{FF2B5EF4-FFF2-40B4-BE49-F238E27FC236}">
              <a16:creationId xmlns:a16="http://schemas.microsoft.com/office/drawing/2014/main" id="{4724EEB2-A0F9-44FD-B237-1293CA1735F0}"/>
            </a:ext>
          </a:extLst>
        </xdr:cNvPr>
        <xdr:cNvSpPr/>
      </xdr:nvSpPr>
      <xdr:spPr>
        <a:xfrm>
          <a:off x="19897725" y="174186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730" name="フローチャート: 判断 729">
          <a:extLst>
            <a:ext uri="{FF2B5EF4-FFF2-40B4-BE49-F238E27FC236}">
              <a16:creationId xmlns:a16="http://schemas.microsoft.com/office/drawing/2014/main" id="{4E7C2DA1-C73F-47CE-8D5D-53599A81FAA1}"/>
            </a:ext>
          </a:extLst>
        </xdr:cNvPr>
        <xdr:cNvSpPr/>
      </xdr:nvSpPr>
      <xdr:spPr>
        <a:xfrm>
          <a:off x="19154775" y="174294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731" name="フローチャート: 判断 730">
          <a:extLst>
            <a:ext uri="{FF2B5EF4-FFF2-40B4-BE49-F238E27FC236}">
              <a16:creationId xmlns:a16="http://schemas.microsoft.com/office/drawing/2014/main" id="{603F7EFF-1469-4A18-B6B3-C02FCA8CE69D}"/>
            </a:ext>
          </a:extLst>
        </xdr:cNvPr>
        <xdr:cNvSpPr/>
      </xdr:nvSpPr>
      <xdr:spPr>
        <a:xfrm>
          <a:off x="18345150" y="174428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32" name="フローチャート: 判断 731">
          <a:extLst>
            <a:ext uri="{FF2B5EF4-FFF2-40B4-BE49-F238E27FC236}">
              <a16:creationId xmlns:a16="http://schemas.microsoft.com/office/drawing/2014/main" id="{9F180D07-EBDE-473E-B340-20B6539BF3D8}"/>
            </a:ext>
          </a:extLst>
        </xdr:cNvPr>
        <xdr:cNvSpPr/>
      </xdr:nvSpPr>
      <xdr:spPr>
        <a:xfrm>
          <a:off x="17554575" y="174377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733" name="フローチャート: 判断 732">
          <a:extLst>
            <a:ext uri="{FF2B5EF4-FFF2-40B4-BE49-F238E27FC236}">
              <a16:creationId xmlns:a16="http://schemas.microsoft.com/office/drawing/2014/main" id="{7EDD832E-7C24-4047-8E8C-B787D5889212}"/>
            </a:ext>
          </a:extLst>
        </xdr:cNvPr>
        <xdr:cNvSpPr/>
      </xdr:nvSpPr>
      <xdr:spPr>
        <a:xfrm>
          <a:off x="16754475" y="174129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1825CDB3-7236-4615-AAF9-6C3B437A1232}"/>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E2D5E2A6-3168-4871-B11F-94AB532FFFEB}"/>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F5D9705B-2F70-4722-BB9E-1DF0E4F0A927}"/>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7C7D5944-0DD8-4607-B9B5-8B6C66DADCCD}"/>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DDB1ACA6-8F28-4CC8-9CF0-1556A64CFA94}"/>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16511</xdr:rowOff>
    </xdr:from>
    <xdr:to>
      <xdr:col>116</xdr:col>
      <xdr:colOff>114300</xdr:colOff>
      <xdr:row>108</xdr:row>
      <xdr:rowOff>118111</xdr:rowOff>
    </xdr:to>
    <xdr:sp macro="" textlink="">
      <xdr:nvSpPr>
        <xdr:cNvPr id="739" name="楕円 738">
          <a:extLst>
            <a:ext uri="{FF2B5EF4-FFF2-40B4-BE49-F238E27FC236}">
              <a16:creationId xmlns:a16="http://schemas.microsoft.com/office/drawing/2014/main" id="{15BE406D-61AD-472E-AB5B-0BAEDD53B5EE}"/>
            </a:ext>
          </a:extLst>
        </xdr:cNvPr>
        <xdr:cNvSpPr/>
      </xdr:nvSpPr>
      <xdr:spPr>
        <a:xfrm>
          <a:off x="19897725" y="176758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102888</xdr:rowOff>
    </xdr:from>
    <xdr:ext cx="469744" cy="259045"/>
    <xdr:sp macro="" textlink="">
      <xdr:nvSpPr>
        <xdr:cNvPr id="740" name="【公民館】&#10;一人当たり面積該当値テキスト">
          <a:extLst>
            <a:ext uri="{FF2B5EF4-FFF2-40B4-BE49-F238E27FC236}">
              <a16:creationId xmlns:a16="http://schemas.microsoft.com/office/drawing/2014/main" id="{EC88D998-D851-4D1A-834A-90A8719C7AB5}"/>
            </a:ext>
          </a:extLst>
        </xdr:cNvPr>
        <xdr:cNvSpPr txBox="1"/>
      </xdr:nvSpPr>
      <xdr:spPr>
        <a:xfrm>
          <a:off x="19992975" y="1759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16511</xdr:rowOff>
    </xdr:from>
    <xdr:to>
      <xdr:col>112</xdr:col>
      <xdr:colOff>38100</xdr:colOff>
      <xdr:row>108</xdr:row>
      <xdr:rowOff>118111</xdr:rowOff>
    </xdr:to>
    <xdr:sp macro="" textlink="">
      <xdr:nvSpPr>
        <xdr:cNvPr id="741" name="楕円 740">
          <a:extLst>
            <a:ext uri="{FF2B5EF4-FFF2-40B4-BE49-F238E27FC236}">
              <a16:creationId xmlns:a16="http://schemas.microsoft.com/office/drawing/2014/main" id="{336D3DC4-E10E-4F4A-BC78-0EEF863AB1E9}"/>
            </a:ext>
          </a:extLst>
        </xdr:cNvPr>
        <xdr:cNvSpPr/>
      </xdr:nvSpPr>
      <xdr:spPr>
        <a:xfrm>
          <a:off x="19154775" y="1767586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67311</xdr:rowOff>
    </xdr:from>
    <xdr:to>
      <xdr:col>116</xdr:col>
      <xdr:colOff>63500</xdr:colOff>
      <xdr:row>108</xdr:row>
      <xdr:rowOff>67311</xdr:rowOff>
    </xdr:to>
    <xdr:cxnSp macro="">
      <xdr:nvCxnSpPr>
        <xdr:cNvPr id="742" name="直線コネクタ 741">
          <a:extLst>
            <a:ext uri="{FF2B5EF4-FFF2-40B4-BE49-F238E27FC236}">
              <a16:creationId xmlns:a16="http://schemas.microsoft.com/office/drawing/2014/main" id="{6BD6C357-94B4-41BF-AEFF-36CCC8B935F7}"/>
            </a:ext>
          </a:extLst>
        </xdr:cNvPr>
        <xdr:cNvCxnSpPr/>
      </xdr:nvCxnSpPr>
      <xdr:spPr>
        <a:xfrm>
          <a:off x="19202400" y="17723486"/>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16511</xdr:rowOff>
    </xdr:from>
    <xdr:to>
      <xdr:col>107</xdr:col>
      <xdr:colOff>101600</xdr:colOff>
      <xdr:row>108</xdr:row>
      <xdr:rowOff>118111</xdr:rowOff>
    </xdr:to>
    <xdr:sp macro="" textlink="">
      <xdr:nvSpPr>
        <xdr:cNvPr id="743" name="楕円 742">
          <a:extLst>
            <a:ext uri="{FF2B5EF4-FFF2-40B4-BE49-F238E27FC236}">
              <a16:creationId xmlns:a16="http://schemas.microsoft.com/office/drawing/2014/main" id="{335653E9-27A7-4E44-959E-27063E183DF4}"/>
            </a:ext>
          </a:extLst>
        </xdr:cNvPr>
        <xdr:cNvSpPr/>
      </xdr:nvSpPr>
      <xdr:spPr>
        <a:xfrm>
          <a:off x="18345150" y="176758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67311</xdr:rowOff>
    </xdr:from>
    <xdr:to>
      <xdr:col>111</xdr:col>
      <xdr:colOff>177800</xdr:colOff>
      <xdr:row>108</xdr:row>
      <xdr:rowOff>67311</xdr:rowOff>
    </xdr:to>
    <xdr:cxnSp macro="">
      <xdr:nvCxnSpPr>
        <xdr:cNvPr id="744" name="直線コネクタ 743">
          <a:extLst>
            <a:ext uri="{FF2B5EF4-FFF2-40B4-BE49-F238E27FC236}">
              <a16:creationId xmlns:a16="http://schemas.microsoft.com/office/drawing/2014/main" id="{9D7F8A60-C8A9-465A-80E1-E0573FB4A375}"/>
            </a:ext>
          </a:extLst>
        </xdr:cNvPr>
        <xdr:cNvCxnSpPr/>
      </xdr:nvCxnSpPr>
      <xdr:spPr>
        <a:xfrm>
          <a:off x="18392775" y="1772348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16511</xdr:rowOff>
    </xdr:from>
    <xdr:to>
      <xdr:col>102</xdr:col>
      <xdr:colOff>165100</xdr:colOff>
      <xdr:row>108</xdr:row>
      <xdr:rowOff>118111</xdr:rowOff>
    </xdr:to>
    <xdr:sp macro="" textlink="">
      <xdr:nvSpPr>
        <xdr:cNvPr id="745" name="楕円 744">
          <a:extLst>
            <a:ext uri="{FF2B5EF4-FFF2-40B4-BE49-F238E27FC236}">
              <a16:creationId xmlns:a16="http://schemas.microsoft.com/office/drawing/2014/main" id="{A2C45766-61AA-4ECD-9CBB-4899725F6EDE}"/>
            </a:ext>
          </a:extLst>
        </xdr:cNvPr>
        <xdr:cNvSpPr/>
      </xdr:nvSpPr>
      <xdr:spPr>
        <a:xfrm>
          <a:off x="17554575" y="1767586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67311</xdr:rowOff>
    </xdr:from>
    <xdr:to>
      <xdr:col>107</xdr:col>
      <xdr:colOff>50800</xdr:colOff>
      <xdr:row>108</xdr:row>
      <xdr:rowOff>67311</xdr:rowOff>
    </xdr:to>
    <xdr:cxnSp macro="">
      <xdr:nvCxnSpPr>
        <xdr:cNvPr id="746" name="直線コネクタ 745">
          <a:extLst>
            <a:ext uri="{FF2B5EF4-FFF2-40B4-BE49-F238E27FC236}">
              <a16:creationId xmlns:a16="http://schemas.microsoft.com/office/drawing/2014/main" id="{CA0F1A20-0274-4BFF-8C1B-E00DA60F91CC}"/>
            </a:ext>
          </a:extLst>
        </xdr:cNvPr>
        <xdr:cNvCxnSpPr/>
      </xdr:nvCxnSpPr>
      <xdr:spPr>
        <a:xfrm>
          <a:off x="17602200" y="1772348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17780</xdr:rowOff>
    </xdr:from>
    <xdr:to>
      <xdr:col>98</xdr:col>
      <xdr:colOff>38100</xdr:colOff>
      <xdr:row>108</xdr:row>
      <xdr:rowOff>119380</xdr:rowOff>
    </xdr:to>
    <xdr:sp macro="" textlink="">
      <xdr:nvSpPr>
        <xdr:cNvPr id="747" name="楕円 746">
          <a:extLst>
            <a:ext uri="{FF2B5EF4-FFF2-40B4-BE49-F238E27FC236}">
              <a16:creationId xmlns:a16="http://schemas.microsoft.com/office/drawing/2014/main" id="{F1956F9B-A2F6-4A5A-A70E-D163B374514C}"/>
            </a:ext>
          </a:extLst>
        </xdr:cNvPr>
        <xdr:cNvSpPr/>
      </xdr:nvSpPr>
      <xdr:spPr>
        <a:xfrm>
          <a:off x="16754475" y="176771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67311</xdr:rowOff>
    </xdr:from>
    <xdr:to>
      <xdr:col>102</xdr:col>
      <xdr:colOff>114300</xdr:colOff>
      <xdr:row>108</xdr:row>
      <xdr:rowOff>68580</xdr:rowOff>
    </xdr:to>
    <xdr:cxnSp macro="">
      <xdr:nvCxnSpPr>
        <xdr:cNvPr id="748" name="直線コネクタ 747">
          <a:extLst>
            <a:ext uri="{FF2B5EF4-FFF2-40B4-BE49-F238E27FC236}">
              <a16:creationId xmlns:a16="http://schemas.microsoft.com/office/drawing/2014/main" id="{A5116533-EBE8-44F5-8660-9560D64E142A}"/>
            </a:ext>
          </a:extLst>
        </xdr:cNvPr>
        <xdr:cNvCxnSpPr/>
      </xdr:nvCxnSpPr>
      <xdr:spPr>
        <a:xfrm flipV="1">
          <a:off x="16802100" y="17723486"/>
          <a:ext cx="8001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749" name="n_1aveValue【公民館】&#10;一人当たり面積">
          <a:extLst>
            <a:ext uri="{FF2B5EF4-FFF2-40B4-BE49-F238E27FC236}">
              <a16:creationId xmlns:a16="http://schemas.microsoft.com/office/drawing/2014/main" id="{483A83BD-DEB2-4FA3-BA58-2BE409CAD89E}"/>
            </a:ext>
          </a:extLst>
        </xdr:cNvPr>
        <xdr:cNvSpPr txBox="1"/>
      </xdr:nvSpPr>
      <xdr:spPr>
        <a:xfrm>
          <a:off x="18983402" y="1720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750" name="n_2aveValue【公民館】&#10;一人当たり面積">
          <a:extLst>
            <a:ext uri="{FF2B5EF4-FFF2-40B4-BE49-F238E27FC236}">
              <a16:creationId xmlns:a16="http://schemas.microsoft.com/office/drawing/2014/main" id="{F29D7805-3282-4435-B193-B99A8A3EC3F2}"/>
            </a:ext>
          </a:extLst>
        </xdr:cNvPr>
        <xdr:cNvSpPr txBox="1"/>
      </xdr:nvSpPr>
      <xdr:spPr>
        <a:xfrm>
          <a:off x="18183302" y="1721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751" name="n_3aveValue【公民館】&#10;一人当たり面積">
          <a:extLst>
            <a:ext uri="{FF2B5EF4-FFF2-40B4-BE49-F238E27FC236}">
              <a16:creationId xmlns:a16="http://schemas.microsoft.com/office/drawing/2014/main" id="{FBC8D45A-380C-4DC2-AA68-7A37D85AF8A1}"/>
            </a:ext>
          </a:extLst>
        </xdr:cNvPr>
        <xdr:cNvSpPr txBox="1"/>
      </xdr:nvSpPr>
      <xdr:spPr>
        <a:xfrm>
          <a:off x="17383202" y="1721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43197</xdr:rowOff>
    </xdr:from>
    <xdr:ext cx="469744" cy="259045"/>
    <xdr:sp macro="" textlink="">
      <xdr:nvSpPr>
        <xdr:cNvPr id="752" name="n_4aveValue【公民館】&#10;一人当たり面積">
          <a:extLst>
            <a:ext uri="{FF2B5EF4-FFF2-40B4-BE49-F238E27FC236}">
              <a16:creationId xmlns:a16="http://schemas.microsoft.com/office/drawing/2014/main" id="{39F5D0F6-66A5-4C0B-89BF-DC63DC02E1C5}"/>
            </a:ext>
          </a:extLst>
        </xdr:cNvPr>
        <xdr:cNvSpPr txBox="1"/>
      </xdr:nvSpPr>
      <xdr:spPr>
        <a:xfrm>
          <a:off x="16592627" y="1719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109238</xdr:rowOff>
    </xdr:from>
    <xdr:ext cx="469744" cy="259045"/>
    <xdr:sp macro="" textlink="">
      <xdr:nvSpPr>
        <xdr:cNvPr id="753" name="n_1mainValue【公民館】&#10;一人当たり面積">
          <a:extLst>
            <a:ext uri="{FF2B5EF4-FFF2-40B4-BE49-F238E27FC236}">
              <a16:creationId xmlns:a16="http://schemas.microsoft.com/office/drawing/2014/main" id="{068FCCA2-201C-477C-94A1-409829E8BC30}"/>
            </a:ext>
          </a:extLst>
        </xdr:cNvPr>
        <xdr:cNvSpPr txBox="1"/>
      </xdr:nvSpPr>
      <xdr:spPr>
        <a:xfrm>
          <a:off x="18983402" y="1776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109238</xdr:rowOff>
    </xdr:from>
    <xdr:ext cx="469744" cy="259045"/>
    <xdr:sp macro="" textlink="">
      <xdr:nvSpPr>
        <xdr:cNvPr id="754" name="n_2mainValue【公民館】&#10;一人当たり面積">
          <a:extLst>
            <a:ext uri="{FF2B5EF4-FFF2-40B4-BE49-F238E27FC236}">
              <a16:creationId xmlns:a16="http://schemas.microsoft.com/office/drawing/2014/main" id="{3D3319B2-9FAA-4EAD-B78C-9598A3925A2D}"/>
            </a:ext>
          </a:extLst>
        </xdr:cNvPr>
        <xdr:cNvSpPr txBox="1"/>
      </xdr:nvSpPr>
      <xdr:spPr>
        <a:xfrm>
          <a:off x="18183302" y="1776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109238</xdr:rowOff>
    </xdr:from>
    <xdr:ext cx="469744" cy="259045"/>
    <xdr:sp macro="" textlink="">
      <xdr:nvSpPr>
        <xdr:cNvPr id="755" name="n_3mainValue【公民館】&#10;一人当たり面積">
          <a:extLst>
            <a:ext uri="{FF2B5EF4-FFF2-40B4-BE49-F238E27FC236}">
              <a16:creationId xmlns:a16="http://schemas.microsoft.com/office/drawing/2014/main" id="{D2D8BDB9-BAA7-446C-A247-DE65A653AE1A}"/>
            </a:ext>
          </a:extLst>
        </xdr:cNvPr>
        <xdr:cNvSpPr txBox="1"/>
      </xdr:nvSpPr>
      <xdr:spPr>
        <a:xfrm>
          <a:off x="17383202" y="1776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110507</xdr:rowOff>
    </xdr:from>
    <xdr:ext cx="469744" cy="259045"/>
    <xdr:sp macro="" textlink="">
      <xdr:nvSpPr>
        <xdr:cNvPr id="756" name="n_4mainValue【公民館】&#10;一人当たり面積">
          <a:extLst>
            <a:ext uri="{FF2B5EF4-FFF2-40B4-BE49-F238E27FC236}">
              <a16:creationId xmlns:a16="http://schemas.microsoft.com/office/drawing/2014/main" id="{E8C7F66C-CD28-4D13-8FCA-8B1DFCE147D1}"/>
            </a:ext>
          </a:extLst>
        </xdr:cNvPr>
        <xdr:cNvSpPr txBox="1"/>
      </xdr:nvSpPr>
      <xdr:spPr>
        <a:xfrm>
          <a:off x="16592627" y="177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4183E8E4-2E97-4BBF-8C5F-F5B97C3E90C7}"/>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3B48CFDE-9851-437C-A6EF-E97CE8BB9E17}"/>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60987627-7B5E-4C5C-8FFC-F1CFE6E23D2B}"/>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類似団体と比較して特に有形固定資産減価償却率が高くなっている施設は、道路、</a:t>
          </a:r>
          <a:r>
            <a:rPr kumimoji="1" lang="ja-JP" altLang="en-US" sz="1100" baseline="0">
              <a:solidFill>
                <a:schemeClr val="dk1"/>
              </a:solidFill>
              <a:effectLst/>
              <a:latin typeface="+mn-lt"/>
              <a:ea typeface="+mn-ea"/>
              <a:cs typeface="+mn-cs"/>
            </a:rPr>
            <a:t>認定こども園・幼稚園・保育所、</a:t>
          </a:r>
          <a:r>
            <a:rPr kumimoji="1" lang="ja-JP" altLang="ja-JP" sz="1100" baseline="0">
              <a:solidFill>
                <a:schemeClr val="dk1"/>
              </a:solidFill>
              <a:effectLst/>
              <a:latin typeface="+mn-lt"/>
              <a:ea typeface="+mn-ea"/>
              <a:cs typeface="+mn-cs"/>
            </a:rPr>
            <a:t>公営住宅、児童館及び公民館である。</a:t>
          </a:r>
          <a:endParaRPr lang="ja-JP" altLang="ja-JP" sz="1400">
            <a:effectLst/>
          </a:endParaRPr>
        </a:p>
        <a:p>
          <a:r>
            <a:rPr kumimoji="1" lang="ja-JP" altLang="ja-JP" sz="1100" baseline="0">
              <a:solidFill>
                <a:schemeClr val="dk1"/>
              </a:solidFill>
              <a:effectLst/>
              <a:latin typeface="+mn-lt"/>
              <a:ea typeface="+mn-ea"/>
              <a:cs typeface="+mn-cs"/>
            </a:rPr>
            <a:t>公民館は、給食センターと複合化した施設を建設しており、一人当たり面積が増加するため維持管理費用の増加も見込まれる。</a:t>
          </a:r>
          <a:endParaRPr lang="ja-JP" altLang="ja-JP" sz="1400">
            <a:effectLst/>
          </a:endParaRPr>
        </a:p>
        <a:p>
          <a:r>
            <a:rPr lang="ja-JP" altLang="ja-JP" sz="1100">
              <a:solidFill>
                <a:schemeClr val="dk1"/>
              </a:solidFill>
              <a:effectLst/>
              <a:latin typeface="+mn-lt"/>
              <a:ea typeface="+mn-ea"/>
              <a:cs typeface="+mn-cs"/>
            </a:rPr>
            <a:t>公営住宅は、廃止することも含めて今後のあり方について検討していく。</a:t>
          </a:r>
          <a:endParaRPr lang="ja-JP" altLang="ja-JP" sz="1400">
            <a:effectLst/>
          </a:endParaRPr>
        </a:p>
        <a:p>
          <a:r>
            <a:rPr kumimoji="1" lang="ja-JP" altLang="ja-JP" sz="1100" baseline="0">
              <a:solidFill>
                <a:schemeClr val="dk1"/>
              </a:solidFill>
              <a:effectLst/>
              <a:latin typeface="+mn-lt"/>
              <a:ea typeface="+mn-ea"/>
              <a:cs typeface="+mn-cs"/>
            </a:rPr>
            <a:t>ほかの施設についても、平成</a:t>
          </a:r>
          <a:r>
            <a:rPr kumimoji="1" lang="en-US" altLang="ja-JP" sz="1100" baseline="0">
              <a:solidFill>
                <a:schemeClr val="dk1"/>
              </a:solidFill>
              <a:effectLst/>
              <a:latin typeface="+mn-lt"/>
              <a:ea typeface="+mn-ea"/>
              <a:cs typeface="+mn-cs"/>
            </a:rPr>
            <a:t>30</a:t>
          </a:r>
          <a:r>
            <a:rPr kumimoji="1" lang="ja-JP" altLang="ja-JP" sz="1100" baseline="0">
              <a:solidFill>
                <a:schemeClr val="dk1"/>
              </a:solidFill>
              <a:effectLst/>
              <a:latin typeface="+mn-lt"/>
              <a:ea typeface="+mn-ea"/>
              <a:cs typeface="+mn-cs"/>
            </a:rPr>
            <a:t>年度に策定した個別施設計画に基づき規模改修や除却などを含めて検討していく。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D62E7CD-CA74-4290-A62E-1BED2594C30B}"/>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DDA36B5-BD31-47C6-B9D0-32A814C215B8}"/>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E25D57A-9BA7-406B-A7F1-35F052B37B05}"/>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2C370D2-DDBC-4B55-97E3-C245E131CD44}"/>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群馬県榛東村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420AA21-674E-4F35-A174-E6A2C4652D20}"/>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21BCE0F-C485-4A76-B8AE-88FE6C7BCE51}"/>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21A48CC-D042-4697-9F1C-1E07DCF3913E}"/>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77F18F9-D0B2-43FD-8652-6873F0DE9236}"/>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DF61A84-ABA9-4C5E-B02C-6713546980C5}"/>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0577C9F-8418-464E-B3F5-D4781AEA66FB}"/>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14,648
14,369
27.92
8,965,627
8,703,253
224,829
3,747,383
1,828,145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FDD473B-F67E-47AB-A088-F2151E7B56FF}"/>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0531FA2-EF18-4E70-BF7E-7DAA3CB4D116}"/>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5614754-D031-4CFA-8792-E076589DFBB7}"/>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8BDEBB4-44F7-4260-9B2F-D38F8931C943}"/>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13B3C93-3056-4C94-B6C6-ECE1BC44FBC0}"/>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C109D9C-B2AD-4E3E-9D82-F9A598788889}"/>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4EC4520-F72D-4633-B62D-3D021B2999DA}"/>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23A2C9F-938C-43B5-8F33-A69E513F5881}"/>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5BA3B81-EF4A-4CEC-9521-E1443F5C0D00}"/>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4AFA009-33CC-4B60-AC42-0AD4F81BD844}"/>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C212301-0C2F-4571-BBB1-F3A3050ABE3C}"/>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6E7B121-8E44-4245-B1FC-C909FEAD13F4}"/>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9A99F13-73CA-40C9-96E0-1D577BACA3D3}"/>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673A484-644B-498D-8707-103FDB14B589}"/>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F78775F-A5E8-4A70-A209-D0BED64612E7}"/>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EFE0C65-4A7E-44A7-8597-096843EDF28A}"/>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6F51943-8551-4280-B9D4-99AD84799585}"/>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8BA6E17-D948-43E4-8235-66BA911DEEFA}"/>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742D7E7-54D7-417D-A688-778A67319163}"/>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96B1937-E3F3-476D-85C9-9A64367C1FCB}"/>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BFBE5F6-F9DA-42DA-936A-CA98ECF7E60F}"/>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A341D86-B212-4A59-9332-729692CAF8BB}"/>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D7960A3-F1DC-4960-B96A-7A61714843F8}"/>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2E93E86-5C5C-4138-A36B-74577420B2BD}"/>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AD643AB-5113-4EC6-A25B-17E1C72EFC39}"/>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401DEBB-B449-4F30-997D-55A74AE8FA7E}"/>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E67E0B9-1235-4529-9817-9054C581C7C2}"/>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CC79A48-474F-475E-B7BD-DD7483A5A07B}"/>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8DB5B35-51E1-44B0-B2AA-609B29737188}"/>
            </a:ext>
          </a:extLst>
        </xdr:cNvPr>
        <xdr:cNvSpPr/>
      </xdr:nvSpPr>
      <xdr:spPr>
        <a:xfrm>
          <a:off x="6858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0DFF073-0B72-4A7B-AE84-7DBAA0EED240}"/>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4EB722C-5854-48CC-83CD-25A3B1160540}"/>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F2E3465-2567-4990-85ED-546F7B152202}"/>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599D2A3F-A720-45C2-B16A-9962D4747FB1}"/>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C731E74-7C1E-4AEC-BB69-E5CC54C740FD}"/>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BDAB842-1D8A-4C30-9790-4E7773EB98F4}"/>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352FB70-07EF-4EF0-A2F8-C7BE1F8A3BFB}"/>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090BD7E-5FA9-4ACC-BA0A-243E8C5CE047}"/>
            </a:ext>
          </a:extLst>
        </xdr:cNvPr>
        <xdr:cNvSpPr/>
      </xdr:nvSpPr>
      <xdr:spPr>
        <a:xfrm>
          <a:off x="59531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B63A9CEA-18E4-416F-BF1A-72528807FC78}"/>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75DE9F9-4EED-47D8-9A60-E0E8AB667F03}"/>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9D042259-65A9-4597-9325-556DED725979}"/>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C5A29F-58A5-417E-9A66-03E0B62D81C0}"/>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220D89DE-916A-4067-AE41-90D8B9227856}"/>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0AB56FE-A7A7-448E-A838-7CFD3761384A}"/>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AE39FA4-78CE-401F-AF9B-4C7661C776E2}"/>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6228F614-A259-4FD1-9F29-9625FC480AA5}"/>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8A55D0E1-7660-4C57-80E9-C57DF0A08D3E}"/>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E20830C4-1819-4268-96BB-288D58512059}"/>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5211CA5A-71FA-4751-A396-50D49632AEE1}"/>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DFD0B320-57ED-47E9-BAA8-DEF9D929A8B8}"/>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AA918B02-ABDA-4F0A-BE28-D1A9F7D6FEC0}"/>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C92D91FB-C413-418A-8CFB-57DAB053CBAF}"/>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5F66F2B8-DF09-4971-BE10-7006DE280381}"/>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860F02A2-BB3E-48DA-BAE1-6DAB9513B6EB}"/>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AE2FF769-D2F6-453C-B579-D8D7C26DF34C}"/>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B485D371-47E9-43AF-92EF-0734091A0782}"/>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94F8A7C5-8D8B-4852-8BBA-DC34B35C183F}"/>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482A059A-FC34-4B49-A015-E2C1E7A28AA2}"/>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F8032D99-CAFB-4F7D-BDBA-4205380672E0}"/>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87A8569E-056D-4A21-A951-555899E9EEC5}"/>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1316B13F-A528-40AD-AE44-8CD9E08B4FDA}"/>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CA6C109E-3FFF-4EE5-82DE-EDE6435687A8}"/>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E22E7B50-3B8A-4B60-94B5-EC6E6CFCA788}"/>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EE8E90B6-625F-407D-865C-160E4D3C9285}"/>
            </a:ext>
          </a:extLst>
        </xdr:cNvPr>
        <xdr:cNvCxnSpPr/>
      </xdr:nvCxnSpPr>
      <xdr:spPr>
        <a:xfrm flipV="1">
          <a:off x="4180840" y="9134475"/>
          <a:ext cx="0" cy="1368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EBD0D89D-A67D-4DFB-BBC0-9F1661D8691A}"/>
            </a:ext>
          </a:extLst>
        </xdr:cNvPr>
        <xdr:cNvSpPr txBox="1"/>
      </xdr:nvSpPr>
      <xdr:spPr>
        <a:xfrm>
          <a:off x="42195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4E8C6E79-E9BC-4020-BE28-9FD2F2269CEF}"/>
            </a:ext>
          </a:extLst>
        </xdr:cNvPr>
        <xdr:cNvCxnSpPr/>
      </xdr:nvCxnSpPr>
      <xdr:spPr>
        <a:xfrm>
          <a:off x="4105275"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101A7640-7B5B-46DA-95D6-02F712B0A095}"/>
            </a:ext>
          </a:extLst>
        </xdr:cNvPr>
        <xdr:cNvSpPr txBox="1"/>
      </xdr:nvSpPr>
      <xdr:spPr>
        <a:xfrm>
          <a:off x="4219575" y="892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78" name="直線コネクタ 77">
          <a:extLst>
            <a:ext uri="{FF2B5EF4-FFF2-40B4-BE49-F238E27FC236}">
              <a16:creationId xmlns:a16="http://schemas.microsoft.com/office/drawing/2014/main" id="{A7C9D534-ABF7-46D5-8E69-F1484D7F2B74}"/>
            </a:ext>
          </a:extLst>
        </xdr:cNvPr>
        <xdr:cNvCxnSpPr/>
      </xdr:nvCxnSpPr>
      <xdr:spPr>
        <a:xfrm>
          <a:off x="4105275" y="9134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3768F735-4147-4339-8BBC-EE2A48A7E67A}"/>
            </a:ext>
          </a:extLst>
        </xdr:cNvPr>
        <xdr:cNvSpPr txBox="1"/>
      </xdr:nvSpPr>
      <xdr:spPr>
        <a:xfrm>
          <a:off x="4219575" y="9937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80" name="フローチャート: 判断 79">
          <a:extLst>
            <a:ext uri="{FF2B5EF4-FFF2-40B4-BE49-F238E27FC236}">
              <a16:creationId xmlns:a16="http://schemas.microsoft.com/office/drawing/2014/main" id="{B3A3FA9C-5716-4D49-BE63-B3C695E6860F}"/>
            </a:ext>
          </a:extLst>
        </xdr:cNvPr>
        <xdr:cNvSpPr/>
      </xdr:nvSpPr>
      <xdr:spPr>
        <a:xfrm>
          <a:off x="4124325" y="99618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81" name="フローチャート: 判断 80">
          <a:extLst>
            <a:ext uri="{FF2B5EF4-FFF2-40B4-BE49-F238E27FC236}">
              <a16:creationId xmlns:a16="http://schemas.microsoft.com/office/drawing/2014/main" id="{1FD79E20-BE47-4F91-950F-B8F10F574CFE}"/>
            </a:ext>
          </a:extLst>
        </xdr:cNvPr>
        <xdr:cNvSpPr/>
      </xdr:nvSpPr>
      <xdr:spPr>
        <a:xfrm>
          <a:off x="3381375" y="993239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82" name="フローチャート: 判断 81">
          <a:extLst>
            <a:ext uri="{FF2B5EF4-FFF2-40B4-BE49-F238E27FC236}">
              <a16:creationId xmlns:a16="http://schemas.microsoft.com/office/drawing/2014/main" id="{CD5A2CB4-3857-42FD-9E05-63BD2D4C14C1}"/>
            </a:ext>
          </a:extLst>
        </xdr:cNvPr>
        <xdr:cNvSpPr/>
      </xdr:nvSpPr>
      <xdr:spPr>
        <a:xfrm>
          <a:off x="2571750" y="99422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83" name="フローチャート: 判断 82">
          <a:extLst>
            <a:ext uri="{FF2B5EF4-FFF2-40B4-BE49-F238E27FC236}">
              <a16:creationId xmlns:a16="http://schemas.microsoft.com/office/drawing/2014/main" id="{47A1B55C-AD1B-46EA-8AAD-9FF04F3E6B88}"/>
            </a:ext>
          </a:extLst>
        </xdr:cNvPr>
        <xdr:cNvSpPr/>
      </xdr:nvSpPr>
      <xdr:spPr>
        <a:xfrm>
          <a:off x="1781175" y="991788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84" name="フローチャート: 判断 83">
          <a:extLst>
            <a:ext uri="{FF2B5EF4-FFF2-40B4-BE49-F238E27FC236}">
              <a16:creationId xmlns:a16="http://schemas.microsoft.com/office/drawing/2014/main" id="{213E59AB-F721-44D0-99CD-97694D4C3C79}"/>
            </a:ext>
          </a:extLst>
        </xdr:cNvPr>
        <xdr:cNvSpPr/>
      </xdr:nvSpPr>
      <xdr:spPr>
        <a:xfrm>
          <a:off x="981075" y="987506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ACFE44B3-6B56-4B99-AF8A-5BF180CA3392}"/>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C42F27BB-16D3-43F8-9D23-DC82861CB766}"/>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9092C5B8-0951-4FEB-B27B-B0BAC314D5F9}"/>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BF574E61-EA98-40D0-8DD9-497D2E3AA7C3}"/>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AAF763A9-6520-40FA-AABE-898E58905085}"/>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122283</xdr:rowOff>
    </xdr:from>
    <xdr:to>
      <xdr:col>24</xdr:col>
      <xdr:colOff>114300</xdr:colOff>
      <xdr:row>59</xdr:row>
      <xdr:rowOff>52433</xdr:rowOff>
    </xdr:to>
    <xdr:sp macro="" textlink="">
      <xdr:nvSpPr>
        <xdr:cNvPr id="90" name="楕円 89">
          <a:extLst>
            <a:ext uri="{FF2B5EF4-FFF2-40B4-BE49-F238E27FC236}">
              <a16:creationId xmlns:a16="http://schemas.microsoft.com/office/drawing/2014/main" id="{3AA7C79F-E10D-4783-B1FF-DFDD743E57A6}"/>
            </a:ext>
          </a:extLst>
        </xdr:cNvPr>
        <xdr:cNvSpPr/>
      </xdr:nvSpPr>
      <xdr:spPr>
        <a:xfrm>
          <a:off x="4124325" y="952663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145160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35036926-2C58-4B51-AA79-B34BBE105D75}"/>
            </a:ext>
          </a:extLst>
        </xdr:cNvPr>
        <xdr:cNvSpPr txBox="1"/>
      </xdr:nvSpPr>
      <xdr:spPr>
        <a:xfrm>
          <a:off x="4219575" y="9381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86360</xdr:rowOff>
    </xdr:from>
    <xdr:to>
      <xdr:col>20</xdr:col>
      <xdr:colOff>38100</xdr:colOff>
      <xdr:row>59</xdr:row>
      <xdr:rowOff>16510</xdr:rowOff>
    </xdr:to>
    <xdr:sp macro="" textlink="">
      <xdr:nvSpPr>
        <xdr:cNvPr id="92" name="楕円 91">
          <a:extLst>
            <a:ext uri="{FF2B5EF4-FFF2-40B4-BE49-F238E27FC236}">
              <a16:creationId xmlns:a16="http://schemas.microsoft.com/office/drawing/2014/main" id="{3DA86A5A-E6AB-4F45-A384-BE353A853BD9}"/>
            </a:ext>
          </a:extLst>
        </xdr:cNvPr>
        <xdr:cNvSpPr/>
      </xdr:nvSpPr>
      <xdr:spPr>
        <a:xfrm>
          <a:off x="3381375" y="94843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137160</xdr:rowOff>
    </xdr:from>
    <xdr:to>
      <xdr:col>24</xdr:col>
      <xdr:colOff>63500</xdr:colOff>
      <xdr:row>59</xdr:row>
      <xdr:rowOff>1633</xdr:rowOff>
    </xdr:to>
    <xdr:cxnSp macro="">
      <xdr:nvCxnSpPr>
        <xdr:cNvPr id="93" name="直線コネクタ 92">
          <a:extLst>
            <a:ext uri="{FF2B5EF4-FFF2-40B4-BE49-F238E27FC236}">
              <a16:creationId xmlns:a16="http://schemas.microsoft.com/office/drawing/2014/main" id="{8DB2E644-6EEA-437E-A57B-D9EF6A2C4A54}"/>
            </a:ext>
          </a:extLst>
        </xdr:cNvPr>
        <xdr:cNvCxnSpPr/>
      </xdr:nvCxnSpPr>
      <xdr:spPr>
        <a:xfrm>
          <a:off x="3429000" y="9541510"/>
          <a:ext cx="752475" cy="2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50437</xdr:rowOff>
    </xdr:from>
    <xdr:to>
      <xdr:col>15</xdr:col>
      <xdr:colOff>101600</xdr:colOff>
      <xdr:row>58</xdr:row>
      <xdr:rowOff>152037</xdr:rowOff>
    </xdr:to>
    <xdr:sp macro="" textlink="">
      <xdr:nvSpPr>
        <xdr:cNvPr id="94" name="楕円 93">
          <a:extLst>
            <a:ext uri="{FF2B5EF4-FFF2-40B4-BE49-F238E27FC236}">
              <a16:creationId xmlns:a16="http://schemas.microsoft.com/office/drawing/2014/main" id="{D5398D48-8FBA-4554-B308-A6F85FD34363}"/>
            </a:ext>
          </a:extLst>
        </xdr:cNvPr>
        <xdr:cNvSpPr/>
      </xdr:nvSpPr>
      <xdr:spPr>
        <a:xfrm>
          <a:off x="2571750" y="944843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101237</xdr:rowOff>
    </xdr:from>
    <xdr:to>
      <xdr:col>19</xdr:col>
      <xdr:colOff>177800</xdr:colOff>
      <xdr:row>58</xdr:row>
      <xdr:rowOff>137160</xdr:rowOff>
    </xdr:to>
    <xdr:cxnSp macro="">
      <xdr:nvCxnSpPr>
        <xdr:cNvPr id="95" name="直線コネクタ 94">
          <a:extLst>
            <a:ext uri="{FF2B5EF4-FFF2-40B4-BE49-F238E27FC236}">
              <a16:creationId xmlns:a16="http://schemas.microsoft.com/office/drawing/2014/main" id="{467B1F5F-94CE-4257-8852-553CD394F087}"/>
            </a:ext>
          </a:extLst>
        </xdr:cNvPr>
        <xdr:cNvCxnSpPr/>
      </xdr:nvCxnSpPr>
      <xdr:spPr>
        <a:xfrm>
          <a:off x="2619375" y="9505587"/>
          <a:ext cx="80962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14515</xdr:rowOff>
    </xdr:from>
    <xdr:to>
      <xdr:col>10</xdr:col>
      <xdr:colOff>165100</xdr:colOff>
      <xdr:row>58</xdr:row>
      <xdr:rowOff>116115</xdr:rowOff>
    </xdr:to>
    <xdr:sp macro="" textlink="">
      <xdr:nvSpPr>
        <xdr:cNvPr id="96" name="楕円 95">
          <a:extLst>
            <a:ext uri="{FF2B5EF4-FFF2-40B4-BE49-F238E27FC236}">
              <a16:creationId xmlns:a16="http://schemas.microsoft.com/office/drawing/2014/main" id="{A3675CEF-8EF7-44BD-A8BF-F43FD7FFEB39}"/>
            </a:ext>
          </a:extLst>
        </xdr:cNvPr>
        <xdr:cNvSpPr/>
      </xdr:nvSpPr>
      <xdr:spPr>
        <a:xfrm>
          <a:off x="1781175" y="94125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65315</xdr:rowOff>
    </xdr:from>
    <xdr:to>
      <xdr:col>15</xdr:col>
      <xdr:colOff>50800</xdr:colOff>
      <xdr:row>58</xdr:row>
      <xdr:rowOff>101237</xdr:rowOff>
    </xdr:to>
    <xdr:cxnSp macro="">
      <xdr:nvCxnSpPr>
        <xdr:cNvPr id="97" name="直線コネクタ 96">
          <a:extLst>
            <a:ext uri="{FF2B5EF4-FFF2-40B4-BE49-F238E27FC236}">
              <a16:creationId xmlns:a16="http://schemas.microsoft.com/office/drawing/2014/main" id="{5D85484D-F11E-4099-8020-E1A364AC8E13}"/>
            </a:ext>
          </a:extLst>
        </xdr:cNvPr>
        <xdr:cNvCxnSpPr/>
      </xdr:nvCxnSpPr>
      <xdr:spPr>
        <a:xfrm>
          <a:off x="1828800" y="9469665"/>
          <a:ext cx="790575"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150041</xdr:rowOff>
    </xdr:from>
    <xdr:to>
      <xdr:col>6</xdr:col>
      <xdr:colOff>38100</xdr:colOff>
      <xdr:row>58</xdr:row>
      <xdr:rowOff>80191</xdr:rowOff>
    </xdr:to>
    <xdr:sp macro="" textlink="">
      <xdr:nvSpPr>
        <xdr:cNvPr id="98" name="楕円 97">
          <a:extLst>
            <a:ext uri="{FF2B5EF4-FFF2-40B4-BE49-F238E27FC236}">
              <a16:creationId xmlns:a16="http://schemas.microsoft.com/office/drawing/2014/main" id="{889C2E41-9497-472B-B36E-888DD973AF2B}"/>
            </a:ext>
          </a:extLst>
        </xdr:cNvPr>
        <xdr:cNvSpPr/>
      </xdr:nvSpPr>
      <xdr:spPr>
        <a:xfrm>
          <a:off x="981075" y="938929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29391</xdr:rowOff>
    </xdr:from>
    <xdr:to>
      <xdr:col>10</xdr:col>
      <xdr:colOff>114300</xdr:colOff>
      <xdr:row>58</xdr:row>
      <xdr:rowOff>65315</xdr:rowOff>
    </xdr:to>
    <xdr:cxnSp macro="">
      <xdr:nvCxnSpPr>
        <xdr:cNvPr id="99" name="直線コネクタ 98">
          <a:extLst>
            <a:ext uri="{FF2B5EF4-FFF2-40B4-BE49-F238E27FC236}">
              <a16:creationId xmlns:a16="http://schemas.microsoft.com/office/drawing/2014/main" id="{0205F307-4342-4549-9B50-3219DFD2D05F}"/>
            </a:ext>
          </a:extLst>
        </xdr:cNvPr>
        <xdr:cNvCxnSpPr/>
      </xdr:nvCxnSpPr>
      <xdr:spPr>
        <a:xfrm>
          <a:off x="1028700" y="9427391"/>
          <a:ext cx="800100" cy="4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135000</xdr:rowOff>
    </xdr:from>
    <xdr:ext cx="405111" cy="259045"/>
    <xdr:sp macro="" textlink="">
      <xdr:nvSpPr>
        <xdr:cNvPr id="100" name="n_1aveValue【体育館・プール】&#10;有形固定資産減価償却率">
          <a:extLst>
            <a:ext uri="{FF2B5EF4-FFF2-40B4-BE49-F238E27FC236}">
              <a16:creationId xmlns:a16="http://schemas.microsoft.com/office/drawing/2014/main" id="{8376785A-2FB1-43BF-AD86-95722D7EB7B9}"/>
            </a:ext>
          </a:extLst>
        </xdr:cNvPr>
        <xdr:cNvSpPr txBox="1"/>
      </xdr:nvSpPr>
      <xdr:spPr>
        <a:xfrm>
          <a:off x="3239144" y="1002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148062</xdr:rowOff>
    </xdr:from>
    <xdr:ext cx="405111" cy="259045"/>
    <xdr:sp macro="" textlink="">
      <xdr:nvSpPr>
        <xdr:cNvPr id="101" name="n_2aveValue【体育館・プール】&#10;有形固定資産減価償却率">
          <a:extLst>
            <a:ext uri="{FF2B5EF4-FFF2-40B4-BE49-F238E27FC236}">
              <a16:creationId xmlns:a16="http://schemas.microsoft.com/office/drawing/2014/main" id="{A79D08F6-7E52-4DBF-AF21-861E41414A3D}"/>
            </a:ext>
          </a:extLst>
        </xdr:cNvPr>
        <xdr:cNvSpPr txBox="1"/>
      </xdr:nvSpPr>
      <xdr:spPr>
        <a:xfrm>
          <a:off x="2439044" y="1003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102" name="n_3aveValue【体育館・プール】&#10;有形固定資産減価償却率">
          <a:extLst>
            <a:ext uri="{FF2B5EF4-FFF2-40B4-BE49-F238E27FC236}">
              <a16:creationId xmlns:a16="http://schemas.microsoft.com/office/drawing/2014/main" id="{8BBE27CE-423E-4810-8F15-A294C5C6C653}"/>
            </a:ext>
          </a:extLst>
        </xdr:cNvPr>
        <xdr:cNvSpPr txBox="1"/>
      </xdr:nvSpPr>
      <xdr:spPr>
        <a:xfrm>
          <a:off x="1648469" y="10010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71318</xdr:rowOff>
    </xdr:from>
    <xdr:ext cx="405111" cy="259045"/>
    <xdr:sp macro="" textlink="">
      <xdr:nvSpPr>
        <xdr:cNvPr id="103" name="n_4aveValue【体育館・プール】&#10;有形固定資産減価償却率">
          <a:extLst>
            <a:ext uri="{FF2B5EF4-FFF2-40B4-BE49-F238E27FC236}">
              <a16:creationId xmlns:a16="http://schemas.microsoft.com/office/drawing/2014/main" id="{A63C0B27-F123-4317-918F-90D58C91D54F}"/>
            </a:ext>
          </a:extLst>
        </xdr:cNvPr>
        <xdr:cNvSpPr txBox="1"/>
      </xdr:nvSpPr>
      <xdr:spPr>
        <a:xfrm>
          <a:off x="848369" y="995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33037</xdr:rowOff>
    </xdr:from>
    <xdr:ext cx="405111" cy="259045"/>
    <xdr:sp macro="" textlink="">
      <xdr:nvSpPr>
        <xdr:cNvPr id="104" name="n_1mainValue【体育館・プール】&#10;有形固定資産減価償却率">
          <a:extLst>
            <a:ext uri="{FF2B5EF4-FFF2-40B4-BE49-F238E27FC236}">
              <a16:creationId xmlns:a16="http://schemas.microsoft.com/office/drawing/2014/main" id="{8B9E11D5-04F3-44EB-BA4B-399793D29FD3}"/>
            </a:ext>
          </a:extLst>
        </xdr:cNvPr>
        <xdr:cNvSpPr txBox="1"/>
      </xdr:nvSpPr>
      <xdr:spPr>
        <a:xfrm>
          <a:off x="3239144" y="926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168564</xdr:rowOff>
    </xdr:from>
    <xdr:ext cx="405111" cy="259045"/>
    <xdr:sp macro="" textlink="">
      <xdr:nvSpPr>
        <xdr:cNvPr id="105" name="n_2mainValue【体育館・プール】&#10;有形固定資産減価償却率">
          <a:extLst>
            <a:ext uri="{FF2B5EF4-FFF2-40B4-BE49-F238E27FC236}">
              <a16:creationId xmlns:a16="http://schemas.microsoft.com/office/drawing/2014/main" id="{40D8B3BA-E4F3-4AEC-A4A1-F88782572CD0}"/>
            </a:ext>
          </a:extLst>
        </xdr:cNvPr>
        <xdr:cNvSpPr txBox="1"/>
      </xdr:nvSpPr>
      <xdr:spPr>
        <a:xfrm>
          <a:off x="2439044" y="923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132642</xdr:rowOff>
    </xdr:from>
    <xdr:ext cx="405111" cy="259045"/>
    <xdr:sp macro="" textlink="">
      <xdr:nvSpPr>
        <xdr:cNvPr id="106" name="n_3mainValue【体育館・プール】&#10;有形固定資産減価償却率">
          <a:extLst>
            <a:ext uri="{FF2B5EF4-FFF2-40B4-BE49-F238E27FC236}">
              <a16:creationId xmlns:a16="http://schemas.microsoft.com/office/drawing/2014/main" id="{15422ECC-4576-48CF-B255-70CDE39BC95E}"/>
            </a:ext>
          </a:extLst>
        </xdr:cNvPr>
        <xdr:cNvSpPr txBox="1"/>
      </xdr:nvSpPr>
      <xdr:spPr>
        <a:xfrm>
          <a:off x="1648469" y="920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96718</xdr:rowOff>
    </xdr:from>
    <xdr:ext cx="405111" cy="259045"/>
    <xdr:sp macro="" textlink="">
      <xdr:nvSpPr>
        <xdr:cNvPr id="107" name="n_4mainValue【体育館・プール】&#10;有形固定資産減価償却率">
          <a:extLst>
            <a:ext uri="{FF2B5EF4-FFF2-40B4-BE49-F238E27FC236}">
              <a16:creationId xmlns:a16="http://schemas.microsoft.com/office/drawing/2014/main" id="{AA6E5E28-218C-4D67-B521-7C0A3F8740D8}"/>
            </a:ext>
          </a:extLst>
        </xdr:cNvPr>
        <xdr:cNvSpPr txBox="1"/>
      </xdr:nvSpPr>
      <xdr:spPr>
        <a:xfrm>
          <a:off x="848369" y="917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AAEA9A8C-A81B-4B05-B1DF-FBEA9664793E}"/>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19C0F2CE-C285-405F-96FA-8EF66C7674F6}"/>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15FA1444-A988-407A-8172-1C4C0C3E96CF}"/>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3604854F-D985-499E-B8C5-FC00B1FA8AE7}"/>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D0D0DD6D-79A5-46E3-8B34-A44F33C81B1B}"/>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79BAF008-2CFC-418F-9EF5-9B3B2837D6CC}"/>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124E6A29-400D-4F9C-9F35-47CAF84C3582}"/>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3B00AF88-D1B9-464B-BE7D-B5D5CF6FDE5B}"/>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16A50710-18F7-4008-9DE4-4F7C625DEFFF}"/>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BC3381D6-ED8A-464F-8D88-1C84F914A709}"/>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8DB90342-8BEE-4FB7-B515-05375E26F7C6}"/>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941B0BBA-62E2-4301-8B1A-1D62DEBD4D53}"/>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15430A0F-8E09-48DC-B7D7-0000145E4ECE}"/>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1D657EA5-BAAA-46E2-B3B8-EB8D41EC2D00}"/>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15409AAE-4A46-49ED-9954-E016794518BB}"/>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EAE1F688-F1F7-4862-B8EA-6D887C799E34}"/>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406235D7-2E3D-49F9-B2EE-2A65C2EE6F06}"/>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D1001A9C-D509-44FB-A150-161F98E2000C}"/>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A182FC28-459B-4A70-805C-9C3DD538C4DC}"/>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9A484D79-5BD7-470E-B4B9-A2D781888446}"/>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1DFB5287-342B-4947-9E55-0D50FE3CA323}"/>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C0E4D716-5A65-4C5A-9AE7-9211CFC9C0C6}"/>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5E97DE73-7B0E-4EB8-A076-76FCE664A03F}"/>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131" name="直線コネクタ 130">
          <a:extLst>
            <a:ext uri="{FF2B5EF4-FFF2-40B4-BE49-F238E27FC236}">
              <a16:creationId xmlns:a16="http://schemas.microsoft.com/office/drawing/2014/main" id="{C3B80927-438D-4924-971A-DE0ABDD21095}"/>
            </a:ext>
          </a:extLst>
        </xdr:cNvPr>
        <xdr:cNvCxnSpPr/>
      </xdr:nvCxnSpPr>
      <xdr:spPr>
        <a:xfrm flipV="1">
          <a:off x="9429115" y="8991600"/>
          <a:ext cx="0" cy="136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132" name="【体育館・プール】&#10;一人当たり面積最小値テキスト">
          <a:extLst>
            <a:ext uri="{FF2B5EF4-FFF2-40B4-BE49-F238E27FC236}">
              <a16:creationId xmlns:a16="http://schemas.microsoft.com/office/drawing/2014/main" id="{DD135E01-664C-4546-A144-E922C7941ACC}"/>
            </a:ext>
          </a:extLst>
        </xdr:cNvPr>
        <xdr:cNvSpPr txBox="1"/>
      </xdr:nvSpPr>
      <xdr:spPr>
        <a:xfrm>
          <a:off x="9467850" y="1035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133" name="直線コネクタ 132">
          <a:extLst>
            <a:ext uri="{FF2B5EF4-FFF2-40B4-BE49-F238E27FC236}">
              <a16:creationId xmlns:a16="http://schemas.microsoft.com/office/drawing/2014/main" id="{A2C905F4-D835-4C3C-B1F3-E9BD096C0D7C}"/>
            </a:ext>
          </a:extLst>
        </xdr:cNvPr>
        <xdr:cNvCxnSpPr/>
      </xdr:nvCxnSpPr>
      <xdr:spPr>
        <a:xfrm>
          <a:off x="9363075" y="1035240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134" name="【体育館・プール】&#10;一人当たり面積最大値テキスト">
          <a:extLst>
            <a:ext uri="{FF2B5EF4-FFF2-40B4-BE49-F238E27FC236}">
              <a16:creationId xmlns:a16="http://schemas.microsoft.com/office/drawing/2014/main" id="{C9E08C39-F63C-4776-9BF0-DA6E2E5A6BE8}"/>
            </a:ext>
          </a:extLst>
        </xdr:cNvPr>
        <xdr:cNvSpPr txBox="1"/>
      </xdr:nvSpPr>
      <xdr:spPr>
        <a:xfrm>
          <a:off x="9467850" y="877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135" name="直線コネクタ 134">
          <a:extLst>
            <a:ext uri="{FF2B5EF4-FFF2-40B4-BE49-F238E27FC236}">
              <a16:creationId xmlns:a16="http://schemas.microsoft.com/office/drawing/2014/main" id="{CD6BEF7D-354B-4B64-AB00-90E02EEB06BF}"/>
            </a:ext>
          </a:extLst>
        </xdr:cNvPr>
        <xdr:cNvCxnSpPr/>
      </xdr:nvCxnSpPr>
      <xdr:spPr>
        <a:xfrm>
          <a:off x="9363075" y="89916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136" name="【体育館・プール】&#10;一人当たり面積平均値テキスト">
          <a:extLst>
            <a:ext uri="{FF2B5EF4-FFF2-40B4-BE49-F238E27FC236}">
              <a16:creationId xmlns:a16="http://schemas.microsoft.com/office/drawing/2014/main" id="{8992B307-C141-44C4-A28A-AA2BB6A10F6A}"/>
            </a:ext>
          </a:extLst>
        </xdr:cNvPr>
        <xdr:cNvSpPr txBox="1"/>
      </xdr:nvSpPr>
      <xdr:spPr>
        <a:xfrm>
          <a:off x="9467850" y="9735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137" name="フローチャート: 判断 136">
          <a:extLst>
            <a:ext uri="{FF2B5EF4-FFF2-40B4-BE49-F238E27FC236}">
              <a16:creationId xmlns:a16="http://schemas.microsoft.com/office/drawing/2014/main" id="{8C66CED0-92DB-44E9-98F4-109887AF77F3}"/>
            </a:ext>
          </a:extLst>
        </xdr:cNvPr>
        <xdr:cNvSpPr/>
      </xdr:nvSpPr>
      <xdr:spPr>
        <a:xfrm>
          <a:off x="9401175" y="988441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138" name="フローチャート: 判断 137">
          <a:extLst>
            <a:ext uri="{FF2B5EF4-FFF2-40B4-BE49-F238E27FC236}">
              <a16:creationId xmlns:a16="http://schemas.microsoft.com/office/drawing/2014/main" id="{19C183A9-6860-440C-A070-202AA0623AF4}"/>
            </a:ext>
          </a:extLst>
        </xdr:cNvPr>
        <xdr:cNvSpPr/>
      </xdr:nvSpPr>
      <xdr:spPr>
        <a:xfrm>
          <a:off x="8639175" y="98856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139" name="フローチャート: 判断 138">
          <a:extLst>
            <a:ext uri="{FF2B5EF4-FFF2-40B4-BE49-F238E27FC236}">
              <a16:creationId xmlns:a16="http://schemas.microsoft.com/office/drawing/2014/main" id="{E85ECD13-294A-41F6-BF8F-2DA9BEB7D51F}"/>
            </a:ext>
          </a:extLst>
        </xdr:cNvPr>
        <xdr:cNvSpPr/>
      </xdr:nvSpPr>
      <xdr:spPr>
        <a:xfrm>
          <a:off x="7839075" y="99167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140" name="フローチャート: 判断 139">
          <a:extLst>
            <a:ext uri="{FF2B5EF4-FFF2-40B4-BE49-F238E27FC236}">
              <a16:creationId xmlns:a16="http://schemas.microsoft.com/office/drawing/2014/main" id="{775EB0F5-DBD1-4919-9D81-65ECD2190EC0}"/>
            </a:ext>
          </a:extLst>
        </xdr:cNvPr>
        <xdr:cNvSpPr/>
      </xdr:nvSpPr>
      <xdr:spPr>
        <a:xfrm>
          <a:off x="7029450" y="99180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141" name="フローチャート: 判断 140">
          <a:extLst>
            <a:ext uri="{FF2B5EF4-FFF2-40B4-BE49-F238E27FC236}">
              <a16:creationId xmlns:a16="http://schemas.microsoft.com/office/drawing/2014/main" id="{A425C435-F239-4CA5-9991-57F379A6C224}"/>
            </a:ext>
          </a:extLst>
        </xdr:cNvPr>
        <xdr:cNvSpPr/>
      </xdr:nvSpPr>
      <xdr:spPr>
        <a:xfrm>
          <a:off x="6238875" y="99333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421BA136-CD89-4483-86C6-50B3FB3F2D71}"/>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49223E2-F9DD-4D7A-BE9F-F8C6C6FEB744}"/>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9B6435EF-2843-4F96-94C3-11A5C9122DFB}"/>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F94382AC-06AF-4EC1-9EF5-BC294713A411}"/>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2F427506-32CC-4015-8B10-17804A077F02}"/>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147" name="楕円 146">
          <a:extLst>
            <a:ext uri="{FF2B5EF4-FFF2-40B4-BE49-F238E27FC236}">
              <a16:creationId xmlns:a16="http://schemas.microsoft.com/office/drawing/2014/main" id="{2224733F-6B97-4F0B-9DB7-B60EDE7BFEF7}"/>
            </a:ext>
          </a:extLst>
        </xdr:cNvPr>
        <xdr:cNvSpPr/>
      </xdr:nvSpPr>
      <xdr:spPr>
        <a:xfrm>
          <a:off x="9401175" y="1012761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57167</xdr:rowOff>
    </xdr:from>
    <xdr:ext cx="469744" cy="259045"/>
    <xdr:sp macro="" textlink="">
      <xdr:nvSpPr>
        <xdr:cNvPr id="148" name="【体育館・プール】&#10;一人当たり面積該当値テキスト">
          <a:extLst>
            <a:ext uri="{FF2B5EF4-FFF2-40B4-BE49-F238E27FC236}">
              <a16:creationId xmlns:a16="http://schemas.microsoft.com/office/drawing/2014/main" id="{4D3C0AD2-111A-444D-9411-5BE149E74BBA}"/>
            </a:ext>
          </a:extLst>
        </xdr:cNvPr>
        <xdr:cNvSpPr txBox="1"/>
      </xdr:nvSpPr>
      <xdr:spPr>
        <a:xfrm>
          <a:off x="9467850" y="1010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77470</xdr:rowOff>
    </xdr:from>
    <xdr:to>
      <xdr:col>50</xdr:col>
      <xdr:colOff>165100</xdr:colOff>
      <xdr:row>63</xdr:row>
      <xdr:rowOff>7620</xdr:rowOff>
    </xdr:to>
    <xdr:sp macro="" textlink="">
      <xdr:nvSpPr>
        <xdr:cNvPr id="149" name="楕円 148">
          <a:extLst>
            <a:ext uri="{FF2B5EF4-FFF2-40B4-BE49-F238E27FC236}">
              <a16:creationId xmlns:a16="http://schemas.microsoft.com/office/drawing/2014/main" id="{62549F50-483D-4A5B-A2D7-13BAF7665F5D}"/>
            </a:ext>
          </a:extLst>
        </xdr:cNvPr>
        <xdr:cNvSpPr/>
      </xdr:nvSpPr>
      <xdr:spPr>
        <a:xfrm>
          <a:off x="8639175" y="101263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128270</xdr:rowOff>
    </xdr:from>
    <xdr:to>
      <xdr:col>55</xdr:col>
      <xdr:colOff>0</xdr:colOff>
      <xdr:row>62</xdr:row>
      <xdr:rowOff>129540</xdr:rowOff>
    </xdr:to>
    <xdr:cxnSp macro="">
      <xdr:nvCxnSpPr>
        <xdr:cNvPr id="150" name="直線コネクタ 149">
          <a:extLst>
            <a:ext uri="{FF2B5EF4-FFF2-40B4-BE49-F238E27FC236}">
              <a16:creationId xmlns:a16="http://schemas.microsoft.com/office/drawing/2014/main" id="{4676530C-1B6C-4B51-B29F-E4C122C27F56}"/>
            </a:ext>
          </a:extLst>
        </xdr:cNvPr>
        <xdr:cNvCxnSpPr/>
      </xdr:nvCxnSpPr>
      <xdr:spPr>
        <a:xfrm>
          <a:off x="8686800" y="10173970"/>
          <a:ext cx="74295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77470</xdr:rowOff>
    </xdr:from>
    <xdr:to>
      <xdr:col>46</xdr:col>
      <xdr:colOff>38100</xdr:colOff>
      <xdr:row>63</xdr:row>
      <xdr:rowOff>7620</xdr:rowOff>
    </xdr:to>
    <xdr:sp macro="" textlink="">
      <xdr:nvSpPr>
        <xdr:cNvPr id="151" name="楕円 150">
          <a:extLst>
            <a:ext uri="{FF2B5EF4-FFF2-40B4-BE49-F238E27FC236}">
              <a16:creationId xmlns:a16="http://schemas.microsoft.com/office/drawing/2014/main" id="{9FA9DD0E-D171-4BA7-8E4A-F4AA7A421ACE}"/>
            </a:ext>
          </a:extLst>
        </xdr:cNvPr>
        <xdr:cNvSpPr/>
      </xdr:nvSpPr>
      <xdr:spPr>
        <a:xfrm>
          <a:off x="7839075" y="101263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128270</xdr:rowOff>
    </xdr:from>
    <xdr:to>
      <xdr:col>50</xdr:col>
      <xdr:colOff>114300</xdr:colOff>
      <xdr:row>62</xdr:row>
      <xdr:rowOff>128270</xdr:rowOff>
    </xdr:to>
    <xdr:cxnSp macro="">
      <xdr:nvCxnSpPr>
        <xdr:cNvPr id="152" name="直線コネクタ 151">
          <a:extLst>
            <a:ext uri="{FF2B5EF4-FFF2-40B4-BE49-F238E27FC236}">
              <a16:creationId xmlns:a16="http://schemas.microsoft.com/office/drawing/2014/main" id="{D563C8F6-F167-4B0C-AFB3-A943F74CC1E9}"/>
            </a:ext>
          </a:extLst>
        </xdr:cNvPr>
        <xdr:cNvCxnSpPr/>
      </xdr:nvCxnSpPr>
      <xdr:spPr>
        <a:xfrm>
          <a:off x="7886700" y="101739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77470</xdr:rowOff>
    </xdr:from>
    <xdr:to>
      <xdr:col>41</xdr:col>
      <xdr:colOff>101600</xdr:colOff>
      <xdr:row>63</xdr:row>
      <xdr:rowOff>7620</xdr:rowOff>
    </xdr:to>
    <xdr:sp macro="" textlink="">
      <xdr:nvSpPr>
        <xdr:cNvPr id="153" name="楕円 152">
          <a:extLst>
            <a:ext uri="{FF2B5EF4-FFF2-40B4-BE49-F238E27FC236}">
              <a16:creationId xmlns:a16="http://schemas.microsoft.com/office/drawing/2014/main" id="{4850E474-7E01-4C52-B5AE-77CECDE36356}"/>
            </a:ext>
          </a:extLst>
        </xdr:cNvPr>
        <xdr:cNvSpPr/>
      </xdr:nvSpPr>
      <xdr:spPr>
        <a:xfrm>
          <a:off x="7029450" y="101263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128270</xdr:rowOff>
    </xdr:from>
    <xdr:to>
      <xdr:col>45</xdr:col>
      <xdr:colOff>177800</xdr:colOff>
      <xdr:row>62</xdr:row>
      <xdr:rowOff>128270</xdr:rowOff>
    </xdr:to>
    <xdr:cxnSp macro="">
      <xdr:nvCxnSpPr>
        <xdr:cNvPr id="154" name="直線コネクタ 153">
          <a:extLst>
            <a:ext uri="{FF2B5EF4-FFF2-40B4-BE49-F238E27FC236}">
              <a16:creationId xmlns:a16="http://schemas.microsoft.com/office/drawing/2014/main" id="{E089E28D-0101-47E7-829E-11A41FADCF28}"/>
            </a:ext>
          </a:extLst>
        </xdr:cNvPr>
        <xdr:cNvCxnSpPr/>
      </xdr:nvCxnSpPr>
      <xdr:spPr>
        <a:xfrm>
          <a:off x="7077075" y="1017397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78740</xdr:rowOff>
    </xdr:from>
    <xdr:to>
      <xdr:col>36</xdr:col>
      <xdr:colOff>165100</xdr:colOff>
      <xdr:row>63</xdr:row>
      <xdr:rowOff>8890</xdr:rowOff>
    </xdr:to>
    <xdr:sp macro="" textlink="">
      <xdr:nvSpPr>
        <xdr:cNvPr id="155" name="楕円 154">
          <a:extLst>
            <a:ext uri="{FF2B5EF4-FFF2-40B4-BE49-F238E27FC236}">
              <a16:creationId xmlns:a16="http://schemas.microsoft.com/office/drawing/2014/main" id="{1D8E88C8-77A7-4C62-83D1-5953683F21C6}"/>
            </a:ext>
          </a:extLst>
        </xdr:cNvPr>
        <xdr:cNvSpPr/>
      </xdr:nvSpPr>
      <xdr:spPr>
        <a:xfrm>
          <a:off x="6238875" y="101276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128270</xdr:rowOff>
    </xdr:from>
    <xdr:to>
      <xdr:col>41</xdr:col>
      <xdr:colOff>50800</xdr:colOff>
      <xdr:row>62</xdr:row>
      <xdr:rowOff>129540</xdr:rowOff>
    </xdr:to>
    <xdr:cxnSp macro="">
      <xdr:nvCxnSpPr>
        <xdr:cNvPr id="156" name="直線コネクタ 155">
          <a:extLst>
            <a:ext uri="{FF2B5EF4-FFF2-40B4-BE49-F238E27FC236}">
              <a16:creationId xmlns:a16="http://schemas.microsoft.com/office/drawing/2014/main" id="{C0E19917-E4C6-47F1-B4BE-191486BE2BF5}"/>
            </a:ext>
          </a:extLst>
        </xdr:cNvPr>
        <xdr:cNvCxnSpPr/>
      </xdr:nvCxnSpPr>
      <xdr:spPr>
        <a:xfrm flipV="1">
          <a:off x="6286500" y="10173970"/>
          <a:ext cx="7905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157" name="n_1aveValue【体育館・プール】&#10;一人当たり面積">
          <a:extLst>
            <a:ext uri="{FF2B5EF4-FFF2-40B4-BE49-F238E27FC236}">
              <a16:creationId xmlns:a16="http://schemas.microsoft.com/office/drawing/2014/main" id="{9936D478-3BBB-420F-A754-DEF80EA78316}"/>
            </a:ext>
          </a:extLst>
        </xdr:cNvPr>
        <xdr:cNvSpPr txBox="1"/>
      </xdr:nvSpPr>
      <xdr:spPr>
        <a:xfrm>
          <a:off x="8458277" y="967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158" name="n_2aveValue【体育館・プール】&#10;一人当たり面積">
          <a:extLst>
            <a:ext uri="{FF2B5EF4-FFF2-40B4-BE49-F238E27FC236}">
              <a16:creationId xmlns:a16="http://schemas.microsoft.com/office/drawing/2014/main" id="{91AD7213-5EA5-4200-8926-7D3CBB97AA2C}"/>
            </a:ext>
          </a:extLst>
        </xdr:cNvPr>
        <xdr:cNvSpPr txBox="1"/>
      </xdr:nvSpPr>
      <xdr:spPr>
        <a:xfrm>
          <a:off x="7677227" y="970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152417</xdr:rowOff>
    </xdr:from>
    <xdr:ext cx="469744" cy="259045"/>
    <xdr:sp macro="" textlink="">
      <xdr:nvSpPr>
        <xdr:cNvPr id="159" name="n_3aveValue【体育館・プール】&#10;一人当たり面積">
          <a:extLst>
            <a:ext uri="{FF2B5EF4-FFF2-40B4-BE49-F238E27FC236}">
              <a16:creationId xmlns:a16="http://schemas.microsoft.com/office/drawing/2014/main" id="{6ABB1DD3-75A6-4B7A-8DF5-750652F8A93C}"/>
            </a:ext>
          </a:extLst>
        </xdr:cNvPr>
        <xdr:cNvSpPr txBox="1"/>
      </xdr:nvSpPr>
      <xdr:spPr>
        <a:xfrm>
          <a:off x="6867602" y="971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161307</xdr:rowOff>
    </xdr:from>
    <xdr:ext cx="469744" cy="259045"/>
    <xdr:sp macro="" textlink="">
      <xdr:nvSpPr>
        <xdr:cNvPr id="160" name="n_4aveValue【体育館・プール】&#10;一人当たり面積">
          <a:extLst>
            <a:ext uri="{FF2B5EF4-FFF2-40B4-BE49-F238E27FC236}">
              <a16:creationId xmlns:a16="http://schemas.microsoft.com/office/drawing/2014/main" id="{0393650A-D5A9-40A8-88B9-D2EE4DDADC67}"/>
            </a:ext>
          </a:extLst>
        </xdr:cNvPr>
        <xdr:cNvSpPr txBox="1"/>
      </xdr:nvSpPr>
      <xdr:spPr>
        <a:xfrm>
          <a:off x="6067502" y="972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170197</xdr:rowOff>
    </xdr:from>
    <xdr:ext cx="469744" cy="259045"/>
    <xdr:sp macro="" textlink="">
      <xdr:nvSpPr>
        <xdr:cNvPr id="161" name="n_1mainValue【体育館・プール】&#10;一人当たり面積">
          <a:extLst>
            <a:ext uri="{FF2B5EF4-FFF2-40B4-BE49-F238E27FC236}">
              <a16:creationId xmlns:a16="http://schemas.microsoft.com/office/drawing/2014/main" id="{06B0ED79-1319-4673-8FC1-B02F61CAC899}"/>
            </a:ext>
          </a:extLst>
        </xdr:cNvPr>
        <xdr:cNvSpPr txBox="1"/>
      </xdr:nvSpPr>
      <xdr:spPr>
        <a:xfrm>
          <a:off x="845827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170197</xdr:rowOff>
    </xdr:from>
    <xdr:ext cx="469744" cy="259045"/>
    <xdr:sp macro="" textlink="">
      <xdr:nvSpPr>
        <xdr:cNvPr id="162" name="n_2mainValue【体育館・プール】&#10;一人当たり面積">
          <a:extLst>
            <a:ext uri="{FF2B5EF4-FFF2-40B4-BE49-F238E27FC236}">
              <a16:creationId xmlns:a16="http://schemas.microsoft.com/office/drawing/2014/main" id="{783B2CF7-68C7-4941-9B29-B3B974CD0FE0}"/>
            </a:ext>
          </a:extLst>
        </xdr:cNvPr>
        <xdr:cNvSpPr txBox="1"/>
      </xdr:nvSpPr>
      <xdr:spPr>
        <a:xfrm>
          <a:off x="76772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170197</xdr:rowOff>
    </xdr:from>
    <xdr:ext cx="469744" cy="259045"/>
    <xdr:sp macro="" textlink="">
      <xdr:nvSpPr>
        <xdr:cNvPr id="163" name="n_3mainValue【体育館・プール】&#10;一人当たり面積">
          <a:extLst>
            <a:ext uri="{FF2B5EF4-FFF2-40B4-BE49-F238E27FC236}">
              <a16:creationId xmlns:a16="http://schemas.microsoft.com/office/drawing/2014/main" id="{5A41D31C-C10C-4F8D-8A02-70553217D227}"/>
            </a:ext>
          </a:extLst>
        </xdr:cNvPr>
        <xdr:cNvSpPr txBox="1"/>
      </xdr:nvSpPr>
      <xdr:spPr>
        <a:xfrm>
          <a:off x="6867602"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17</xdr:rowOff>
    </xdr:from>
    <xdr:ext cx="469744" cy="259045"/>
    <xdr:sp macro="" textlink="">
      <xdr:nvSpPr>
        <xdr:cNvPr id="164" name="n_4mainValue【体育館・プール】&#10;一人当たり面積">
          <a:extLst>
            <a:ext uri="{FF2B5EF4-FFF2-40B4-BE49-F238E27FC236}">
              <a16:creationId xmlns:a16="http://schemas.microsoft.com/office/drawing/2014/main" id="{0E99267A-AB6B-4949-B93F-D24B44E12F97}"/>
            </a:ext>
          </a:extLst>
        </xdr:cNvPr>
        <xdr:cNvSpPr txBox="1"/>
      </xdr:nvSpPr>
      <xdr:spPr>
        <a:xfrm>
          <a:off x="6067502" y="102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14C162ED-06F7-4DBD-A64E-13C47C4A487E}"/>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68657696-0783-4D1F-8C4A-1A750237DBD9}"/>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78D7D9AB-E77A-46A0-83F5-60C613D557C9}"/>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307130E7-78CE-4EBE-831C-53F5F598F9CA}"/>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3FFA2DAB-717B-45DC-BF3E-B9F06EC9AD95}"/>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755BABEA-1E62-4D45-B8D6-493DDAAFC83F}"/>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83F3101D-D656-49E2-B02C-AB9E7110A9FB}"/>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2B42521B-891D-43F8-8EDC-42501DDD63D5}"/>
            </a:ext>
          </a:extLst>
        </xdr:cNvPr>
        <xdr:cNvSpPr/>
      </xdr:nvSpPr>
      <xdr:spPr>
        <a:xfrm>
          <a:off x="6858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709BDA41-E405-4086-8DCA-E63DDA40640E}"/>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0E858B0D-CB80-40F9-B2E3-3F2D1919E9DA}"/>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6BA565D1-3AF8-495D-8EFD-0D26B3049C07}"/>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E062FB03-1CC0-4675-AA4A-11EB36E66C63}"/>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3389F438-31A4-4371-99B6-72933CAE4770}"/>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ACAF4D48-9C27-4632-A4BC-2B1E4324C62F}"/>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7811EC43-C803-486F-AEF3-F22B998FD260}"/>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C202CE2C-B136-444A-8EDB-98DCCE5A0540}"/>
            </a:ext>
          </a:extLst>
        </xdr:cNvPr>
        <xdr:cNvSpPr/>
      </xdr:nvSpPr>
      <xdr:spPr>
        <a:xfrm>
          <a:off x="59531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9821A1C4-BCA4-49FA-BEA8-EDD22E77F8F6}"/>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03895D0F-B269-4E93-B3D4-C316824CAC74}"/>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F85982FC-8E92-4284-8136-4837103D61BE}"/>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4FAB2128-15D4-4460-8CC7-FC19D59AAEE2}"/>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39E91A9B-B8D9-47E3-89A2-BF4C1912D7F7}"/>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927C8115-71D4-4629-909F-E82BE52A888E}"/>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8979C6C4-E925-4AE7-8F33-2771CD56017F}"/>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C0D9A2B6-3C55-49A5-89EA-C2209968082A}"/>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9" name="正方形/長方形 188">
          <a:extLst>
            <a:ext uri="{FF2B5EF4-FFF2-40B4-BE49-F238E27FC236}">
              <a16:creationId xmlns:a16="http://schemas.microsoft.com/office/drawing/2014/main" id="{09CB5533-CC7B-4D48-8C2F-B394BC98BCC0}"/>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0" name="正方形/長方形 189">
          <a:extLst>
            <a:ext uri="{FF2B5EF4-FFF2-40B4-BE49-F238E27FC236}">
              <a16:creationId xmlns:a16="http://schemas.microsoft.com/office/drawing/2014/main" id="{F75E0CC7-9D75-4948-83CF-6C2117CC6283}"/>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1" name="正方形/長方形 190">
          <a:extLst>
            <a:ext uri="{FF2B5EF4-FFF2-40B4-BE49-F238E27FC236}">
              <a16:creationId xmlns:a16="http://schemas.microsoft.com/office/drawing/2014/main" id="{E4BCA19F-9530-44FB-A68C-22D9FC1B6B69}"/>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2" name="正方形/長方形 191">
          <a:extLst>
            <a:ext uri="{FF2B5EF4-FFF2-40B4-BE49-F238E27FC236}">
              <a16:creationId xmlns:a16="http://schemas.microsoft.com/office/drawing/2014/main" id="{440F98F3-AAEA-4802-8216-A5F27E815EEF}"/>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3" name="正方形/長方形 192">
          <a:extLst>
            <a:ext uri="{FF2B5EF4-FFF2-40B4-BE49-F238E27FC236}">
              <a16:creationId xmlns:a16="http://schemas.microsoft.com/office/drawing/2014/main" id="{2B2A5C3F-19A3-4DF1-A1FF-994F814C47E0}"/>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4" name="正方形/長方形 193">
          <a:extLst>
            <a:ext uri="{FF2B5EF4-FFF2-40B4-BE49-F238E27FC236}">
              <a16:creationId xmlns:a16="http://schemas.microsoft.com/office/drawing/2014/main" id="{F0C9B0DF-CC45-403F-B017-69B4517D6E01}"/>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5" name="正方形/長方形 194">
          <a:extLst>
            <a:ext uri="{FF2B5EF4-FFF2-40B4-BE49-F238E27FC236}">
              <a16:creationId xmlns:a16="http://schemas.microsoft.com/office/drawing/2014/main" id="{F0BAADD3-7952-46B5-BE62-0407A4DA8AA5}"/>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6" name="正方形/長方形 195">
          <a:extLst>
            <a:ext uri="{FF2B5EF4-FFF2-40B4-BE49-F238E27FC236}">
              <a16:creationId xmlns:a16="http://schemas.microsoft.com/office/drawing/2014/main" id="{58508693-ECDB-4935-8E6B-4E339A0D7B8E}"/>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7" name="正方形/長方形 196">
          <a:extLst>
            <a:ext uri="{FF2B5EF4-FFF2-40B4-BE49-F238E27FC236}">
              <a16:creationId xmlns:a16="http://schemas.microsoft.com/office/drawing/2014/main" id="{8A507A08-1B60-43D8-AEEA-685BEA373F8C}"/>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8" name="正方形/長方形 197">
          <a:extLst>
            <a:ext uri="{FF2B5EF4-FFF2-40B4-BE49-F238E27FC236}">
              <a16:creationId xmlns:a16="http://schemas.microsoft.com/office/drawing/2014/main" id="{64BD2FA9-866A-4D55-8198-9908D01CE870}"/>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9" name="正方形/長方形 198">
          <a:extLst>
            <a:ext uri="{FF2B5EF4-FFF2-40B4-BE49-F238E27FC236}">
              <a16:creationId xmlns:a16="http://schemas.microsoft.com/office/drawing/2014/main" id="{87EA2247-15C8-48C1-B5DB-FF2EA59E8F72}"/>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0" name="正方形/長方形 199">
          <a:extLst>
            <a:ext uri="{FF2B5EF4-FFF2-40B4-BE49-F238E27FC236}">
              <a16:creationId xmlns:a16="http://schemas.microsoft.com/office/drawing/2014/main" id="{54D3B6D9-07A6-49B6-B931-BC4FD9865628}"/>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1" name="正方形/長方形 200">
          <a:extLst>
            <a:ext uri="{FF2B5EF4-FFF2-40B4-BE49-F238E27FC236}">
              <a16:creationId xmlns:a16="http://schemas.microsoft.com/office/drawing/2014/main" id="{FBC53097-A48B-41FE-BC47-042BE816B94A}"/>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2" name="正方形/長方形 201">
          <a:extLst>
            <a:ext uri="{FF2B5EF4-FFF2-40B4-BE49-F238E27FC236}">
              <a16:creationId xmlns:a16="http://schemas.microsoft.com/office/drawing/2014/main" id="{FD9EC836-2292-4D36-85AC-8D1B0367EF80}"/>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3" name="正方形/長方形 202">
          <a:extLst>
            <a:ext uri="{FF2B5EF4-FFF2-40B4-BE49-F238E27FC236}">
              <a16:creationId xmlns:a16="http://schemas.microsoft.com/office/drawing/2014/main" id="{35CAD898-5051-4E46-8A17-66C8043B528E}"/>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正方形/長方形 203">
          <a:extLst>
            <a:ext uri="{FF2B5EF4-FFF2-40B4-BE49-F238E27FC236}">
              <a16:creationId xmlns:a16="http://schemas.microsoft.com/office/drawing/2014/main" id="{718E0310-3F36-4BA5-96DF-E8E6E431CEA7}"/>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5" name="テキスト ボックス 204">
          <a:extLst>
            <a:ext uri="{FF2B5EF4-FFF2-40B4-BE49-F238E27FC236}">
              <a16:creationId xmlns:a16="http://schemas.microsoft.com/office/drawing/2014/main" id="{28F6EBAF-B87B-4943-AEFA-27A1F2A034C3}"/>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6" name="直線コネクタ 205">
          <a:extLst>
            <a:ext uri="{FF2B5EF4-FFF2-40B4-BE49-F238E27FC236}">
              <a16:creationId xmlns:a16="http://schemas.microsoft.com/office/drawing/2014/main" id="{5B4B7ACF-E92F-41F8-9143-ADCDD7DBD608}"/>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7" name="テキスト ボックス 206">
          <a:extLst>
            <a:ext uri="{FF2B5EF4-FFF2-40B4-BE49-F238E27FC236}">
              <a16:creationId xmlns:a16="http://schemas.microsoft.com/office/drawing/2014/main" id="{440C8C19-FEE8-47C7-AD3A-F3D14188FDB1}"/>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8" name="直線コネクタ 207">
          <a:extLst>
            <a:ext uri="{FF2B5EF4-FFF2-40B4-BE49-F238E27FC236}">
              <a16:creationId xmlns:a16="http://schemas.microsoft.com/office/drawing/2014/main" id="{4E72C93F-9F17-4030-A139-0F2A35E13388}"/>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09" name="テキスト ボックス 208">
          <a:extLst>
            <a:ext uri="{FF2B5EF4-FFF2-40B4-BE49-F238E27FC236}">
              <a16:creationId xmlns:a16="http://schemas.microsoft.com/office/drawing/2014/main" id="{46F69BF4-D5DF-4EFE-A982-0D51F26CD027}"/>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10" name="直線コネクタ 209">
          <a:extLst>
            <a:ext uri="{FF2B5EF4-FFF2-40B4-BE49-F238E27FC236}">
              <a16:creationId xmlns:a16="http://schemas.microsoft.com/office/drawing/2014/main" id="{7641B0B1-5403-49A0-936F-621A858F7201}"/>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11" name="テキスト ボックス 210">
          <a:extLst>
            <a:ext uri="{FF2B5EF4-FFF2-40B4-BE49-F238E27FC236}">
              <a16:creationId xmlns:a16="http://schemas.microsoft.com/office/drawing/2014/main" id="{096DED2C-6C5B-4CED-9A53-634B3F000396}"/>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12" name="直線コネクタ 211">
          <a:extLst>
            <a:ext uri="{FF2B5EF4-FFF2-40B4-BE49-F238E27FC236}">
              <a16:creationId xmlns:a16="http://schemas.microsoft.com/office/drawing/2014/main" id="{47F2AAC5-8A72-4FC1-BD6F-83FBA0D0E79A}"/>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13" name="テキスト ボックス 212">
          <a:extLst>
            <a:ext uri="{FF2B5EF4-FFF2-40B4-BE49-F238E27FC236}">
              <a16:creationId xmlns:a16="http://schemas.microsoft.com/office/drawing/2014/main" id="{6CB4C355-14EE-4FFD-B013-9D80C3E2A7C5}"/>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4" name="直線コネクタ 213">
          <a:extLst>
            <a:ext uri="{FF2B5EF4-FFF2-40B4-BE49-F238E27FC236}">
              <a16:creationId xmlns:a16="http://schemas.microsoft.com/office/drawing/2014/main" id="{45DBEEE2-6FD7-43EA-BC39-AC177048579A}"/>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5" name="テキスト ボックス 214">
          <a:extLst>
            <a:ext uri="{FF2B5EF4-FFF2-40B4-BE49-F238E27FC236}">
              <a16:creationId xmlns:a16="http://schemas.microsoft.com/office/drawing/2014/main" id="{55A9F684-6588-4AE2-9E6D-1A5272EB2AFC}"/>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6" name="直線コネクタ 215">
          <a:extLst>
            <a:ext uri="{FF2B5EF4-FFF2-40B4-BE49-F238E27FC236}">
              <a16:creationId xmlns:a16="http://schemas.microsoft.com/office/drawing/2014/main" id="{FD0242D5-8E87-4BDC-B798-AA6A62485BE9}"/>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17" name="テキスト ボックス 216">
          <a:extLst>
            <a:ext uri="{FF2B5EF4-FFF2-40B4-BE49-F238E27FC236}">
              <a16:creationId xmlns:a16="http://schemas.microsoft.com/office/drawing/2014/main" id="{79DA7157-1423-47D1-B9C7-A170419C0739}"/>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8" name="直線コネクタ 217">
          <a:extLst>
            <a:ext uri="{FF2B5EF4-FFF2-40B4-BE49-F238E27FC236}">
              <a16:creationId xmlns:a16="http://schemas.microsoft.com/office/drawing/2014/main" id="{18FAD1C1-6DD5-44F0-B265-11318348ED93}"/>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19" name="テキスト ボックス 218">
          <a:extLst>
            <a:ext uri="{FF2B5EF4-FFF2-40B4-BE49-F238E27FC236}">
              <a16:creationId xmlns:a16="http://schemas.microsoft.com/office/drawing/2014/main" id="{2177D4CF-8C26-47FD-9DEA-B9FA231762F7}"/>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20" name="【一般廃棄物処理施設】&#10;有形固定資産減価償却率グラフ枠">
          <a:extLst>
            <a:ext uri="{FF2B5EF4-FFF2-40B4-BE49-F238E27FC236}">
              <a16:creationId xmlns:a16="http://schemas.microsoft.com/office/drawing/2014/main" id="{2B82A61A-834B-4077-AD7B-A27A97F2E531}"/>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221" name="直線コネクタ 220">
          <a:extLst>
            <a:ext uri="{FF2B5EF4-FFF2-40B4-BE49-F238E27FC236}">
              <a16:creationId xmlns:a16="http://schemas.microsoft.com/office/drawing/2014/main" id="{823B34F6-2E94-4301-A0BD-2A8B099EC49E}"/>
            </a:ext>
          </a:extLst>
        </xdr:cNvPr>
        <xdr:cNvCxnSpPr/>
      </xdr:nvCxnSpPr>
      <xdr:spPr>
        <a:xfrm flipV="1">
          <a:off x="14696439" y="5332730"/>
          <a:ext cx="0" cy="1515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22" name="【一般廃棄物処理施設】&#10;有形固定資産減価償却率最小値テキスト">
          <a:extLst>
            <a:ext uri="{FF2B5EF4-FFF2-40B4-BE49-F238E27FC236}">
              <a16:creationId xmlns:a16="http://schemas.microsoft.com/office/drawing/2014/main" id="{9E88AAAA-4A6F-4DA5-B5CC-582BC15708F2}"/>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23" name="直線コネクタ 222">
          <a:extLst>
            <a:ext uri="{FF2B5EF4-FFF2-40B4-BE49-F238E27FC236}">
              <a16:creationId xmlns:a16="http://schemas.microsoft.com/office/drawing/2014/main" id="{BD9EDF13-5616-4F8F-A70A-D0049FA967CE}"/>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224" name="【一般廃棄物処理施設】&#10;有形固定資産減価償却率最大値テキスト">
          <a:extLst>
            <a:ext uri="{FF2B5EF4-FFF2-40B4-BE49-F238E27FC236}">
              <a16:creationId xmlns:a16="http://schemas.microsoft.com/office/drawing/2014/main" id="{2C14164D-07F9-4B11-AC03-D39A3EFFF581}"/>
            </a:ext>
          </a:extLst>
        </xdr:cNvPr>
        <xdr:cNvSpPr txBox="1"/>
      </xdr:nvSpPr>
      <xdr:spPr>
        <a:xfrm>
          <a:off x="14735175" y="51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225" name="直線コネクタ 224">
          <a:extLst>
            <a:ext uri="{FF2B5EF4-FFF2-40B4-BE49-F238E27FC236}">
              <a16:creationId xmlns:a16="http://schemas.microsoft.com/office/drawing/2014/main" id="{3D5037C7-73EE-46B5-BB78-C11018F29A53}"/>
            </a:ext>
          </a:extLst>
        </xdr:cNvPr>
        <xdr:cNvCxnSpPr/>
      </xdr:nvCxnSpPr>
      <xdr:spPr>
        <a:xfrm>
          <a:off x="14611350" y="5332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168292</xdr:rowOff>
    </xdr:from>
    <xdr:ext cx="405111" cy="259045"/>
    <xdr:sp macro="" textlink="">
      <xdr:nvSpPr>
        <xdr:cNvPr id="226" name="【一般廃棄物処理施設】&#10;有形固定資産減価償却率平均値テキスト">
          <a:extLst>
            <a:ext uri="{FF2B5EF4-FFF2-40B4-BE49-F238E27FC236}">
              <a16:creationId xmlns:a16="http://schemas.microsoft.com/office/drawing/2014/main" id="{AFB5404C-0014-4F2C-BD1F-5F4ABCE8717F}"/>
            </a:ext>
          </a:extLst>
        </xdr:cNvPr>
        <xdr:cNvSpPr txBox="1"/>
      </xdr:nvSpPr>
      <xdr:spPr>
        <a:xfrm>
          <a:off x="14735175" y="5997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227" name="フローチャート: 判断 226">
          <a:extLst>
            <a:ext uri="{FF2B5EF4-FFF2-40B4-BE49-F238E27FC236}">
              <a16:creationId xmlns:a16="http://schemas.microsoft.com/office/drawing/2014/main" id="{A57E9831-A4D4-4985-B16D-1EDC32A45D1C}"/>
            </a:ext>
          </a:extLst>
        </xdr:cNvPr>
        <xdr:cNvSpPr/>
      </xdr:nvSpPr>
      <xdr:spPr>
        <a:xfrm>
          <a:off x="14649450" y="61429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228" name="フローチャート: 判断 227">
          <a:extLst>
            <a:ext uri="{FF2B5EF4-FFF2-40B4-BE49-F238E27FC236}">
              <a16:creationId xmlns:a16="http://schemas.microsoft.com/office/drawing/2014/main" id="{37D72705-E10C-4A42-9C02-7D26BBC1E44E}"/>
            </a:ext>
          </a:extLst>
        </xdr:cNvPr>
        <xdr:cNvSpPr/>
      </xdr:nvSpPr>
      <xdr:spPr>
        <a:xfrm>
          <a:off x="13887450" y="612267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229" name="フローチャート: 判断 228">
          <a:extLst>
            <a:ext uri="{FF2B5EF4-FFF2-40B4-BE49-F238E27FC236}">
              <a16:creationId xmlns:a16="http://schemas.microsoft.com/office/drawing/2014/main" id="{B5E401D0-DAF2-4775-91EB-15EBAF26EF21}"/>
            </a:ext>
          </a:extLst>
        </xdr:cNvPr>
        <xdr:cNvSpPr/>
      </xdr:nvSpPr>
      <xdr:spPr>
        <a:xfrm>
          <a:off x="13096875" y="61595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230" name="フローチャート: 判断 229">
          <a:extLst>
            <a:ext uri="{FF2B5EF4-FFF2-40B4-BE49-F238E27FC236}">
              <a16:creationId xmlns:a16="http://schemas.microsoft.com/office/drawing/2014/main" id="{8B4DD580-E89F-4013-A661-8E283B6C5C8A}"/>
            </a:ext>
          </a:extLst>
        </xdr:cNvPr>
        <xdr:cNvSpPr/>
      </xdr:nvSpPr>
      <xdr:spPr>
        <a:xfrm>
          <a:off x="12296775" y="61722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231" name="フローチャート: 判断 230">
          <a:extLst>
            <a:ext uri="{FF2B5EF4-FFF2-40B4-BE49-F238E27FC236}">
              <a16:creationId xmlns:a16="http://schemas.microsoft.com/office/drawing/2014/main" id="{84B4D7E7-079F-4842-BAB6-6C48F741353B}"/>
            </a:ext>
          </a:extLst>
        </xdr:cNvPr>
        <xdr:cNvSpPr/>
      </xdr:nvSpPr>
      <xdr:spPr>
        <a:xfrm>
          <a:off x="11487150" y="61823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F224966D-04ED-4CD7-9984-86004D4ECBB7}"/>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89E90FAD-6A79-44A6-9062-1EFD25671B49}"/>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BAE6FBDD-4012-4DE9-B1D5-C8BA999476BF}"/>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C056D93D-4E28-4F55-80E8-22E55C9C6EDB}"/>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6" name="テキスト ボックス 235">
          <a:extLst>
            <a:ext uri="{FF2B5EF4-FFF2-40B4-BE49-F238E27FC236}">
              <a16:creationId xmlns:a16="http://schemas.microsoft.com/office/drawing/2014/main" id="{B215E15B-F88F-433E-BFDF-EE773FFD46C3}"/>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133985</xdr:rowOff>
    </xdr:from>
    <xdr:to>
      <xdr:col>85</xdr:col>
      <xdr:colOff>177800</xdr:colOff>
      <xdr:row>41</xdr:row>
      <xdr:rowOff>64135</xdr:rowOff>
    </xdr:to>
    <xdr:sp macro="" textlink="">
      <xdr:nvSpPr>
        <xdr:cNvPr id="237" name="楕円 236">
          <a:extLst>
            <a:ext uri="{FF2B5EF4-FFF2-40B4-BE49-F238E27FC236}">
              <a16:creationId xmlns:a16="http://schemas.microsoft.com/office/drawing/2014/main" id="{37CA1805-ED93-47C1-BA58-4EEFDA15B59A}"/>
            </a:ext>
          </a:extLst>
        </xdr:cNvPr>
        <xdr:cNvSpPr/>
      </xdr:nvSpPr>
      <xdr:spPr>
        <a:xfrm>
          <a:off x="14649450" y="66205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112412</xdr:rowOff>
    </xdr:from>
    <xdr:ext cx="405111" cy="259045"/>
    <xdr:sp macro="" textlink="">
      <xdr:nvSpPr>
        <xdr:cNvPr id="238" name="【一般廃棄物処理施設】&#10;有形固定資産減価償却率該当値テキスト">
          <a:extLst>
            <a:ext uri="{FF2B5EF4-FFF2-40B4-BE49-F238E27FC236}">
              <a16:creationId xmlns:a16="http://schemas.microsoft.com/office/drawing/2014/main" id="{B0ABB4B9-BB1E-4F8F-AEDA-F58D58897AB4}"/>
            </a:ext>
          </a:extLst>
        </xdr:cNvPr>
        <xdr:cNvSpPr txBox="1"/>
      </xdr:nvSpPr>
      <xdr:spPr>
        <a:xfrm>
          <a:off x="14735175"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109220</xdr:rowOff>
    </xdr:from>
    <xdr:to>
      <xdr:col>81</xdr:col>
      <xdr:colOff>101600</xdr:colOff>
      <xdr:row>41</xdr:row>
      <xdr:rowOff>39370</xdr:rowOff>
    </xdr:to>
    <xdr:sp macro="" textlink="">
      <xdr:nvSpPr>
        <xdr:cNvPr id="239" name="楕円 238">
          <a:extLst>
            <a:ext uri="{FF2B5EF4-FFF2-40B4-BE49-F238E27FC236}">
              <a16:creationId xmlns:a16="http://schemas.microsoft.com/office/drawing/2014/main" id="{39584F62-3BB8-474A-9BB7-287BD0FEB043}"/>
            </a:ext>
          </a:extLst>
        </xdr:cNvPr>
        <xdr:cNvSpPr/>
      </xdr:nvSpPr>
      <xdr:spPr>
        <a:xfrm>
          <a:off x="13887450" y="65925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160020</xdr:rowOff>
    </xdr:from>
    <xdr:to>
      <xdr:col>85</xdr:col>
      <xdr:colOff>127000</xdr:colOff>
      <xdr:row>41</xdr:row>
      <xdr:rowOff>13335</xdr:rowOff>
    </xdr:to>
    <xdr:cxnSp macro="">
      <xdr:nvCxnSpPr>
        <xdr:cNvPr id="240" name="直線コネクタ 239">
          <a:extLst>
            <a:ext uri="{FF2B5EF4-FFF2-40B4-BE49-F238E27FC236}">
              <a16:creationId xmlns:a16="http://schemas.microsoft.com/office/drawing/2014/main" id="{D876F4B0-7DD8-475C-9474-358900D1F776}"/>
            </a:ext>
          </a:extLst>
        </xdr:cNvPr>
        <xdr:cNvCxnSpPr/>
      </xdr:nvCxnSpPr>
      <xdr:spPr>
        <a:xfrm>
          <a:off x="13935075" y="6649720"/>
          <a:ext cx="762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78740</xdr:rowOff>
    </xdr:from>
    <xdr:to>
      <xdr:col>76</xdr:col>
      <xdr:colOff>165100</xdr:colOff>
      <xdr:row>41</xdr:row>
      <xdr:rowOff>8890</xdr:rowOff>
    </xdr:to>
    <xdr:sp macro="" textlink="">
      <xdr:nvSpPr>
        <xdr:cNvPr id="241" name="楕円 240">
          <a:extLst>
            <a:ext uri="{FF2B5EF4-FFF2-40B4-BE49-F238E27FC236}">
              <a16:creationId xmlns:a16="http://schemas.microsoft.com/office/drawing/2014/main" id="{22045B03-2DCC-4403-B5F2-840E9D50402A}"/>
            </a:ext>
          </a:extLst>
        </xdr:cNvPr>
        <xdr:cNvSpPr/>
      </xdr:nvSpPr>
      <xdr:spPr>
        <a:xfrm>
          <a:off x="13096875" y="65652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129540</xdr:rowOff>
    </xdr:from>
    <xdr:to>
      <xdr:col>81</xdr:col>
      <xdr:colOff>50800</xdr:colOff>
      <xdr:row>40</xdr:row>
      <xdr:rowOff>160020</xdr:rowOff>
    </xdr:to>
    <xdr:cxnSp macro="">
      <xdr:nvCxnSpPr>
        <xdr:cNvPr id="242" name="直線コネクタ 241">
          <a:extLst>
            <a:ext uri="{FF2B5EF4-FFF2-40B4-BE49-F238E27FC236}">
              <a16:creationId xmlns:a16="http://schemas.microsoft.com/office/drawing/2014/main" id="{996F15A5-6ACA-440F-B0E9-8101C94941E7}"/>
            </a:ext>
          </a:extLst>
        </xdr:cNvPr>
        <xdr:cNvCxnSpPr/>
      </xdr:nvCxnSpPr>
      <xdr:spPr>
        <a:xfrm>
          <a:off x="13144500" y="6612890"/>
          <a:ext cx="790575"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46355</xdr:rowOff>
    </xdr:from>
    <xdr:to>
      <xdr:col>72</xdr:col>
      <xdr:colOff>38100</xdr:colOff>
      <xdr:row>40</xdr:row>
      <xdr:rowOff>147955</xdr:rowOff>
    </xdr:to>
    <xdr:sp macro="" textlink="">
      <xdr:nvSpPr>
        <xdr:cNvPr id="243" name="楕円 242">
          <a:extLst>
            <a:ext uri="{FF2B5EF4-FFF2-40B4-BE49-F238E27FC236}">
              <a16:creationId xmlns:a16="http://schemas.microsoft.com/office/drawing/2014/main" id="{97EC10F6-DFC0-4B58-89F8-8695FD13C75F}"/>
            </a:ext>
          </a:extLst>
        </xdr:cNvPr>
        <xdr:cNvSpPr/>
      </xdr:nvSpPr>
      <xdr:spPr>
        <a:xfrm>
          <a:off x="12296775" y="65360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97155</xdr:rowOff>
    </xdr:from>
    <xdr:to>
      <xdr:col>76</xdr:col>
      <xdr:colOff>114300</xdr:colOff>
      <xdr:row>40</xdr:row>
      <xdr:rowOff>129540</xdr:rowOff>
    </xdr:to>
    <xdr:cxnSp macro="">
      <xdr:nvCxnSpPr>
        <xdr:cNvPr id="244" name="直線コネクタ 243">
          <a:extLst>
            <a:ext uri="{FF2B5EF4-FFF2-40B4-BE49-F238E27FC236}">
              <a16:creationId xmlns:a16="http://schemas.microsoft.com/office/drawing/2014/main" id="{5C4F8F16-6B81-4970-B4D7-F91664A018D7}"/>
            </a:ext>
          </a:extLst>
        </xdr:cNvPr>
        <xdr:cNvCxnSpPr/>
      </xdr:nvCxnSpPr>
      <xdr:spPr>
        <a:xfrm>
          <a:off x="12344400" y="6583680"/>
          <a:ext cx="8001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13970</xdr:rowOff>
    </xdr:from>
    <xdr:to>
      <xdr:col>67</xdr:col>
      <xdr:colOff>101600</xdr:colOff>
      <xdr:row>40</xdr:row>
      <xdr:rowOff>115570</xdr:rowOff>
    </xdr:to>
    <xdr:sp macro="" textlink="">
      <xdr:nvSpPr>
        <xdr:cNvPr id="245" name="楕円 244">
          <a:extLst>
            <a:ext uri="{FF2B5EF4-FFF2-40B4-BE49-F238E27FC236}">
              <a16:creationId xmlns:a16="http://schemas.microsoft.com/office/drawing/2014/main" id="{70526795-611E-4520-883E-7FDC5D7EFEDA}"/>
            </a:ext>
          </a:extLst>
        </xdr:cNvPr>
        <xdr:cNvSpPr/>
      </xdr:nvSpPr>
      <xdr:spPr>
        <a:xfrm>
          <a:off x="11487150" y="64973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64770</xdr:rowOff>
    </xdr:from>
    <xdr:to>
      <xdr:col>71</xdr:col>
      <xdr:colOff>177800</xdr:colOff>
      <xdr:row>40</xdr:row>
      <xdr:rowOff>97155</xdr:rowOff>
    </xdr:to>
    <xdr:cxnSp macro="">
      <xdr:nvCxnSpPr>
        <xdr:cNvPr id="246" name="直線コネクタ 245">
          <a:extLst>
            <a:ext uri="{FF2B5EF4-FFF2-40B4-BE49-F238E27FC236}">
              <a16:creationId xmlns:a16="http://schemas.microsoft.com/office/drawing/2014/main" id="{7696683C-EAF1-4BD3-9322-723B008BC11C}"/>
            </a:ext>
          </a:extLst>
        </xdr:cNvPr>
        <xdr:cNvCxnSpPr/>
      </xdr:nvCxnSpPr>
      <xdr:spPr>
        <a:xfrm>
          <a:off x="11534775" y="6554470"/>
          <a:ext cx="809625"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65422</xdr:rowOff>
    </xdr:from>
    <xdr:ext cx="405111" cy="259045"/>
    <xdr:sp macro="" textlink="">
      <xdr:nvSpPr>
        <xdr:cNvPr id="247" name="n_1aveValue【一般廃棄物処理施設】&#10;有形固定資産減価償却率">
          <a:extLst>
            <a:ext uri="{FF2B5EF4-FFF2-40B4-BE49-F238E27FC236}">
              <a16:creationId xmlns:a16="http://schemas.microsoft.com/office/drawing/2014/main" id="{A4007868-9823-45AE-83E5-DF85A6E2E335}"/>
            </a:ext>
          </a:extLst>
        </xdr:cNvPr>
        <xdr:cNvSpPr txBox="1"/>
      </xdr:nvSpPr>
      <xdr:spPr>
        <a:xfrm>
          <a:off x="13745219" y="5907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248" name="n_2aveValue【一般廃棄物処理施設】&#10;有形固定資産減価償却率">
          <a:extLst>
            <a:ext uri="{FF2B5EF4-FFF2-40B4-BE49-F238E27FC236}">
              <a16:creationId xmlns:a16="http://schemas.microsoft.com/office/drawing/2014/main" id="{99829216-2A74-4FA0-9835-40E5914285A7}"/>
            </a:ext>
          </a:extLst>
        </xdr:cNvPr>
        <xdr:cNvSpPr txBox="1"/>
      </xdr:nvSpPr>
      <xdr:spPr>
        <a:xfrm>
          <a:off x="12964169"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249" name="n_3aveValue【一般廃棄物処理施設】&#10;有形固定資産減価償却率">
          <a:extLst>
            <a:ext uri="{FF2B5EF4-FFF2-40B4-BE49-F238E27FC236}">
              <a16:creationId xmlns:a16="http://schemas.microsoft.com/office/drawing/2014/main" id="{81FECB6F-4877-4A92-8508-D774868829BC}"/>
            </a:ext>
          </a:extLst>
        </xdr:cNvPr>
        <xdr:cNvSpPr txBox="1"/>
      </xdr:nvSpPr>
      <xdr:spPr>
        <a:xfrm>
          <a:off x="12164069" y="596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137812</xdr:rowOff>
    </xdr:from>
    <xdr:ext cx="405111" cy="259045"/>
    <xdr:sp macro="" textlink="">
      <xdr:nvSpPr>
        <xdr:cNvPr id="250" name="n_4aveValue【一般廃棄物処理施設】&#10;有形固定資産減価償却率">
          <a:extLst>
            <a:ext uri="{FF2B5EF4-FFF2-40B4-BE49-F238E27FC236}">
              <a16:creationId xmlns:a16="http://schemas.microsoft.com/office/drawing/2014/main" id="{447317C3-F1CD-48BA-9C67-2696EAAB0005}"/>
            </a:ext>
          </a:extLst>
        </xdr:cNvPr>
        <xdr:cNvSpPr txBox="1"/>
      </xdr:nvSpPr>
      <xdr:spPr>
        <a:xfrm>
          <a:off x="11354444" y="5979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30497</xdr:rowOff>
    </xdr:from>
    <xdr:ext cx="405111" cy="259045"/>
    <xdr:sp macro="" textlink="">
      <xdr:nvSpPr>
        <xdr:cNvPr id="251" name="n_1mainValue【一般廃棄物処理施設】&#10;有形固定資産減価償却率">
          <a:extLst>
            <a:ext uri="{FF2B5EF4-FFF2-40B4-BE49-F238E27FC236}">
              <a16:creationId xmlns:a16="http://schemas.microsoft.com/office/drawing/2014/main" id="{F051F4D3-ADE0-4C17-8E07-459DFE8321EA}"/>
            </a:ext>
          </a:extLst>
        </xdr:cNvPr>
        <xdr:cNvSpPr txBox="1"/>
      </xdr:nvSpPr>
      <xdr:spPr>
        <a:xfrm>
          <a:off x="13745219" y="6675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17</xdr:rowOff>
    </xdr:from>
    <xdr:ext cx="405111" cy="259045"/>
    <xdr:sp macro="" textlink="">
      <xdr:nvSpPr>
        <xdr:cNvPr id="252" name="n_2mainValue【一般廃棄物処理施設】&#10;有形固定資産減価償却率">
          <a:extLst>
            <a:ext uri="{FF2B5EF4-FFF2-40B4-BE49-F238E27FC236}">
              <a16:creationId xmlns:a16="http://schemas.microsoft.com/office/drawing/2014/main" id="{A20EB9FC-F039-4EB4-A308-0EAD9B3BDD2A}"/>
            </a:ext>
          </a:extLst>
        </xdr:cNvPr>
        <xdr:cNvSpPr txBox="1"/>
      </xdr:nvSpPr>
      <xdr:spPr>
        <a:xfrm>
          <a:off x="12964169"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139082</xdr:rowOff>
    </xdr:from>
    <xdr:ext cx="405111" cy="259045"/>
    <xdr:sp macro="" textlink="">
      <xdr:nvSpPr>
        <xdr:cNvPr id="253" name="n_3mainValue【一般廃棄物処理施設】&#10;有形固定資産減価償却率">
          <a:extLst>
            <a:ext uri="{FF2B5EF4-FFF2-40B4-BE49-F238E27FC236}">
              <a16:creationId xmlns:a16="http://schemas.microsoft.com/office/drawing/2014/main" id="{D75A1919-1D8B-4D6A-9D6A-BC01133FB448}"/>
            </a:ext>
          </a:extLst>
        </xdr:cNvPr>
        <xdr:cNvSpPr txBox="1"/>
      </xdr:nvSpPr>
      <xdr:spPr>
        <a:xfrm>
          <a:off x="12164069" y="6628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106697</xdr:rowOff>
    </xdr:from>
    <xdr:ext cx="405111" cy="259045"/>
    <xdr:sp macro="" textlink="">
      <xdr:nvSpPr>
        <xdr:cNvPr id="254" name="n_4mainValue【一般廃棄物処理施設】&#10;有形固定資産減価償却率">
          <a:extLst>
            <a:ext uri="{FF2B5EF4-FFF2-40B4-BE49-F238E27FC236}">
              <a16:creationId xmlns:a16="http://schemas.microsoft.com/office/drawing/2014/main" id="{2036F313-E42E-4D21-AD92-961DEE8AE58F}"/>
            </a:ext>
          </a:extLst>
        </xdr:cNvPr>
        <xdr:cNvSpPr txBox="1"/>
      </xdr:nvSpPr>
      <xdr:spPr>
        <a:xfrm>
          <a:off x="11354444" y="659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5" name="正方形/長方形 254">
          <a:extLst>
            <a:ext uri="{FF2B5EF4-FFF2-40B4-BE49-F238E27FC236}">
              <a16:creationId xmlns:a16="http://schemas.microsoft.com/office/drawing/2014/main" id="{E1567511-D71D-415F-8ADF-00BFE846292E}"/>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6" name="正方形/長方形 255">
          <a:extLst>
            <a:ext uri="{FF2B5EF4-FFF2-40B4-BE49-F238E27FC236}">
              <a16:creationId xmlns:a16="http://schemas.microsoft.com/office/drawing/2014/main" id="{3D42721F-AE54-4242-AB60-4FC510FECC5E}"/>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7" name="正方形/長方形 256">
          <a:extLst>
            <a:ext uri="{FF2B5EF4-FFF2-40B4-BE49-F238E27FC236}">
              <a16:creationId xmlns:a16="http://schemas.microsoft.com/office/drawing/2014/main" id="{4DB4E62E-8218-4349-B85E-A29F0EB8F8C1}"/>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8" name="正方形/長方形 257">
          <a:extLst>
            <a:ext uri="{FF2B5EF4-FFF2-40B4-BE49-F238E27FC236}">
              <a16:creationId xmlns:a16="http://schemas.microsoft.com/office/drawing/2014/main" id="{B0968370-3F81-4527-A351-6A8D90F8CCFA}"/>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9" name="正方形/長方形 258">
          <a:extLst>
            <a:ext uri="{FF2B5EF4-FFF2-40B4-BE49-F238E27FC236}">
              <a16:creationId xmlns:a16="http://schemas.microsoft.com/office/drawing/2014/main" id="{05AFC1F4-2B81-4A7E-B6F4-29ED65179E48}"/>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0" name="正方形/長方形 259">
          <a:extLst>
            <a:ext uri="{FF2B5EF4-FFF2-40B4-BE49-F238E27FC236}">
              <a16:creationId xmlns:a16="http://schemas.microsoft.com/office/drawing/2014/main" id="{FE226C58-951C-48C3-A607-9E961455257F}"/>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1" name="正方形/長方形 260">
          <a:extLst>
            <a:ext uri="{FF2B5EF4-FFF2-40B4-BE49-F238E27FC236}">
              <a16:creationId xmlns:a16="http://schemas.microsoft.com/office/drawing/2014/main" id="{71FB630D-8406-42DA-9EA6-9AAF905ACDEC}"/>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2" name="正方形/長方形 261">
          <a:extLst>
            <a:ext uri="{FF2B5EF4-FFF2-40B4-BE49-F238E27FC236}">
              <a16:creationId xmlns:a16="http://schemas.microsoft.com/office/drawing/2014/main" id="{E6BC5DC1-6026-4259-8C37-4A95D78D37E6}"/>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3" name="テキスト ボックス 262">
          <a:extLst>
            <a:ext uri="{FF2B5EF4-FFF2-40B4-BE49-F238E27FC236}">
              <a16:creationId xmlns:a16="http://schemas.microsoft.com/office/drawing/2014/main" id="{C47D34BE-C27C-4756-8574-72E5C7FF33C8}"/>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4" name="直線コネクタ 263">
          <a:extLst>
            <a:ext uri="{FF2B5EF4-FFF2-40B4-BE49-F238E27FC236}">
              <a16:creationId xmlns:a16="http://schemas.microsoft.com/office/drawing/2014/main" id="{01696FB9-B0DF-4C55-950A-83297596BDAC}"/>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65" name="直線コネクタ 264">
          <a:extLst>
            <a:ext uri="{FF2B5EF4-FFF2-40B4-BE49-F238E27FC236}">
              <a16:creationId xmlns:a16="http://schemas.microsoft.com/office/drawing/2014/main" id="{71528F28-286C-4FB8-9FF0-72BC1327A997}"/>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66" name="テキスト ボックス 265">
          <a:extLst>
            <a:ext uri="{FF2B5EF4-FFF2-40B4-BE49-F238E27FC236}">
              <a16:creationId xmlns:a16="http://schemas.microsoft.com/office/drawing/2014/main" id="{4AB33DFD-17EC-4E80-B64B-4FBBCFD37FBF}"/>
            </a:ext>
          </a:extLst>
        </xdr:cNvPr>
        <xdr:cNvSpPr txBox="1"/>
      </xdr:nvSpPr>
      <xdr:spPr>
        <a:xfrm>
          <a:off x="16248514" y="6645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67" name="直線コネクタ 266">
          <a:extLst>
            <a:ext uri="{FF2B5EF4-FFF2-40B4-BE49-F238E27FC236}">
              <a16:creationId xmlns:a16="http://schemas.microsoft.com/office/drawing/2014/main" id="{21BD66DD-AC39-42AF-8DE4-37426165A64F}"/>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68" name="テキスト ボックス 267">
          <a:extLst>
            <a:ext uri="{FF2B5EF4-FFF2-40B4-BE49-F238E27FC236}">
              <a16:creationId xmlns:a16="http://schemas.microsoft.com/office/drawing/2014/main" id="{89967403-B022-4AA0-AC1B-9F73A3771DA7}"/>
            </a:ext>
          </a:extLst>
        </xdr:cNvPr>
        <xdr:cNvSpPr txBox="1"/>
      </xdr:nvSpPr>
      <xdr:spPr>
        <a:xfrm>
          <a:off x="15936806"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69" name="直線コネクタ 268">
          <a:extLst>
            <a:ext uri="{FF2B5EF4-FFF2-40B4-BE49-F238E27FC236}">
              <a16:creationId xmlns:a16="http://schemas.microsoft.com/office/drawing/2014/main" id="{C797720E-08A4-40D0-961B-36EC29F0EC4A}"/>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70" name="テキスト ボックス 269">
          <a:extLst>
            <a:ext uri="{FF2B5EF4-FFF2-40B4-BE49-F238E27FC236}">
              <a16:creationId xmlns:a16="http://schemas.microsoft.com/office/drawing/2014/main" id="{EAA9089B-3AC7-4B13-B883-C6E0BFE5868C}"/>
            </a:ext>
          </a:extLst>
        </xdr:cNvPr>
        <xdr:cNvSpPr txBox="1"/>
      </xdr:nvSpPr>
      <xdr:spPr>
        <a:xfrm>
          <a:off x="15936806" y="577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71" name="直線コネクタ 270">
          <a:extLst>
            <a:ext uri="{FF2B5EF4-FFF2-40B4-BE49-F238E27FC236}">
              <a16:creationId xmlns:a16="http://schemas.microsoft.com/office/drawing/2014/main" id="{4473F357-9533-4632-B4E5-07CED0623C19}"/>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272" name="テキスト ボックス 271">
          <a:extLst>
            <a:ext uri="{FF2B5EF4-FFF2-40B4-BE49-F238E27FC236}">
              <a16:creationId xmlns:a16="http://schemas.microsoft.com/office/drawing/2014/main" id="{BE320A79-E0AB-4868-9952-2465B11D134F}"/>
            </a:ext>
          </a:extLst>
        </xdr:cNvPr>
        <xdr:cNvSpPr txBox="1"/>
      </xdr:nvSpPr>
      <xdr:spPr>
        <a:xfrm>
          <a:off x="15936806" y="53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3" name="直線コネクタ 272">
          <a:extLst>
            <a:ext uri="{FF2B5EF4-FFF2-40B4-BE49-F238E27FC236}">
              <a16:creationId xmlns:a16="http://schemas.microsoft.com/office/drawing/2014/main" id="{1EF549FB-DA13-48AA-8774-409B22F44696}"/>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74" name="テキスト ボックス 273">
          <a:extLst>
            <a:ext uri="{FF2B5EF4-FFF2-40B4-BE49-F238E27FC236}">
              <a16:creationId xmlns:a16="http://schemas.microsoft.com/office/drawing/2014/main" id="{54FF106A-F7F4-4B06-98A2-842B14F4BF2E}"/>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5" name="【一般廃棄物処理施設】&#10;一人当たり有形固定資産（償却資産）額グラフ枠">
          <a:extLst>
            <a:ext uri="{FF2B5EF4-FFF2-40B4-BE49-F238E27FC236}">
              <a16:creationId xmlns:a16="http://schemas.microsoft.com/office/drawing/2014/main" id="{F23B1CFE-8769-4BD5-A45C-B24E6FDB0613}"/>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276" name="直線コネクタ 275">
          <a:extLst>
            <a:ext uri="{FF2B5EF4-FFF2-40B4-BE49-F238E27FC236}">
              <a16:creationId xmlns:a16="http://schemas.microsoft.com/office/drawing/2014/main" id="{069AF374-7468-4DF5-9AF9-F4AA718FC32C}"/>
            </a:ext>
          </a:extLst>
        </xdr:cNvPr>
        <xdr:cNvCxnSpPr/>
      </xdr:nvCxnSpPr>
      <xdr:spPr>
        <a:xfrm flipV="1">
          <a:off x="19954239" y="5560576"/>
          <a:ext cx="0" cy="121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277" name="【一般廃棄物処理施設】&#10;一人当たり有形固定資産（償却資産）額最小値テキスト">
          <a:extLst>
            <a:ext uri="{FF2B5EF4-FFF2-40B4-BE49-F238E27FC236}">
              <a16:creationId xmlns:a16="http://schemas.microsoft.com/office/drawing/2014/main" id="{D8D5CAA9-60D3-41AA-8CD3-7BFADED3CFBD}"/>
            </a:ext>
          </a:extLst>
        </xdr:cNvPr>
        <xdr:cNvSpPr txBox="1"/>
      </xdr:nvSpPr>
      <xdr:spPr>
        <a:xfrm>
          <a:off x="19992975" y="677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278" name="直線コネクタ 277">
          <a:extLst>
            <a:ext uri="{FF2B5EF4-FFF2-40B4-BE49-F238E27FC236}">
              <a16:creationId xmlns:a16="http://schemas.microsoft.com/office/drawing/2014/main" id="{234EBA38-13AE-437A-A93D-8F3F5D672192}"/>
            </a:ext>
          </a:extLst>
        </xdr:cNvPr>
        <xdr:cNvCxnSpPr/>
      </xdr:nvCxnSpPr>
      <xdr:spPr>
        <a:xfrm>
          <a:off x="19878675" y="67717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279" name="【一般廃棄物処理施設】&#10;一人当たり有形固定資産（償却資産）額最大値テキスト">
          <a:extLst>
            <a:ext uri="{FF2B5EF4-FFF2-40B4-BE49-F238E27FC236}">
              <a16:creationId xmlns:a16="http://schemas.microsoft.com/office/drawing/2014/main" id="{1874A8F6-3F66-48C5-AA66-29074F66EA33}"/>
            </a:ext>
          </a:extLst>
        </xdr:cNvPr>
        <xdr:cNvSpPr txBox="1"/>
      </xdr:nvSpPr>
      <xdr:spPr>
        <a:xfrm>
          <a:off x="19992975" y="535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280" name="直線コネクタ 279">
          <a:extLst>
            <a:ext uri="{FF2B5EF4-FFF2-40B4-BE49-F238E27FC236}">
              <a16:creationId xmlns:a16="http://schemas.microsoft.com/office/drawing/2014/main" id="{EB92768A-0007-4DF1-8C54-1B7816809F6D}"/>
            </a:ext>
          </a:extLst>
        </xdr:cNvPr>
        <xdr:cNvCxnSpPr/>
      </xdr:nvCxnSpPr>
      <xdr:spPr>
        <a:xfrm>
          <a:off x="19878675" y="55605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51846</xdr:rowOff>
    </xdr:from>
    <xdr:ext cx="599010" cy="259045"/>
    <xdr:sp macro="" textlink="">
      <xdr:nvSpPr>
        <xdr:cNvPr id="281" name="【一般廃棄物処理施設】&#10;一人当たり有形固定資産（償却資産）額平均値テキスト">
          <a:extLst>
            <a:ext uri="{FF2B5EF4-FFF2-40B4-BE49-F238E27FC236}">
              <a16:creationId xmlns:a16="http://schemas.microsoft.com/office/drawing/2014/main" id="{8E45B29D-362D-4385-97D1-1E0E32080A64}"/>
            </a:ext>
          </a:extLst>
        </xdr:cNvPr>
        <xdr:cNvSpPr txBox="1"/>
      </xdr:nvSpPr>
      <xdr:spPr>
        <a:xfrm>
          <a:off x="19992975" y="6211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282" name="フローチャート: 判断 281">
          <a:extLst>
            <a:ext uri="{FF2B5EF4-FFF2-40B4-BE49-F238E27FC236}">
              <a16:creationId xmlns:a16="http://schemas.microsoft.com/office/drawing/2014/main" id="{6C36DF7E-F2DB-479C-B9EB-E5DFDEF50814}"/>
            </a:ext>
          </a:extLst>
        </xdr:cNvPr>
        <xdr:cNvSpPr/>
      </xdr:nvSpPr>
      <xdr:spPr>
        <a:xfrm>
          <a:off x="19897725" y="635039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283" name="フローチャート: 判断 282">
          <a:extLst>
            <a:ext uri="{FF2B5EF4-FFF2-40B4-BE49-F238E27FC236}">
              <a16:creationId xmlns:a16="http://schemas.microsoft.com/office/drawing/2014/main" id="{EF961BF2-6CB3-4478-96F8-DF06D3830109}"/>
            </a:ext>
          </a:extLst>
        </xdr:cNvPr>
        <xdr:cNvSpPr/>
      </xdr:nvSpPr>
      <xdr:spPr>
        <a:xfrm>
          <a:off x="19154775" y="637311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284" name="フローチャート: 判断 283">
          <a:extLst>
            <a:ext uri="{FF2B5EF4-FFF2-40B4-BE49-F238E27FC236}">
              <a16:creationId xmlns:a16="http://schemas.microsoft.com/office/drawing/2014/main" id="{3EFE5E87-8EB5-4BA1-9BB2-48FE2C0C00D1}"/>
            </a:ext>
          </a:extLst>
        </xdr:cNvPr>
        <xdr:cNvSpPr/>
      </xdr:nvSpPr>
      <xdr:spPr>
        <a:xfrm>
          <a:off x="18345150" y="64010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285" name="フローチャート: 判断 284">
          <a:extLst>
            <a:ext uri="{FF2B5EF4-FFF2-40B4-BE49-F238E27FC236}">
              <a16:creationId xmlns:a16="http://schemas.microsoft.com/office/drawing/2014/main" id="{6BDC09A2-EFEF-4406-BC6C-D8A7A1EE2868}"/>
            </a:ext>
          </a:extLst>
        </xdr:cNvPr>
        <xdr:cNvSpPr/>
      </xdr:nvSpPr>
      <xdr:spPr>
        <a:xfrm>
          <a:off x="17554575" y="64084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286" name="フローチャート: 判断 285">
          <a:extLst>
            <a:ext uri="{FF2B5EF4-FFF2-40B4-BE49-F238E27FC236}">
              <a16:creationId xmlns:a16="http://schemas.microsoft.com/office/drawing/2014/main" id="{F0710939-07A6-4F3F-8570-6F942048B718}"/>
            </a:ext>
          </a:extLst>
        </xdr:cNvPr>
        <xdr:cNvSpPr/>
      </xdr:nvSpPr>
      <xdr:spPr>
        <a:xfrm>
          <a:off x="16754475" y="64207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6EAEAF08-66CA-4BDA-A82F-259DE1679463}"/>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5E709226-A9AA-4712-BCD0-453A24C6A839}"/>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F05EE92E-F1E2-4B4A-B4FA-79B508729112}"/>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88C26E9D-3DF6-4883-AFD1-8E1E911C8D54}"/>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1" name="テキスト ボックス 290">
          <a:extLst>
            <a:ext uri="{FF2B5EF4-FFF2-40B4-BE49-F238E27FC236}">
              <a16:creationId xmlns:a16="http://schemas.microsoft.com/office/drawing/2014/main" id="{070C7A7F-1726-46C0-8E72-42B424FD3798}"/>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95368</xdr:rowOff>
    </xdr:from>
    <xdr:to>
      <xdr:col>116</xdr:col>
      <xdr:colOff>114300</xdr:colOff>
      <xdr:row>40</xdr:row>
      <xdr:rowOff>25518</xdr:rowOff>
    </xdr:to>
    <xdr:sp macro="" textlink="">
      <xdr:nvSpPr>
        <xdr:cNvPr id="292" name="楕円 291">
          <a:extLst>
            <a:ext uri="{FF2B5EF4-FFF2-40B4-BE49-F238E27FC236}">
              <a16:creationId xmlns:a16="http://schemas.microsoft.com/office/drawing/2014/main" id="{6EBACB55-8A21-4C8F-A23A-7E7F6BA98B4E}"/>
            </a:ext>
          </a:extLst>
        </xdr:cNvPr>
        <xdr:cNvSpPr/>
      </xdr:nvSpPr>
      <xdr:spPr>
        <a:xfrm>
          <a:off x="19897725" y="64199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73795</xdr:rowOff>
    </xdr:from>
    <xdr:ext cx="599010" cy="259045"/>
    <xdr:sp macro="" textlink="">
      <xdr:nvSpPr>
        <xdr:cNvPr id="293" name="【一般廃棄物処理施設】&#10;一人当たり有形固定資産（償却資産）額該当値テキスト">
          <a:extLst>
            <a:ext uri="{FF2B5EF4-FFF2-40B4-BE49-F238E27FC236}">
              <a16:creationId xmlns:a16="http://schemas.microsoft.com/office/drawing/2014/main" id="{B55FBA05-44CF-4120-90A0-154522EC93CF}"/>
            </a:ext>
          </a:extLst>
        </xdr:cNvPr>
        <xdr:cNvSpPr txBox="1"/>
      </xdr:nvSpPr>
      <xdr:spPr>
        <a:xfrm>
          <a:off x="19992975" y="639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94380</xdr:rowOff>
    </xdr:from>
    <xdr:to>
      <xdr:col>112</xdr:col>
      <xdr:colOff>38100</xdr:colOff>
      <xdr:row>40</xdr:row>
      <xdr:rowOff>24530</xdr:rowOff>
    </xdr:to>
    <xdr:sp macro="" textlink="">
      <xdr:nvSpPr>
        <xdr:cNvPr id="294" name="楕円 293">
          <a:extLst>
            <a:ext uri="{FF2B5EF4-FFF2-40B4-BE49-F238E27FC236}">
              <a16:creationId xmlns:a16="http://schemas.microsoft.com/office/drawing/2014/main" id="{B7485B78-7851-42A2-92F1-36CA055A12B2}"/>
            </a:ext>
          </a:extLst>
        </xdr:cNvPr>
        <xdr:cNvSpPr/>
      </xdr:nvSpPr>
      <xdr:spPr>
        <a:xfrm>
          <a:off x="19154775" y="64189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145180</xdr:rowOff>
    </xdr:from>
    <xdr:to>
      <xdr:col>116</xdr:col>
      <xdr:colOff>63500</xdr:colOff>
      <xdr:row>39</xdr:row>
      <xdr:rowOff>146168</xdr:rowOff>
    </xdr:to>
    <xdr:cxnSp macro="">
      <xdr:nvCxnSpPr>
        <xdr:cNvPr id="295" name="直線コネクタ 294">
          <a:extLst>
            <a:ext uri="{FF2B5EF4-FFF2-40B4-BE49-F238E27FC236}">
              <a16:creationId xmlns:a16="http://schemas.microsoft.com/office/drawing/2014/main" id="{160AFCE6-78FA-4871-BEC0-254325C3F2FE}"/>
            </a:ext>
          </a:extLst>
        </xdr:cNvPr>
        <xdr:cNvCxnSpPr/>
      </xdr:nvCxnSpPr>
      <xdr:spPr>
        <a:xfrm>
          <a:off x="19202400" y="6466605"/>
          <a:ext cx="752475" cy="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100934</xdr:rowOff>
    </xdr:from>
    <xdr:to>
      <xdr:col>107</xdr:col>
      <xdr:colOff>101600</xdr:colOff>
      <xdr:row>40</xdr:row>
      <xdr:rowOff>31084</xdr:rowOff>
    </xdr:to>
    <xdr:sp macro="" textlink="">
      <xdr:nvSpPr>
        <xdr:cNvPr id="296" name="楕円 295">
          <a:extLst>
            <a:ext uri="{FF2B5EF4-FFF2-40B4-BE49-F238E27FC236}">
              <a16:creationId xmlns:a16="http://schemas.microsoft.com/office/drawing/2014/main" id="{CC3D4539-E2D1-46A4-B217-CB4D36D22828}"/>
            </a:ext>
          </a:extLst>
        </xdr:cNvPr>
        <xdr:cNvSpPr/>
      </xdr:nvSpPr>
      <xdr:spPr>
        <a:xfrm>
          <a:off x="18345150" y="642870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145180</xdr:rowOff>
    </xdr:from>
    <xdr:to>
      <xdr:col>111</xdr:col>
      <xdr:colOff>177800</xdr:colOff>
      <xdr:row>39</xdr:row>
      <xdr:rowOff>151734</xdr:rowOff>
    </xdr:to>
    <xdr:cxnSp macro="">
      <xdr:nvCxnSpPr>
        <xdr:cNvPr id="297" name="直線コネクタ 296">
          <a:extLst>
            <a:ext uri="{FF2B5EF4-FFF2-40B4-BE49-F238E27FC236}">
              <a16:creationId xmlns:a16="http://schemas.microsoft.com/office/drawing/2014/main" id="{31A2B5A8-36C4-4A58-B499-725661604DA3}"/>
            </a:ext>
          </a:extLst>
        </xdr:cNvPr>
        <xdr:cNvCxnSpPr/>
      </xdr:nvCxnSpPr>
      <xdr:spPr>
        <a:xfrm flipV="1">
          <a:off x="18392775" y="6466605"/>
          <a:ext cx="809625" cy="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114369</xdr:rowOff>
    </xdr:from>
    <xdr:to>
      <xdr:col>102</xdr:col>
      <xdr:colOff>165100</xdr:colOff>
      <xdr:row>40</xdr:row>
      <xdr:rowOff>44519</xdr:rowOff>
    </xdr:to>
    <xdr:sp macro="" textlink="">
      <xdr:nvSpPr>
        <xdr:cNvPr id="298" name="楕円 297">
          <a:extLst>
            <a:ext uri="{FF2B5EF4-FFF2-40B4-BE49-F238E27FC236}">
              <a16:creationId xmlns:a16="http://schemas.microsoft.com/office/drawing/2014/main" id="{74AE1503-9B3A-4070-86FB-10D30A11FB7F}"/>
            </a:ext>
          </a:extLst>
        </xdr:cNvPr>
        <xdr:cNvSpPr/>
      </xdr:nvSpPr>
      <xdr:spPr>
        <a:xfrm>
          <a:off x="17554575" y="643896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151734</xdr:rowOff>
    </xdr:from>
    <xdr:to>
      <xdr:col>107</xdr:col>
      <xdr:colOff>50800</xdr:colOff>
      <xdr:row>39</xdr:row>
      <xdr:rowOff>165169</xdr:rowOff>
    </xdr:to>
    <xdr:cxnSp macro="">
      <xdr:nvCxnSpPr>
        <xdr:cNvPr id="299" name="直線コネクタ 298">
          <a:extLst>
            <a:ext uri="{FF2B5EF4-FFF2-40B4-BE49-F238E27FC236}">
              <a16:creationId xmlns:a16="http://schemas.microsoft.com/office/drawing/2014/main" id="{4BFE4074-36F4-446F-9382-4B95D82566C0}"/>
            </a:ext>
          </a:extLst>
        </xdr:cNvPr>
        <xdr:cNvCxnSpPr/>
      </xdr:nvCxnSpPr>
      <xdr:spPr>
        <a:xfrm flipV="1">
          <a:off x="17602200" y="6476334"/>
          <a:ext cx="790575" cy="1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118982</xdr:rowOff>
    </xdr:from>
    <xdr:to>
      <xdr:col>98</xdr:col>
      <xdr:colOff>38100</xdr:colOff>
      <xdr:row>40</xdr:row>
      <xdr:rowOff>49132</xdr:rowOff>
    </xdr:to>
    <xdr:sp macro="" textlink="">
      <xdr:nvSpPr>
        <xdr:cNvPr id="300" name="楕円 299">
          <a:extLst>
            <a:ext uri="{FF2B5EF4-FFF2-40B4-BE49-F238E27FC236}">
              <a16:creationId xmlns:a16="http://schemas.microsoft.com/office/drawing/2014/main" id="{2D8D006D-F6EA-4359-9AC3-15CB387318C5}"/>
            </a:ext>
          </a:extLst>
        </xdr:cNvPr>
        <xdr:cNvSpPr/>
      </xdr:nvSpPr>
      <xdr:spPr>
        <a:xfrm>
          <a:off x="16754475" y="644675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165169</xdr:rowOff>
    </xdr:from>
    <xdr:to>
      <xdr:col>102</xdr:col>
      <xdr:colOff>114300</xdr:colOff>
      <xdr:row>39</xdr:row>
      <xdr:rowOff>169782</xdr:rowOff>
    </xdr:to>
    <xdr:cxnSp macro="">
      <xdr:nvCxnSpPr>
        <xdr:cNvPr id="301" name="直線コネクタ 300">
          <a:extLst>
            <a:ext uri="{FF2B5EF4-FFF2-40B4-BE49-F238E27FC236}">
              <a16:creationId xmlns:a16="http://schemas.microsoft.com/office/drawing/2014/main" id="{CFD2EB05-A0FB-467A-AFC9-D095151FDE49}"/>
            </a:ext>
          </a:extLst>
        </xdr:cNvPr>
        <xdr:cNvCxnSpPr/>
      </xdr:nvCxnSpPr>
      <xdr:spPr>
        <a:xfrm flipV="1">
          <a:off x="16802100" y="648659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169818</xdr:rowOff>
    </xdr:from>
    <xdr:ext cx="599010" cy="259045"/>
    <xdr:sp macro="" textlink="">
      <xdr:nvSpPr>
        <xdr:cNvPr id="302" name="n_1aveValue【一般廃棄物処理施設】&#10;一人当たり有形固定資産（償却資産）額">
          <a:extLst>
            <a:ext uri="{FF2B5EF4-FFF2-40B4-BE49-F238E27FC236}">
              <a16:creationId xmlns:a16="http://schemas.microsoft.com/office/drawing/2014/main" id="{80F200DD-F45E-4688-A883-D2C6A8044360}"/>
            </a:ext>
          </a:extLst>
        </xdr:cNvPr>
        <xdr:cNvSpPr txBox="1"/>
      </xdr:nvSpPr>
      <xdr:spPr>
        <a:xfrm>
          <a:off x="18915595" y="616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303" name="n_2aveValue【一般廃棄物処理施設】&#10;一人当たり有形固定資産（償却資産）額">
          <a:extLst>
            <a:ext uri="{FF2B5EF4-FFF2-40B4-BE49-F238E27FC236}">
              <a16:creationId xmlns:a16="http://schemas.microsoft.com/office/drawing/2014/main" id="{5289F6D9-D0EE-4AF7-B8DD-4FD1AE4EA321}"/>
            </a:ext>
          </a:extLst>
        </xdr:cNvPr>
        <xdr:cNvSpPr txBox="1"/>
      </xdr:nvSpPr>
      <xdr:spPr>
        <a:xfrm>
          <a:off x="18134545" y="618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304" name="n_3aveValue【一般廃棄物処理施設】&#10;一人当たり有形固定資産（償却資産）額">
          <a:extLst>
            <a:ext uri="{FF2B5EF4-FFF2-40B4-BE49-F238E27FC236}">
              <a16:creationId xmlns:a16="http://schemas.microsoft.com/office/drawing/2014/main" id="{FB2ADA9D-9061-4072-9D25-163B9C05F5A4}"/>
            </a:ext>
          </a:extLst>
        </xdr:cNvPr>
        <xdr:cNvSpPr txBox="1"/>
      </xdr:nvSpPr>
      <xdr:spPr>
        <a:xfrm>
          <a:off x="17324920" y="619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42790</xdr:rowOff>
    </xdr:from>
    <xdr:ext cx="599010" cy="259045"/>
    <xdr:sp macro="" textlink="">
      <xdr:nvSpPr>
        <xdr:cNvPr id="305" name="n_4aveValue【一般廃棄物処理施設】&#10;一人当たり有形固定資産（償却資産）額">
          <a:extLst>
            <a:ext uri="{FF2B5EF4-FFF2-40B4-BE49-F238E27FC236}">
              <a16:creationId xmlns:a16="http://schemas.microsoft.com/office/drawing/2014/main" id="{FF82F42D-9E46-4729-BDE8-695EF3B6D259}"/>
            </a:ext>
          </a:extLst>
        </xdr:cNvPr>
        <xdr:cNvSpPr txBox="1"/>
      </xdr:nvSpPr>
      <xdr:spPr>
        <a:xfrm>
          <a:off x="16524820" y="620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15657</xdr:rowOff>
    </xdr:from>
    <xdr:ext cx="599010" cy="259045"/>
    <xdr:sp macro="" textlink="">
      <xdr:nvSpPr>
        <xdr:cNvPr id="306" name="n_1mainValue【一般廃棄物処理施設】&#10;一人当たり有形固定資産（償却資産）額">
          <a:extLst>
            <a:ext uri="{FF2B5EF4-FFF2-40B4-BE49-F238E27FC236}">
              <a16:creationId xmlns:a16="http://schemas.microsoft.com/office/drawing/2014/main" id="{6A7F19F3-5300-4A03-B1E1-4BC8072533E1}"/>
            </a:ext>
          </a:extLst>
        </xdr:cNvPr>
        <xdr:cNvSpPr txBox="1"/>
      </xdr:nvSpPr>
      <xdr:spPr>
        <a:xfrm>
          <a:off x="18915595" y="6499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22211</xdr:rowOff>
    </xdr:from>
    <xdr:ext cx="599010" cy="259045"/>
    <xdr:sp macro="" textlink="">
      <xdr:nvSpPr>
        <xdr:cNvPr id="307" name="n_2mainValue【一般廃棄物処理施設】&#10;一人当たり有形固定資産（償却資産）額">
          <a:extLst>
            <a:ext uri="{FF2B5EF4-FFF2-40B4-BE49-F238E27FC236}">
              <a16:creationId xmlns:a16="http://schemas.microsoft.com/office/drawing/2014/main" id="{C79F6B0E-F3A5-450F-A691-72025091EC07}"/>
            </a:ext>
          </a:extLst>
        </xdr:cNvPr>
        <xdr:cNvSpPr txBox="1"/>
      </xdr:nvSpPr>
      <xdr:spPr>
        <a:xfrm>
          <a:off x="18134545" y="6508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35646</xdr:rowOff>
    </xdr:from>
    <xdr:ext cx="599010" cy="259045"/>
    <xdr:sp macro="" textlink="">
      <xdr:nvSpPr>
        <xdr:cNvPr id="308" name="n_3mainValue【一般廃棄物処理施設】&#10;一人当たり有形固定資産（償却資産）額">
          <a:extLst>
            <a:ext uri="{FF2B5EF4-FFF2-40B4-BE49-F238E27FC236}">
              <a16:creationId xmlns:a16="http://schemas.microsoft.com/office/drawing/2014/main" id="{F0DF17DC-BF0C-4F18-8428-5A6EF8E8B86F}"/>
            </a:ext>
          </a:extLst>
        </xdr:cNvPr>
        <xdr:cNvSpPr txBox="1"/>
      </xdr:nvSpPr>
      <xdr:spPr>
        <a:xfrm>
          <a:off x="17324920" y="652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40259</xdr:rowOff>
    </xdr:from>
    <xdr:ext cx="599010" cy="259045"/>
    <xdr:sp macro="" textlink="">
      <xdr:nvSpPr>
        <xdr:cNvPr id="309" name="n_4mainValue【一般廃棄物処理施設】&#10;一人当たり有形固定資産（償却資産）額">
          <a:extLst>
            <a:ext uri="{FF2B5EF4-FFF2-40B4-BE49-F238E27FC236}">
              <a16:creationId xmlns:a16="http://schemas.microsoft.com/office/drawing/2014/main" id="{10A51345-7E6C-4EC9-8D90-FED9A4CC13E2}"/>
            </a:ext>
          </a:extLst>
        </xdr:cNvPr>
        <xdr:cNvSpPr txBox="1"/>
      </xdr:nvSpPr>
      <xdr:spPr>
        <a:xfrm>
          <a:off x="16524820" y="652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0" name="正方形/長方形 309">
          <a:extLst>
            <a:ext uri="{FF2B5EF4-FFF2-40B4-BE49-F238E27FC236}">
              <a16:creationId xmlns:a16="http://schemas.microsoft.com/office/drawing/2014/main" id="{C89FC7EB-299D-4B7F-ABD2-B8B1BD995E09}"/>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1" name="正方形/長方形 310">
          <a:extLst>
            <a:ext uri="{FF2B5EF4-FFF2-40B4-BE49-F238E27FC236}">
              <a16:creationId xmlns:a16="http://schemas.microsoft.com/office/drawing/2014/main" id="{ED46078E-3903-4E4F-B22F-BA02852884FC}"/>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2" name="正方形/長方形 311">
          <a:extLst>
            <a:ext uri="{FF2B5EF4-FFF2-40B4-BE49-F238E27FC236}">
              <a16:creationId xmlns:a16="http://schemas.microsoft.com/office/drawing/2014/main" id="{86ACB19D-9DD6-4EBC-8EB9-9D33919054EA}"/>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3" name="正方形/長方形 312">
          <a:extLst>
            <a:ext uri="{FF2B5EF4-FFF2-40B4-BE49-F238E27FC236}">
              <a16:creationId xmlns:a16="http://schemas.microsoft.com/office/drawing/2014/main" id="{8E794B3C-EA1D-43DE-B836-DF44F9B79867}"/>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4" name="正方形/長方形 313">
          <a:extLst>
            <a:ext uri="{FF2B5EF4-FFF2-40B4-BE49-F238E27FC236}">
              <a16:creationId xmlns:a16="http://schemas.microsoft.com/office/drawing/2014/main" id="{2E200455-2E2C-4DA0-95D7-61889D66F80F}"/>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5" name="正方形/長方形 314">
          <a:extLst>
            <a:ext uri="{FF2B5EF4-FFF2-40B4-BE49-F238E27FC236}">
              <a16:creationId xmlns:a16="http://schemas.microsoft.com/office/drawing/2014/main" id="{5F44BD53-4BD6-4473-9F33-CA9BB1C60F4C}"/>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6" name="正方形/長方形 315">
          <a:extLst>
            <a:ext uri="{FF2B5EF4-FFF2-40B4-BE49-F238E27FC236}">
              <a16:creationId xmlns:a16="http://schemas.microsoft.com/office/drawing/2014/main" id="{2966B425-B501-433E-8E81-5BF7F3E60BC4}"/>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7" name="正方形/長方形 316">
          <a:extLst>
            <a:ext uri="{FF2B5EF4-FFF2-40B4-BE49-F238E27FC236}">
              <a16:creationId xmlns:a16="http://schemas.microsoft.com/office/drawing/2014/main" id="{D198DF2D-8B02-4F72-9C20-5EBAC32E083D}"/>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8" name="テキスト ボックス 317">
          <a:extLst>
            <a:ext uri="{FF2B5EF4-FFF2-40B4-BE49-F238E27FC236}">
              <a16:creationId xmlns:a16="http://schemas.microsoft.com/office/drawing/2014/main" id="{157295CC-8A81-4E5E-8607-301577FF6299}"/>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9" name="直線コネクタ 318">
          <a:extLst>
            <a:ext uri="{FF2B5EF4-FFF2-40B4-BE49-F238E27FC236}">
              <a16:creationId xmlns:a16="http://schemas.microsoft.com/office/drawing/2014/main" id="{D1D093E0-C809-4201-A957-1873FC932719}"/>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0" name="テキスト ボックス 319">
          <a:extLst>
            <a:ext uri="{FF2B5EF4-FFF2-40B4-BE49-F238E27FC236}">
              <a16:creationId xmlns:a16="http://schemas.microsoft.com/office/drawing/2014/main" id="{82505D97-3950-4339-8A1D-EF6E89E4E79A}"/>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1" name="直線コネクタ 320">
          <a:extLst>
            <a:ext uri="{FF2B5EF4-FFF2-40B4-BE49-F238E27FC236}">
              <a16:creationId xmlns:a16="http://schemas.microsoft.com/office/drawing/2014/main" id="{5B173131-7A45-4FA1-8EF1-6C36E9E4BE82}"/>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2" name="テキスト ボックス 321">
          <a:extLst>
            <a:ext uri="{FF2B5EF4-FFF2-40B4-BE49-F238E27FC236}">
              <a16:creationId xmlns:a16="http://schemas.microsoft.com/office/drawing/2014/main" id="{B2783238-B476-4407-90EC-75C2749DEB7C}"/>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3" name="直線コネクタ 322">
          <a:extLst>
            <a:ext uri="{FF2B5EF4-FFF2-40B4-BE49-F238E27FC236}">
              <a16:creationId xmlns:a16="http://schemas.microsoft.com/office/drawing/2014/main" id="{817836A9-9731-46B1-AAAC-C857998D8123}"/>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4" name="テキスト ボックス 323">
          <a:extLst>
            <a:ext uri="{FF2B5EF4-FFF2-40B4-BE49-F238E27FC236}">
              <a16:creationId xmlns:a16="http://schemas.microsoft.com/office/drawing/2014/main" id="{0B1CB213-6903-4BA3-8A1E-F1951857A582}"/>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5" name="直線コネクタ 324">
          <a:extLst>
            <a:ext uri="{FF2B5EF4-FFF2-40B4-BE49-F238E27FC236}">
              <a16:creationId xmlns:a16="http://schemas.microsoft.com/office/drawing/2014/main" id="{CE715F94-3C0A-476A-AFE2-90A4104B9FD2}"/>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6" name="テキスト ボックス 325">
          <a:extLst>
            <a:ext uri="{FF2B5EF4-FFF2-40B4-BE49-F238E27FC236}">
              <a16:creationId xmlns:a16="http://schemas.microsoft.com/office/drawing/2014/main" id="{274B7E15-7552-488A-90C3-51C9F3D168A4}"/>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7" name="直線コネクタ 326">
          <a:extLst>
            <a:ext uri="{FF2B5EF4-FFF2-40B4-BE49-F238E27FC236}">
              <a16:creationId xmlns:a16="http://schemas.microsoft.com/office/drawing/2014/main" id="{DA78E15D-5B3B-4C15-BBCB-596120472A49}"/>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8" name="テキスト ボックス 327">
          <a:extLst>
            <a:ext uri="{FF2B5EF4-FFF2-40B4-BE49-F238E27FC236}">
              <a16:creationId xmlns:a16="http://schemas.microsoft.com/office/drawing/2014/main" id="{5FCA1AD3-9A5A-444E-99EB-097586432A25}"/>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9" name="直線コネクタ 328">
          <a:extLst>
            <a:ext uri="{FF2B5EF4-FFF2-40B4-BE49-F238E27FC236}">
              <a16:creationId xmlns:a16="http://schemas.microsoft.com/office/drawing/2014/main" id="{AC6C5E0B-EAD3-400A-AC01-15D320CCE690}"/>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330" name="テキスト ボックス 329">
          <a:extLst>
            <a:ext uri="{FF2B5EF4-FFF2-40B4-BE49-F238E27FC236}">
              <a16:creationId xmlns:a16="http://schemas.microsoft.com/office/drawing/2014/main" id="{E929BF5A-6D80-491F-A802-71A2E111F5EE}"/>
            </a:ext>
          </a:extLst>
        </xdr:cNvPr>
        <xdr:cNvSpPr txBox="1"/>
      </xdr:nvSpPr>
      <xdr:spPr>
        <a:xfrm>
          <a:off x="10903736" y="8874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1" name="直線コネクタ 330">
          <a:extLst>
            <a:ext uri="{FF2B5EF4-FFF2-40B4-BE49-F238E27FC236}">
              <a16:creationId xmlns:a16="http://schemas.microsoft.com/office/drawing/2014/main" id="{2948457C-5786-4A5C-A1DE-602B6714E7A9}"/>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2" name="【保健センター・保健所】&#10;有形固定資産減価償却率グラフ枠">
          <a:extLst>
            <a:ext uri="{FF2B5EF4-FFF2-40B4-BE49-F238E27FC236}">
              <a16:creationId xmlns:a16="http://schemas.microsoft.com/office/drawing/2014/main" id="{A73B94B4-98BE-4A0E-9074-A00F37DAB47B}"/>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333" name="直線コネクタ 332">
          <a:extLst>
            <a:ext uri="{FF2B5EF4-FFF2-40B4-BE49-F238E27FC236}">
              <a16:creationId xmlns:a16="http://schemas.microsoft.com/office/drawing/2014/main" id="{DAC81971-441A-408B-8844-0CB8F7C6615B}"/>
            </a:ext>
          </a:extLst>
        </xdr:cNvPr>
        <xdr:cNvCxnSpPr/>
      </xdr:nvCxnSpPr>
      <xdr:spPr>
        <a:xfrm flipV="1">
          <a:off x="14696439" y="901065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334" name="【保健センター・保健所】&#10;有形固定資産減価償却率最小値テキスト">
          <a:extLst>
            <a:ext uri="{FF2B5EF4-FFF2-40B4-BE49-F238E27FC236}">
              <a16:creationId xmlns:a16="http://schemas.microsoft.com/office/drawing/2014/main" id="{184FB05E-E547-4EED-A277-2FE87EF128D2}"/>
            </a:ext>
          </a:extLst>
        </xdr:cNvPr>
        <xdr:cNvSpPr txBox="1"/>
      </xdr:nvSpPr>
      <xdr:spPr>
        <a:xfrm>
          <a:off x="14735175" y="1020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335" name="直線コネクタ 334">
          <a:extLst>
            <a:ext uri="{FF2B5EF4-FFF2-40B4-BE49-F238E27FC236}">
              <a16:creationId xmlns:a16="http://schemas.microsoft.com/office/drawing/2014/main" id="{9B629AB7-DD1A-46B6-8445-8D4AEBA18BBF}"/>
            </a:ext>
          </a:extLst>
        </xdr:cNvPr>
        <xdr:cNvCxnSpPr/>
      </xdr:nvCxnSpPr>
      <xdr:spPr>
        <a:xfrm>
          <a:off x="14611350" y="10210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336" name="【保健センター・保健所】&#10;有形固定資産減価償却率最大値テキスト">
          <a:extLst>
            <a:ext uri="{FF2B5EF4-FFF2-40B4-BE49-F238E27FC236}">
              <a16:creationId xmlns:a16="http://schemas.microsoft.com/office/drawing/2014/main" id="{BCED9482-841B-465E-8283-C9E9F9D61095}"/>
            </a:ext>
          </a:extLst>
        </xdr:cNvPr>
        <xdr:cNvSpPr txBox="1"/>
      </xdr:nvSpPr>
      <xdr:spPr>
        <a:xfrm>
          <a:off x="14735175" y="87985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337" name="直線コネクタ 336">
          <a:extLst>
            <a:ext uri="{FF2B5EF4-FFF2-40B4-BE49-F238E27FC236}">
              <a16:creationId xmlns:a16="http://schemas.microsoft.com/office/drawing/2014/main" id="{8256D74B-555E-4646-8539-902651F1BC6C}"/>
            </a:ext>
          </a:extLst>
        </xdr:cNvPr>
        <xdr:cNvCxnSpPr/>
      </xdr:nvCxnSpPr>
      <xdr:spPr>
        <a:xfrm>
          <a:off x="14611350" y="9010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50817</xdr:rowOff>
    </xdr:from>
    <xdr:ext cx="405111" cy="259045"/>
    <xdr:sp macro="" textlink="">
      <xdr:nvSpPr>
        <xdr:cNvPr id="338" name="【保健センター・保健所】&#10;有形固定資産減価償却率平均値テキスト">
          <a:extLst>
            <a:ext uri="{FF2B5EF4-FFF2-40B4-BE49-F238E27FC236}">
              <a16:creationId xmlns:a16="http://schemas.microsoft.com/office/drawing/2014/main" id="{28E0E7EE-4D22-474C-9172-665988D9786E}"/>
            </a:ext>
          </a:extLst>
        </xdr:cNvPr>
        <xdr:cNvSpPr txBox="1"/>
      </xdr:nvSpPr>
      <xdr:spPr>
        <a:xfrm>
          <a:off x="14735175" y="9610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339" name="フローチャート: 判断 338">
          <a:extLst>
            <a:ext uri="{FF2B5EF4-FFF2-40B4-BE49-F238E27FC236}">
              <a16:creationId xmlns:a16="http://schemas.microsoft.com/office/drawing/2014/main" id="{8CF9A68F-8A60-4290-9EA2-624F86284666}"/>
            </a:ext>
          </a:extLst>
        </xdr:cNvPr>
        <xdr:cNvSpPr/>
      </xdr:nvSpPr>
      <xdr:spPr>
        <a:xfrm>
          <a:off x="14649450" y="96323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340" name="フローチャート: 判断 339">
          <a:extLst>
            <a:ext uri="{FF2B5EF4-FFF2-40B4-BE49-F238E27FC236}">
              <a16:creationId xmlns:a16="http://schemas.microsoft.com/office/drawing/2014/main" id="{528250F9-703C-4B35-BDF5-8A14947D0B70}"/>
            </a:ext>
          </a:extLst>
        </xdr:cNvPr>
        <xdr:cNvSpPr/>
      </xdr:nvSpPr>
      <xdr:spPr>
        <a:xfrm>
          <a:off x="13887450" y="96310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341" name="フローチャート: 判断 340">
          <a:extLst>
            <a:ext uri="{FF2B5EF4-FFF2-40B4-BE49-F238E27FC236}">
              <a16:creationId xmlns:a16="http://schemas.microsoft.com/office/drawing/2014/main" id="{1336DF4B-123B-440F-9542-A0E096974C5B}"/>
            </a:ext>
          </a:extLst>
        </xdr:cNvPr>
        <xdr:cNvSpPr/>
      </xdr:nvSpPr>
      <xdr:spPr>
        <a:xfrm>
          <a:off x="13096875" y="96081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342" name="フローチャート: 判断 341">
          <a:extLst>
            <a:ext uri="{FF2B5EF4-FFF2-40B4-BE49-F238E27FC236}">
              <a16:creationId xmlns:a16="http://schemas.microsoft.com/office/drawing/2014/main" id="{0C72DFFB-E962-46D4-9B11-318AE8005E20}"/>
            </a:ext>
          </a:extLst>
        </xdr:cNvPr>
        <xdr:cNvSpPr/>
      </xdr:nvSpPr>
      <xdr:spPr>
        <a:xfrm>
          <a:off x="12296775" y="96024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8890</xdr:rowOff>
    </xdr:from>
    <xdr:to>
      <xdr:col>67</xdr:col>
      <xdr:colOff>101600</xdr:colOff>
      <xdr:row>59</xdr:row>
      <xdr:rowOff>110490</xdr:rowOff>
    </xdr:to>
    <xdr:sp macro="" textlink="">
      <xdr:nvSpPr>
        <xdr:cNvPr id="343" name="フローチャート: 判断 342">
          <a:extLst>
            <a:ext uri="{FF2B5EF4-FFF2-40B4-BE49-F238E27FC236}">
              <a16:creationId xmlns:a16="http://schemas.microsoft.com/office/drawing/2014/main" id="{CD0BA9A1-FB18-403E-A9D8-C1328B301261}"/>
            </a:ext>
          </a:extLst>
        </xdr:cNvPr>
        <xdr:cNvSpPr/>
      </xdr:nvSpPr>
      <xdr:spPr>
        <a:xfrm>
          <a:off x="11487150" y="95751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523FA4AC-55A3-4DE9-BC32-87A06C746365}"/>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19146503-B6A4-4B48-97AE-13438E6FFF3A}"/>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3255A8DF-4CE0-4450-A440-CE09FC41CB66}"/>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F851DC6E-9465-4B51-A582-96010D0CE752}"/>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598B7C7E-C398-4397-B46E-05270018D65F}"/>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107950</xdr:rowOff>
    </xdr:from>
    <xdr:to>
      <xdr:col>85</xdr:col>
      <xdr:colOff>177800</xdr:colOff>
      <xdr:row>58</xdr:row>
      <xdr:rowOff>38100</xdr:rowOff>
    </xdr:to>
    <xdr:sp macro="" textlink="">
      <xdr:nvSpPr>
        <xdr:cNvPr id="349" name="楕円 348">
          <a:extLst>
            <a:ext uri="{FF2B5EF4-FFF2-40B4-BE49-F238E27FC236}">
              <a16:creationId xmlns:a16="http://schemas.microsoft.com/office/drawing/2014/main" id="{5EF0814C-A8D0-4453-8399-276D37F1849B}"/>
            </a:ext>
          </a:extLst>
        </xdr:cNvPr>
        <xdr:cNvSpPr/>
      </xdr:nvSpPr>
      <xdr:spPr>
        <a:xfrm>
          <a:off x="14649450" y="93440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130827</xdr:rowOff>
    </xdr:from>
    <xdr:ext cx="405111" cy="259045"/>
    <xdr:sp macro="" textlink="">
      <xdr:nvSpPr>
        <xdr:cNvPr id="350" name="【保健センター・保健所】&#10;有形固定資産減価償却率該当値テキスト">
          <a:extLst>
            <a:ext uri="{FF2B5EF4-FFF2-40B4-BE49-F238E27FC236}">
              <a16:creationId xmlns:a16="http://schemas.microsoft.com/office/drawing/2014/main" id="{682FBC65-2B24-4C75-9C8B-AD6459EEAB8B}"/>
            </a:ext>
          </a:extLst>
        </xdr:cNvPr>
        <xdr:cNvSpPr txBox="1"/>
      </xdr:nvSpPr>
      <xdr:spPr>
        <a:xfrm>
          <a:off x="14735175" y="9208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82550</xdr:rowOff>
    </xdr:from>
    <xdr:to>
      <xdr:col>81</xdr:col>
      <xdr:colOff>101600</xdr:colOff>
      <xdr:row>58</xdr:row>
      <xdr:rowOff>12700</xdr:rowOff>
    </xdr:to>
    <xdr:sp macro="" textlink="">
      <xdr:nvSpPr>
        <xdr:cNvPr id="351" name="楕円 350">
          <a:extLst>
            <a:ext uri="{FF2B5EF4-FFF2-40B4-BE49-F238E27FC236}">
              <a16:creationId xmlns:a16="http://schemas.microsoft.com/office/drawing/2014/main" id="{ABCB7075-EBB4-40E5-B234-0326A91DFEB0}"/>
            </a:ext>
          </a:extLst>
        </xdr:cNvPr>
        <xdr:cNvSpPr/>
      </xdr:nvSpPr>
      <xdr:spPr>
        <a:xfrm>
          <a:off x="13887450" y="93249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133350</xdr:rowOff>
    </xdr:from>
    <xdr:to>
      <xdr:col>85</xdr:col>
      <xdr:colOff>127000</xdr:colOff>
      <xdr:row>57</xdr:row>
      <xdr:rowOff>158750</xdr:rowOff>
    </xdr:to>
    <xdr:cxnSp macro="">
      <xdr:nvCxnSpPr>
        <xdr:cNvPr id="352" name="直線コネクタ 351">
          <a:extLst>
            <a:ext uri="{FF2B5EF4-FFF2-40B4-BE49-F238E27FC236}">
              <a16:creationId xmlns:a16="http://schemas.microsoft.com/office/drawing/2014/main" id="{262E6E96-2B1B-4086-85A9-0583DE550DD2}"/>
            </a:ext>
          </a:extLst>
        </xdr:cNvPr>
        <xdr:cNvCxnSpPr/>
      </xdr:nvCxnSpPr>
      <xdr:spPr>
        <a:xfrm>
          <a:off x="13935075" y="9372600"/>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57150</xdr:rowOff>
    </xdr:from>
    <xdr:to>
      <xdr:col>76</xdr:col>
      <xdr:colOff>165100</xdr:colOff>
      <xdr:row>57</xdr:row>
      <xdr:rowOff>158750</xdr:rowOff>
    </xdr:to>
    <xdr:sp macro="" textlink="">
      <xdr:nvSpPr>
        <xdr:cNvPr id="353" name="楕円 352">
          <a:extLst>
            <a:ext uri="{FF2B5EF4-FFF2-40B4-BE49-F238E27FC236}">
              <a16:creationId xmlns:a16="http://schemas.microsoft.com/office/drawing/2014/main" id="{545890A3-4DFA-4F2A-AD1E-31E7899F4308}"/>
            </a:ext>
          </a:extLst>
        </xdr:cNvPr>
        <xdr:cNvSpPr/>
      </xdr:nvSpPr>
      <xdr:spPr>
        <a:xfrm>
          <a:off x="13096875" y="92964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107950</xdr:rowOff>
    </xdr:from>
    <xdr:to>
      <xdr:col>81</xdr:col>
      <xdr:colOff>50800</xdr:colOff>
      <xdr:row>57</xdr:row>
      <xdr:rowOff>133350</xdr:rowOff>
    </xdr:to>
    <xdr:cxnSp macro="">
      <xdr:nvCxnSpPr>
        <xdr:cNvPr id="354" name="直線コネクタ 353">
          <a:extLst>
            <a:ext uri="{FF2B5EF4-FFF2-40B4-BE49-F238E27FC236}">
              <a16:creationId xmlns:a16="http://schemas.microsoft.com/office/drawing/2014/main" id="{E8C888A9-62FF-4030-B362-9C32B3F0A0DE}"/>
            </a:ext>
          </a:extLst>
        </xdr:cNvPr>
        <xdr:cNvCxnSpPr/>
      </xdr:nvCxnSpPr>
      <xdr:spPr>
        <a:xfrm>
          <a:off x="13144500" y="9344025"/>
          <a:ext cx="7905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31750</xdr:rowOff>
    </xdr:from>
    <xdr:to>
      <xdr:col>72</xdr:col>
      <xdr:colOff>38100</xdr:colOff>
      <xdr:row>57</xdr:row>
      <xdr:rowOff>133350</xdr:rowOff>
    </xdr:to>
    <xdr:sp macro="" textlink="">
      <xdr:nvSpPr>
        <xdr:cNvPr id="355" name="楕円 354">
          <a:extLst>
            <a:ext uri="{FF2B5EF4-FFF2-40B4-BE49-F238E27FC236}">
              <a16:creationId xmlns:a16="http://schemas.microsoft.com/office/drawing/2014/main" id="{29394E53-C3F5-4642-B155-602E9EFAD697}"/>
            </a:ext>
          </a:extLst>
        </xdr:cNvPr>
        <xdr:cNvSpPr/>
      </xdr:nvSpPr>
      <xdr:spPr>
        <a:xfrm>
          <a:off x="12296775" y="92678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82550</xdr:rowOff>
    </xdr:from>
    <xdr:to>
      <xdr:col>76</xdr:col>
      <xdr:colOff>114300</xdr:colOff>
      <xdr:row>57</xdr:row>
      <xdr:rowOff>107950</xdr:rowOff>
    </xdr:to>
    <xdr:cxnSp macro="">
      <xdr:nvCxnSpPr>
        <xdr:cNvPr id="356" name="直線コネクタ 355">
          <a:extLst>
            <a:ext uri="{FF2B5EF4-FFF2-40B4-BE49-F238E27FC236}">
              <a16:creationId xmlns:a16="http://schemas.microsoft.com/office/drawing/2014/main" id="{A46C0007-4C53-4C4E-B0DB-90C08E46971C}"/>
            </a:ext>
          </a:extLst>
        </xdr:cNvPr>
        <xdr:cNvCxnSpPr/>
      </xdr:nvCxnSpPr>
      <xdr:spPr>
        <a:xfrm>
          <a:off x="12344400" y="9324975"/>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6350</xdr:rowOff>
    </xdr:from>
    <xdr:to>
      <xdr:col>67</xdr:col>
      <xdr:colOff>101600</xdr:colOff>
      <xdr:row>57</xdr:row>
      <xdr:rowOff>107950</xdr:rowOff>
    </xdr:to>
    <xdr:sp macro="" textlink="">
      <xdr:nvSpPr>
        <xdr:cNvPr id="357" name="楕円 356">
          <a:extLst>
            <a:ext uri="{FF2B5EF4-FFF2-40B4-BE49-F238E27FC236}">
              <a16:creationId xmlns:a16="http://schemas.microsoft.com/office/drawing/2014/main" id="{A64EF981-93C7-41CF-B256-328A463F4AD9}"/>
            </a:ext>
          </a:extLst>
        </xdr:cNvPr>
        <xdr:cNvSpPr/>
      </xdr:nvSpPr>
      <xdr:spPr>
        <a:xfrm>
          <a:off x="11487150" y="92487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57150</xdr:rowOff>
    </xdr:from>
    <xdr:to>
      <xdr:col>71</xdr:col>
      <xdr:colOff>177800</xdr:colOff>
      <xdr:row>57</xdr:row>
      <xdr:rowOff>82550</xdr:rowOff>
    </xdr:to>
    <xdr:cxnSp macro="">
      <xdr:nvCxnSpPr>
        <xdr:cNvPr id="358" name="直線コネクタ 357">
          <a:extLst>
            <a:ext uri="{FF2B5EF4-FFF2-40B4-BE49-F238E27FC236}">
              <a16:creationId xmlns:a16="http://schemas.microsoft.com/office/drawing/2014/main" id="{23BFF3B3-FD7D-47FC-AA63-367E5A04A251}"/>
            </a:ext>
          </a:extLst>
        </xdr:cNvPr>
        <xdr:cNvCxnSpPr/>
      </xdr:nvCxnSpPr>
      <xdr:spPr>
        <a:xfrm>
          <a:off x="11534775" y="9296400"/>
          <a:ext cx="8096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157497</xdr:rowOff>
    </xdr:from>
    <xdr:ext cx="405111" cy="259045"/>
    <xdr:sp macro="" textlink="">
      <xdr:nvSpPr>
        <xdr:cNvPr id="359" name="n_1aveValue【保健センター・保健所】&#10;有形固定資産減価償却率">
          <a:extLst>
            <a:ext uri="{FF2B5EF4-FFF2-40B4-BE49-F238E27FC236}">
              <a16:creationId xmlns:a16="http://schemas.microsoft.com/office/drawing/2014/main" id="{9EB99432-8F96-4635-B037-9F91C6FA7615}"/>
            </a:ext>
          </a:extLst>
        </xdr:cNvPr>
        <xdr:cNvSpPr txBox="1"/>
      </xdr:nvSpPr>
      <xdr:spPr>
        <a:xfrm>
          <a:off x="13745219"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140987</xdr:rowOff>
    </xdr:from>
    <xdr:ext cx="405111" cy="259045"/>
    <xdr:sp macro="" textlink="">
      <xdr:nvSpPr>
        <xdr:cNvPr id="360" name="n_2aveValue【保健センター・保健所】&#10;有形固定資産減価償却率">
          <a:extLst>
            <a:ext uri="{FF2B5EF4-FFF2-40B4-BE49-F238E27FC236}">
              <a16:creationId xmlns:a16="http://schemas.microsoft.com/office/drawing/2014/main" id="{39BA0D59-567B-4158-ADC3-EE3BB7FC739A}"/>
            </a:ext>
          </a:extLst>
        </xdr:cNvPr>
        <xdr:cNvSpPr txBox="1"/>
      </xdr:nvSpPr>
      <xdr:spPr>
        <a:xfrm>
          <a:off x="12964169" y="970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132097</xdr:rowOff>
    </xdr:from>
    <xdr:ext cx="405111" cy="259045"/>
    <xdr:sp macro="" textlink="">
      <xdr:nvSpPr>
        <xdr:cNvPr id="361" name="n_3aveValue【保健センター・保健所】&#10;有形固定資産減価償却率">
          <a:extLst>
            <a:ext uri="{FF2B5EF4-FFF2-40B4-BE49-F238E27FC236}">
              <a16:creationId xmlns:a16="http://schemas.microsoft.com/office/drawing/2014/main" id="{01CFB80A-A560-4D50-A50B-9A9D5B57C00D}"/>
            </a:ext>
          </a:extLst>
        </xdr:cNvPr>
        <xdr:cNvSpPr txBox="1"/>
      </xdr:nvSpPr>
      <xdr:spPr>
        <a:xfrm>
          <a:off x="12164069"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101617</xdr:rowOff>
    </xdr:from>
    <xdr:ext cx="405111" cy="259045"/>
    <xdr:sp macro="" textlink="">
      <xdr:nvSpPr>
        <xdr:cNvPr id="362" name="n_4aveValue【保健センター・保健所】&#10;有形固定資産減価償却率">
          <a:extLst>
            <a:ext uri="{FF2B5EF4-FFF2-40B4-BE49-F238E27FC236}">
              <a16:creationId xmlns:a16="http://schemas.microsoft.com/office/drawing/2014/main" id="{72850CF5-1C93-4BE8-83C1-E3D2EE13227B}"/>
            </a:ext>
          </a:extLst>
        </xdr:cNvPr>
        <xdr:cNvSpPr txBox="1"/>
      </xdr:nvSpPr>
      <xdr:spPr>
        <a:xfrm>
          <a:off x="11354444" y="9667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29227</xdr:rowOff>
    </xdr:from>
    <xdr:ext cx="405111" cy="259045"/>
    <xdr:sp macro="" textlink="">
      <xdr:nvSpPr>
        <xdr:cNvPr id="363" name="n_1mainValue【保健センター・保健所】&#10;有形固定資産減価償却率">
          <a:extLst>
            <a:ext uri="{FF2B5EF4-FFF2-40B4-BE49-F238E27FC236}">
              <a16:creationId xmlns:a16="http://schemas.microsoft.com/office/drawing/2014/main" id="{5566A25C-775C-4337-A221-C15E780DA269}"/>
            </a:ext>
          </a:extLst>
        </xdr:cNvPr>
        <xdr:cNvSpPr txBox="1"/>
      </xdr:nvSpPr>
      <xdr:spPr>
        <a:xfrm>
          <a:off x="13745219" y="910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3827</xdr:rowOff>
    </xdr:from>
    <xdr:ext cx="405111" cy="259045"/>
    <xdr:sp macro="" textlink="">
      <xdr:nvSpPr>
        <xdr:cNvPr id="364" name="n_2mainValue【保健センター・保健所】&#10;有形固定資産減価償却率">
          <a:extLst>
            <a:ext uri="{FF2B5EF4-FFF2-40B4-BE49-F238E27FC236}">
              <a16:creationId xmlns:a16="http://schemas.microsoft.com/office/drawing/2014/main" id="{6D319F5D-4BF9-4A8D-B40D-502DDAB891C8}"/>
            </a:ext>
          </a:extLst>
        </xdr:cNvPr>
        <xdr:cNvSpPr txBox="1"/>
      </xdr:nvSpPr>
      <xdr:spPr>
        <a:xfrm>
          <a:off x="12964169" y="908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149877</xdr:rowOff>
    </xdr:from>
    <xdr:ext cx="405111" cy="259045"/>
    <xdr:sp macro="" textlink="">
      <xdr:nvSpPr>
        <xdr:cNvPr id="365" name="n_3mainValue【保健センター・保健所】&#10;有形固定資産減価償却率">
          <a:extLst>
            <a:ext uri="{FF2B5EF4-FFF2-40B4-BE49-F238E27FC236}">
              <a16:creationId xmlns:a16="http://schemas.microsoft.com/office/drawing/2014/main" id="{A06CD456-662A-4AD8-B59B-0FBE11129E72}"/>
            </a:ext>
          </a:extLst>
        </xdr:cNvPr>
        <xdr:cNvSpPr txBox="1"/>
      </xdr:nvSpPr>
      <xdr:spPr>
        <a:xfrm>
          <a:off x="12164069" y="906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124477</xdr:rowOff>
    </xdr:from>
    <xdr:ext cx="405111" cy="259045"/>
    <xdr:sp macro="" textlink="">
      <xdr:nvSpPr>
        <xdr:cNvPr id="366" name="n_4mainValue【保健センター・保健所】&#10;有形固定資産減価償却率">
          <a:extLst>
            <a:ext uri="{FF2B5EF4-FFF2-40B4-BE49-F238E27FC236}">
              <a16:creationId xmlns:a16="http://schemas.microsoft.com/office/drawing/2014/main" id="{CA5B2BA8-7945-4A28-9446-64AC0DF4D7CA}"/>
            </a:ext>
          </a:extLst>
        </xdr:cNvPr>
        <xdr:cNvSpPr txBox="1"/>
      </xdr:nvSpPr>
      <xdr:spPr>
        <a:xfrm>
          <a:off x="11354444" y="903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7" name="正方形/長方形 366">
          <a:extLst>
            <a:ext uri="{FF2B5EF4-FFF2-40B4-BE49-F238E27FC236}">
              <a16:creationId xmlns:a16="http://schemas.microsoft.com/office/drawing/2014/main" id="{BB3B069A-D605-44ED-8C78-DEF7A40A8851}"/>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8" name="正方形/長方形 367">
          <a:extLst>
            <a:ext uri="{FF2B5EF4-FFF2-40B4-BE49-F238E27FC236}">
              <a16:creationId xmlns:a16="http://schemas.microsoft.com/office/drawing/2014/main" id="{71E2AE64-97EB-47C8-BBF7-0ABF97CE1210}"/>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9" name="正方形/長方形 368">
          <a:extLst>
            <a:ext uri="{FF2B5EF4-FFF2-40B4-BE49-F238E27FC236}">
              <a16:creationId xmlns:a16="http://schemas.microsoft.com/office/drawing/2014/main" id="{165E7705-5E71-4A12-861F-BC4B9916942E}"/>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0" name="正方形/長方形 369">
          <a:extLst>
            <a:ext uri="{FF2B5EF4-FFF2-40B4-BE49-F238E27FC236}">
              <a16:creationId xmlns:a16="http://schemas.microsoft.com/office/drawing/2014/main" id="{D77573A0-A34E-4E7F-B99D-DDC72BFACCD6}"/>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1" name="正方形/長方形 370">
          <a:extLst>
            <a:ext uri="{FF2B5EF4-FFF2-40B4-BE49-F238E27FC236}">
              <a16:creationId xmlns:a16="http://schemas.microsoft.com/office/drawing/2014/main" id="{8AB15C70-E208-4EE4-B31C-22D8756DD2DC}"/>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2" name="正方形/長方形 371">
          <a:extLst>
            <a:ext uri="{FF2B5EF4-FFF2-40B4-BE49-F238E27FC236}">
              <a16:creationId xmlns:a16="http://schemas.microsoft.com/office/drawing/2014/main" id="{52DA3A62-0040-49C3-BB3F-32A4FA7FEF3B}"/>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3" name="正方形/長方形 372">
          <a:extLst>
            <a:ext uri="{FF2B5EF4-FFF2-40B4-BE49-F238E27FC236}">
              <a16:creationId xmlns:a16="http://schemas.microsoft.com/office/drawing/2014/main" id="{3C08829E-4006-4244-BFF6-8DCE57E3CC10}"/>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4" name="正方形/長方形 373">
          <a:extLst>
            <a:ext uri="{FF2B5EF4-FFF2-40B4-BE49-F238E27FC236}">
              <a16:creationId xmlns:a16="http://schemas.microsoft.com/office/drawing/2014/main" id="{03125425-B266-46BC-934E-A1716B3CEA37}"/>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5" name="テキスト ボックス 374">
          <a:extLst>
            <a:ext uri="{FF2B5EF4-FFF2-40B4-BE49-F238E27FC236}">
              <a16:creationId xmlns:a16="http://schemas.microsoft.com/office/drawing/2014/main" id="{E516624C-DED8-4A0D-B6E5-ABF324915E5D}"/>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6" name="直線コネクタ 375">
          <a:extLst>
            <a:ext uri="{FF2B5EF4-FFF2-40B4-BE49-F238E27FC236}">
              <a16:creationId xmlns:a16="http://schemas.microsoft.com/office/drawing/2014/main" id="{6CDC29D4-D9D4-49CB-8109-651C9B3E7458}"/>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7" name="直線コネクタ 376">
          <a:extLst>
            <a:ext uri="{FF2B5EF4-FFF2-40B4-BE49-F238E27FC236}">
              <a16:creationId xmlns:a16="http://schemas.microsoft.com/office/drawing/2014/main" id="{43705005-CDD6-4070-874A-F33297F5C109}"/>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78" name="テキスト ボックス 377">
          <a:extLst>
            <a:ext uri="{FF2B5EF4-FFF2-40B4-BE49-F238E27FC236}">
              <a16:creationId xmlns:a16="http://schemas.microsoft.com/office/drawing/2014/main" id="{2B67FBCC-B287-4215-9802-BB6475FF8AC7}"/>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79" name="直線コネクタ 378">
          <a:extLst>
            <a:ext uri="{FF2B5EF4-FFF2-40B4-BE49-F238E27FC236}">
              <a16:creationId xmlns:a16="http://schemas.microsoft.com/office/drawing/2014/main" id="{67A9CC2A-AA0F-45AE-BBA1-2FFE35A1AA6C}"/>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0" name="テキスト ボックス 379">
          <a:extLst>
            <a:ext uri="{FF2B5EF4-FFF2-40B4-BE49-F238E27FC236}">
              <a16:creationId xmlns:a16="http://schemas.microsoft.com/office/drawing/2014/main" id="{FCF9B3BD-3FD3-446E-9C69-4965A251B1E3}"/>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1" name="直線コネクタ 380">
          <a:extLst>
            <a:ext uri="{FF2B5EF4-FFF2-40B4-BE49-F238E27FC236}">
              <a16:creationId xmlns:a16="http://schemas.microsoft.com/office/drawing/2014/main" id="{D3F0C0D1-559E-4F4B-973C-EA40FE340C7D}"/>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2" name="テキスト ボックス 381">
          <a:extLst>
            <a:ext uri="{FF2B5EF4-FFF2-40B4-BE49-F238E27FC236}">
              <a16:creationId xmlns:a16="http://schemas.microsoft.com/office/drawing/2014/main" id="{32492A53-3824-4D12-A6A7-798A5333D4BF}"/>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3" name="直線コネクタ 382">
          <a:extLst>
            <a:ext uri="{FF2B5EF4-FFF2-40B4-BE49-F238E27FC236}">
              <a16:creationId xmlns:a16="http://schemas.microsoft.com/office/drawing/2014/main" id="{2DCFA535-E09C-4246-8609-E62A2EF0214E}"/>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4" name="テキスト ボックス 383">
          <a:extLst>
            <a:ext uri="{FF2B5EF4-FFF2-40B4-BE49-F238E27FC236}">
              <a16:creationId xmlns:a16="http://schemas.microsoft.com/office/drawing/2014/main" id="{FB528934-8748-45C8-99CF-D4EFE3C0447D}"/>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5" name="直線コネクタ 384">
          <a:extLst>
            <a:ext uri="{FF2B5EF4-FFF2-40B4-BE49-F238E27FC236}">
              <a16:creationId xmlns:a16="http://schemas.microsoft.com/office/drawing/2014/main" id="{9088C8B1-1379-48C4-9D16-198125CFC3A2}"/>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6" name="テキスト ボックス 385">
          <a:extLst>
            <a:ext uri="{FF2B5EF4-FFF2-40B4-BE49-F238E27FC236}">
              <a16:creationId xmlns:a16="http://schemas.microsoft.com/office/drawing/2014/main" id="{942FC680-0609-4733-96A3-32A795C6E1E5}"/>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7" name="直線コネクタ 386">
          <a:extLst>
            <a:ext uri="{FF2B5EF4-FFF2-40B4-BE49-F238E27FC236}">
              <a16:creationId xmlns:a16="http://schemas.microsoft.com/office/drawing/2014/main" id="{3EE32023-DC03-4473-B433-AEAA817B741F}"/>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8" name="テキスト ボックス 387">
          <a:extLst>
            <a:ext uri="{FF2B5EF4-FFF2-40B4-BE49-F238E27FC236}">
              <a16:creationId xmlns:a16="http://schemas.microsoft.com/office/drawing/2014/main" id="{DFA7FE25-7AC7-4775-AC1B-4221DB87EF14}"/>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9" name="【保健センター・保健所】&#10;一人当たり面積グラフ枠">
          <a:extLst>
            <a:ext uri="{FF2B5EF4-FFF2-40B4-BE49-F238E27FC236}">
              <a16:creationId xmlns:a16="http://schemas.microsoft.com/office/drawing/2014/main" id="{D2FD38D3-4650-484A-8E97-07A005DD1DED}"/>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390" name="直線コネクタ 389">
          <a:extLst>
            <a:ext uri="{FF2B5EF4-FFF2-40B4-BE49-F238E27FC236}">
              <a16:creationId xmlns:a16="http://schemas.microsoft.com/office/drawing/2014/main" id="{07C76E0F-64EF-4116-B4DE-B8BAC78070B8}"/>
            </a:ext>
          </a:extLst>
        </xdr:cNvPr>
        <xdr:cNvCxnSpPr/>
      </xdr:nvCxnSpPr>
      <xdr:spPr>
        <a:xfrm flipV="1">
          <a:off x="19954239" y="901763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391" name="【保健センター・保健所】&#10;一人当たり面積最小値テキスト">
          <a:extLst>
            <a:ext uri="{FF2B5EF4-FFF2-40B4-BE49-F238E27FC236}">
              <a16:creationId xmlns:a16="http://schemas.microsoft.com/office/drawing/2014/main" id="{A44184D5-0552-4B7A-954C-6D3B332FEA16}"/>
            </a:ext>
          </a:extLst>
        </xdr:cNvPr>
        <xdr:cNvSpPr txBox="1"/>
      </xdr:nvSpPr>
      <xdr:spPr>
        <a:xfrm>
          <a:off x="19992975"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392" name="直線コネクタ 391">
          <a:extLst>
            <a:ext uri="{FF2B5EF4-FFF2-40B4-BE49-F238E27FC236}">
              <a16:creationId xmlns:a16="http://schemas.microsoft.com/office/drawing/2014/main" id="{BD7A7DE2-BC54-4072-AB11-173BA523D041}"/>
            </a:ext>
          </a:extLst>
        </xdr:cNvPr>
        <xdr:cNvCxnSpPr/>
      </xdr:nvCxnSpPr>
      <xdr:spPr>
        <a:xfrm>
          <a:off x="19878675" y="103797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393" name="【保健センター・保健所】&#10;一人当たり面積最大値テキスト">
          <a:extLst>
            <a:ext uri="{FF2B5EF4-FFF2-40B4-BE49-F238E27FC236}">
              <a16:creationId xmlns:a16="http://schemas.microsoft.com/office/drawing/2014/main" id="{8D4BB182-FA41-478D-AD93-D2DBAEE8EAF7}"/>
            </a:ext>
          </a:extLst>
        </xdr:cNvPr>
        <xdr:cNvSpPr txBox="1"/>
      </xdr:nvSpPr>
      <xdr:spPr>
        <a:xfrm>
          <a:off x="19992975" y="880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394" name="直線コネクタ 393">
          <a:extLst>
            <a:ext uri="{FF2B5EF4-FFF2-40B4-BE49-F238E27FC236}">
              <a16:creationId xmlns:a16="http://schemas.microsoft.com/office/drawing/2014/main" id="{45E8D5C5-1C05-4E67-B8CA-DF3D97052E5E}"/>
            </a:ext>
          </a:extLst>
        </xdr:cNvPr>
        <xdr:cNvCxnSpPr/>
      </xdr:nvCxnSpPr>
      <xdr:spPr>
        <a:xfrm>
          <a:off x="19878675" y="90176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147337</xdr:rowOff>
    </xdr:from>
    <xdr:ext cx="469744" cy="259045"/>
    <xdr:sp macro="" textlink="">
      <xdr:nvSpPr>
        <xdr:cNvPr id="395" name="【保健センター・保健所】&#10;一人当たり面積平均値テキスト">
          <a:extLst>
            <a:ext uri="{FF2B5EF4-FFF2-40B4-BE49-F238E27FC236}">
              <a16:creationId xmlns:a16="http://schemas.microsoft.com/office/drawing/2014/main" id="{B3249A0E-1EA5-4313-8415-505761A12BAA}"/>
            </a:ext>
          </a:extLst>
        </xdr:cNvPr>
        <xdr:cNvSpPr txBox="1"/>
      </xdr:nvSpPr>
      <xdr:spPr>
        <a:xfrm>
          <a:off x="19992975" y="9869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396" name="フローチャート: 判断 395">
          <a:extLst>
            <a:ext uri="{FF2B5EF4-FFF2-40B4-BE49-F238E27FC236}">
              <a16:creationId xmlns:a16="http://schemas.microsoft.com/office/drawing/2014/main" id="{539DC9CD-D57C-48D6-888B-8D086A4B9253}"/>
            </a:ext>
          </a:extLst>
        </xdr:cNvPr>
        <xdr:cNvSpPr/>
      </xdr:nvSpPr>
      <xdr:spPr>
        <a:xfrm>
          <a:off x="19897725" y="100082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397" name="フローチャート: 判断 396">
          <a:extLst>
            <a:ext uri="{FF2B5EF4-FFF2-40B4-BE49-F238E27FC236}">
              <a16:creationId xmlns:a16="http://schemas.microsoft.com/office/drawing/2014/main" id="{13C9D38C-12E3-47A4-895D-9993AC79B72E}"/>
            </a:ext>
          </a:extLst>
        </xdr:cNvPr>
        <xdr:cNvSpPr/>
      </xdr:nvSpPr>
      <xdr:spPr>
        <a:xfrm>
          <a:off x="19154775" y="99891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398" name="フローチャート: 判断 397">
          <a:extLst>
            <a:ext uri="{FF2B5EF4-FFF2-40B4-BE49-F238E27FC236}">
              <a16:creationId xmlns:a16="http://schemas.microsoft.com/office/drawing/2014/main" id="{E3E64DA4-E8FF-40CB-A9BF-63A8067BC37F}"/>
            </a:ext>
          </a:extLst>
        </xdr:cNvPr>
        <xdr:cNvSpPr/>
      </xdr:nvSpPr>
      <xdr:spPr>
        <a:xfrm>
          <a:off x="18345150" y="100190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399" name="フローチャート: 判断 398">
          <a:extLst>
            <a:ext uri="{FF2B5EF4-FFF2-40B4-BE49-F238E27FC236}">
              <a16:creationId xmlns:a16="http://schemas.microsoft.com/office/drawing/2014/main" id="{CCF9E1FA-D40F-4A1F-B26F-E3D3FEF44A5F}"/>
            </a:ext>
          </a:extLst>
        </xdr:cNvPr>
        <xdr:cNvSpPr/>
      </xdr:nvSpPr>
      <xdr:spPr>
        <a:xfrm>
          <a:off x="17554575" y="100272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400" name="フローチャート: 判断 399">
          <a:extLst>
            <a:ext uri="{FF2B5EF4-FFF2-40B4-BE49-F238E27FC236}">
              <a16:creationId xmlns:a16="http://schemas.microsoft.com/office/drawing/2014/main" id="{89321936-A23A-4CBC-AE2D-B04170F715B0}"/>
            </a:ext>
          </a:extLst>
        </xdr:cNvPr>
        <xdr:cNvSpPr/>
      </xdr:nvSpPr>
      <xdr:spPr>
        <a:xfrm>
          <a:off x="16754475" y="99275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DB86AD6B-1EBB-4A70-85C9-8CAB45B9351D}"/>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4E40598F-1F24-46D6-800B-4B2B51F5A996}"/>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2D1235FD-A6BA-4B8E-A8F2-2FF85B04BE9F}"/>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14887071-E40F-47DD-A4AB-D1A02CFAF081}"/>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30CE5C8A-770B-410E-BFE6-D3D9FA3DF860}"/>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120650</xdr:rowOff>
    </xdr:from>
    <xdr:to>
      <xdr:col>116</xdr:col>
      <xdr:colOff>114300</xdr:colOff>
      <xdr:row>63</xdr:row>
      <xdr:rowOff>50800</xdr:rowOff>
    </xdr:to>
    <xdr:sp macro="" textlink="">
      <xdr:nvSpPr>
        <xdr:cNvPr id="406" name="楕円 405">
          <a:extLst>
            <a:ext uri="{FF2B5EF4-FFF2-40B4-BE49-F238E27FC236}">
              <a16:creationId xmlns:a16="http://schemas.microsoft.com/office/drawing/2014/main" id="{9B10338A-DF8D-4AEB-9AC2-E655ABB32B3B}"/>
            </a:ext>
          </a:extLst>
        </xdr:cNvPr>
        <xdr:cNvSpPr/>
      </xdr:nvSpPr>
      <xdr:spPr>
        <a:xfrm>
          <a:off x="19897725" y="101727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99077</xdr:rowOff>
    </xdr:from>
    <xdr:ext cx="469744" cy="259045"/>
    <xdr:sp macro="" textlink="">
      <xdr:nvSpPr>
        <xdr:cNvPr id="407" name="【保健センター・保健所】&#10;一人当たり面積該当値テキスト">
          <a:extLst>
            <a:ext uri="{FF2B5EF4-FFF2-40B4-BE49-F238E27FC236}">
              <a16:creationId xmlns:a16="http://schemas.microsoft.com/office/drawing/2014/main" id="{2BD6DBBD-3A49-4005-9DE6-28BBB8C3A34B}"/>
            </a:ext>
          </a:extLst>
        </xdr:cNvPr>
        <xdr:cNvSpPr txBox="1"/>
      </xdr:nvSpPr>
      <xdr:spPr>
        <a:xfrm>
          <a:off x="19992975" y="1015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120650</xdr:rowOff>
    </xdr:from>
    <xdr:to>
      <xdr:col>112</xdr:col>
      <xdr:colOff>38100</xdr:colOff>
      <xdr:row>63</xdr:row>
      <xdr:rowOff>50800</xdr:rowOff>
    </xdr:to>
    <xdr:sp macro="" textlink="">
      <xdr:nvSpPr>
        <xdr:cNvPr id="408" name="楕円 407">
          <a:extLst>
            <a:ext uri="{FF2B5EF4-FFF2-40B4-BE49-F238E27FC236}">
              <a16:creationId xmlns:a16="http://schemas.microsoft.com/office/drawing/2014/main" id="{790104EF-8C04-4445-B7F9-9191292C6FAE}"/>
            </a:ext>
          </a:extLst>
        </xdr:cNvPr>
        <xdr:cNvSpPr/>
      </xdr:nvSpPr>
      <xdr:spPr>
        <a:xfrm>
          <a:off x="19154775" y="101727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0</xdr:rowOff>
    </xdr:from>
    <xdr:to>
      <xdr:col>116</xdr:col>
      <xdr:colOff>63500</xdr:colOff>
      <xdr:row>63</xdr:row>
      <xdr:rowOff>0</xdr:rowOff>
    </xdr:to>
    <xdr:cxnSp macro="">
      <xdr:nvCxnSpPr>
        <xdr:cNvPr id="409" name="直線コネクタ 408">
          <a:extLst>
            <a:ext uri="{FF2B5EF4-FFF2-40B4-BE49-F238E27FC236}">
              <a16:creationId xmlns:a16="http://schemas.microsoft.com/office/drawing/2014/main" id="{F49AE3D0-FB23-4120-9307-E5E5D012DE62}"/>
            </a:ext>
          </a:extLst>
        </xdr:cNvPr>
        <xdr:cNvCxnSpPr/>
      </xdr:nvCxnSpPr>
      <xdr:spPr>
        <a:xfrm>
          <a:off x="19202400" y="1021080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120650</xdr:rowOff>
    </xdr:from>
    <xdr:to>
      <xdr:col>107</xdr:col>
      <xdr:colOff>101600</xdr:colOff>
      <xdr:row>63</xdr:row>
      <xdr:rowOff>50800</xdr:rowOff>
    </xdr:to>
    <xdr:sp macro="" textlink="">
      <xdr:nvSpPr>
        <xdr:cNvPr id="410" name="楕円 409">
          <a:extLst>
            <a:ext uri="{FF2B5EF4-FFF2-40B4-BE49-F238E27FC236}">
              <a16:creationId xmlns:a16="http://schemas.microsoft.com/office/drawing/2014/main" id="{5033781D-1EEF-48A7-BCF3-7D26B2976691}"/>
            </a:ext>
          </a:extLst>
        </xdr:cNvPr>
        <xdr:cNvSpPr/>
      </xdr:nvSpPr>
      <xdr:spPr>
        <a:xfrm>
          <a:off x="18345150" y="101727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0</xdr:rowOff>
    </xdr:from>
    <xdr:to>
      <xdr:col>111</xdr:col>
      <xdr:colOff>177800</xdr:colOff>
      <xdr:row>63</xdr:row>
      <xdr:rowOff>0</xdr:rowOff>
    </xdr:to>
    <xdr:cxnSp macro="">
      <xdr:nvCxnSpPr>
        <xdr:cNvPr id="411" name="直線コネクタ 410">
          <a:extLst>
            <a:ext uri="{FF2B5EF4-FFF2-40B4-BE49-F238E27FC236}">
              <a16:creationId xmlns:a16="http://schemas.microsoft.com/office/drawing/2014/main" id="{8B4A8080-6717-4841-8FAC-7D0DCBE7175D}"/>
            </a:ext>
          </a:extLst>
        </xdr:cNvPr>
        <xdr:cNvCxnSpPr/>
      </xdr:nvCxnSpPr>
      <xdr:spPr>
        <a:xfrm>
          <a:off x="18392775" y="102108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120650</xdr:rowOff>
    </xdr:from>
    <xdr:to>
      <xdr:col>102</xdr:col>
      <xdr:colOff>165100</xdr:colOff>
      <xdr:row>63</xdr:row>
      <xdr:rowOff>50800</xdr:rowOff>
    </xdr:to>
    <xdr:sp macro="" textlink="">
      <xdr:nvSpPr>
        <xdr:cNvPr id="412" name="楕円 411">
          <a:extLst>
            <a:ext uri="{FF2B5EF4-FFF2-40B4-BE49-F238E27FC236}">
              <a16:creationId xmlns:a16="http://schemas.microsoft.com/office/drawing/2014/main" id="{F4D76231-7511-4918-95A2-8D4400CD80AD}"/>
            </a:ext>
          </a:extLst>
        </xdr:cNvPr>
        <xdr:cNvSpPr/>
      </xdr:nvSpPr>
      <xdr:spPr>
        <a:xfrm>
          <a:off x="17554575" y="101727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0</xdr:rowOff>
    </xdr:from>
    <xdr:to>
      <xdr:col>107</xdr:col>
      <xdr:colOff>50800</xdr:colOff>
      <xdr:row>63</xdr:row>
      <xdr:rowOff>0</xdr:rowOff>
    </xdr:to>
    <xdr:cxnSp macro="">
      <xdr:nvCxnSpPr>
        <xdr:cNvPr id="413" name="直線コネクタ 412">
          <a:extLst>
            <a:ext uri="{FF2B5EF4-FFF2-40B4-BE49-F238E27FC236}">
              <a16:creationId xmlns:a16="http://schemas.microsoft.com/office/drawing/2014/main" id="{810DAE76-51EE-4F52-A629-37E48642BC7C}"/>
            </a:ext>
          </a:extLst>
        </xdr:cNvPr>
        <xdr:cNvCxnSpPr/>
      </xdr:nvCxnSpPr>
      <xdr:spPr>
        <a:xfrm>
          <a:off x="17602200" y="102108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124460</xdr:rowOff>
    </xdr:from>
    <xdr:to>
      <xdr:col>98</xdr:col>
      <xdr:colOff>38100</xdr:colOff>
      <xdr:row>63</xdr:row>
      <xdr:rowOff>54610</xdr:rowOff>
    </xdr:to>
    <xdr:sp macro="" textlink="">
      <xdr:nvSpPr>
        <xdr:cNvPr id="414" name="楕円 413">
          <a:extLst>
            <a:ext uri="{FF2B5EF4-FFF2-40B4-BE49-F238E27FC236}">
              <a16:creationId xmlns:a16="http://schemas.microsoft.com/office/drawing/2014/main" id="{3855072E-5296-45BF-A0E1-87ACC3813946}"/>
            </a:ext>
          </a:extLst>
        </xdr:cNvPr>
        <xdr:cNvSpPr/>
      </xdr:nvSpPr>
      <xdr:spPr>
        <a:xfrm>
          <a:off x="16754475" y="101701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0</xdr:rowOff>
    </xdr:from>
    <xdr:to>
      <xdr:col>102</xdr:col>
      <xdr:colOff>114300</xdr:colOff>
      <xdr:row>63</xdr:row>
      <xdr:rowOff>3810</xdr:rowOff>
    </xdr:to>
    <xdr:cxnSp macro="">
      <xdr:nvCxnSpPr>
        <xdr:cNvPr id="415" name="直線コネクタ 414">
          <a:extLst>
            <a:ext uri="{FF2B5EF4-FFF2-40B4-BE49-F238E27FC236}">
              <a16:creationId xmlns:a16="http://schemas.microsoft.com/office/drawing/2014/main" id="{6965B697-93ED-4957-9FCD-7F1691EBE87C}"/>
            </a:ext>
          </a:extLst>
        </xdr:cNvPr>
        <xdr:cNvCxnSpPr/>
      </xdr:nvCxnSpPr>
      <xdr:spPr>
        <a:xfrm flipV="1">
          <a:off x="16802100" y="10210800"/>
          <a:ext cx="8001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52087</xdr:rowOff>
    </xdr:from>
    <xdr:ext cx="469744" cy="259045"/>
    <xdr:sp macro="" textlink="">
      <xdr:nvSpPr>
        <xdr:cNvPr id="416" name="n_1aveValue【保健センター・保健所】&#10;一人当たり面積">
          <a:extLst>
            <a:ext uri="{FF2B5EF4-FFF2-40B4-BE49-F238E27FC236}">
              <a16:creationId xmlns:a16="http://schemas.microsoft.com/office/drawing/2014/main" id="{524C88AC-9F37-4510-AD99-6DC3764ABD4A}"/>
            </a:ext>
          </a:extLst>
        </xdr:cNvPr>
        <xdr:cNvSpPr txBox="1"/>
      </xdr:nvSpPr>
      <xdr:spPr>
        <a:xfrm>
          <a:off x="18983402" y="977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417" name="n_2aveValue【保健センター・保健所】&#10;一人当たり面積">
          <a:extLst>
            <a:ext uri="{FF2B5EF4-FFF2-40B4-BE49-F238E27FC236}">
              <a16:creationId xmlns:a16="http://schemas.microsoft.com/office/drawing/2014/main" id="{95268942-3407-4EE1-921B-5468BED7597A}"/>
            </a:ext>
          </a:extLst>
        </xdr:cNvPr>
        <xdr:cNvSpPr txBox="1"/>
      </xdr:nvSpPr>
      <xdr:spPr>
        <a:xfrm>
          <a:off x="18183302" y="980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418" name="n_3aveValue【保健センター・保健所】&#10;一人当たり面積">
          <a:extLst>
            <a:ext uri="{FF2B5EF4-FFF2-40B4-BE49-F238E27FC236}">
              <a16:creationId xmlns:a16="http://schemas.microsoft.com/office/drawing/2014/main" id="{290B82BD-3B81-4461-92C4-1E71F6EA665B}"/>
            </a:ext>
          </a:extLst>
        </xdr:cNvPr>
        <xdr:cNvSpPr txBox="1"/>
      </xdr:nvSpPr>
      <xdr:spPr>
        <a:xfrm>
          <a:off x="17383202" y="981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158767</xdr:rowOff>
    </xdr:from>
    <xdr:ext cx="469744" cy="259045"/>
    <xdr:sp macro="" textlink="">
      <xdr:nvSpPr>
        <xdr:cNvPr id="419" name="n_4aveValue【保健センター・保健所】&#10;一人当たり面積">
          <a:extLst>
            <a:ext uri="{FF2B5EF4-FFF2-40B4-BE49-F238E27FC236}">
              <a16:creationId xmlns:a16="http://schemas.microsoft.com/office/drawing/2014/main" id="{8F2A4D11-7A19-4935-AEBB-E64B1529827B}"/>
            </a:ext>
          </a:extLst>
        </xdr:cNvPr>
        <xdr:cNvSpPr txBox="1"/>
      </xdr:nvSpPr>
      <xdr:spPr>
        <a:xfrm>
          <a:off x="16592627" y="972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41927</xdr:rowOff>
    </xdr:from>
    <xdr:ext cx="469744" cy="259045"/>
    <xdr:sp macro="" textlink="">
      <xdr:nvSpPr>
        <xdr:cNvPr id="420" name="n_1mainValue【保健センター・保健所】&#10;一人当たり面積">
          <a:extLst>
            <a:ext uri="{FF2B5EF4-FFF2-40B4-BE49-F238E27FC236}">
              <a16:creationId xmlns:a16="http://schemas.microsoft.com/office/drawing/2014/main" id="{39929309-7117-4176-B480-F00B02622F4C}"/>
            </a:ext>
          </a:extLst>
        </xdr:cNvPr>
        <xdr:cNvSpPr txBox="1"/>
      </xdr:nvSpPr>
      <xdr:spPr>
        <a:xfrm>
          <a:off x="18983402" y="1025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41927</xdr:rowOff>
    </xdr:from>
    <xdr:ext cx="469744" cy="259045"/>
    <xdr:sp macro="" textlink="">
      <xdr:nvSpPr>
        <xdr:cNvPr id="421" name="n_2mainValue【保健センター・保健所】&#10;一人当たり面積">
          <a:extLst>
            <a:ext uri="{FF2B5EF4-FFF2-40B4-BE49-F238E27FC236}">
              <a16:creationId xmlns:a16="http://schemas.microsoft.com/office/drawing/2014/main" id="{FA3F4CC1-E771-49C2-BF34-4734EE5C836A}"/>
            </a:ext>
          </a:extLst>
        </xdr:cNvPr>
        <xdr:cNvSpPr txBox="1"/>
      </xdr:nvSpPr>
      <xdr:spPr>
        <a:xfrm>
          <a:off x="18183302" y="1025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41927</xdr:rowOff>
    </xdr:from>
    <xdr:ext cx="469744" cy="259045"/>
    <xdr:sp macro="" textlink="">
      <xdr:nvSpPr>
        <xdr:cNvPr id="422" name="n_3mainValue【保健センター・保健所】&#10;一人当たり面積">
          <a:extLst>
            <a:ext uri="{FF2B5EF4-FFF2-40B4-BE49-F238E27FC236}">
              <a16:creationId xmlns:a16="http://schemas.microsoft.com/office/drawing/2014/main" id="{E0697A69-C961-4654-996C-407BFF5626F7}"/>
            </a:ext>
          </a:extLst>
        </xdr:cNvPr>
        <xdr:cNvSpPr txBox="1"/>
      </xdr:nvSpPr>
      <xdr:spPr>
        <a:xfrm>
          <a:off x="17383202" y="1025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45737</xdr:rowOff>
    </xdr:from>
    <xdr:ext cx="469744" cy="259045"/>
    <xdr:sp macro="" textlink="">
      <xdr:nvSpPr>
        <xdr:cNvPr id="423" name="n_4mainValue【保健センター・保健所】&#10;一人当たり面積">
          <a:extLst>
            <a:ext uri="{FF2B5EF4-FFF2-40B4-BE49-F238E27FC236}">
              <a16:creationId xmlns:a16="http://schemas.microsoft.com/office/drawing/2014/main" id="{71A53A17-ABF9-42F9-823A-3E0823DB10F7}"/>
            </a:ext>
          </a:extLst>
        </xdr:cNvPr>
        <xdr:cNvSpPr txBox="1"/>
      </xdr:nvSpPr>
      <xdr:spPr>
        <a:xfrm>
          <a:off x="16592627" y="10259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4" name="正方形/長方形 423">
          <a:extLst>
            <a:ext uri="{FF2B5EF4-FFF2-40B4-BE49-F238E27FC236}">
              <a16:creationId xmlns:a16="http://schemas.microsoft.com/office/drawing/2014/main" id="{CE4ECB6B-00D0-441A-863C-8B50CC3CD9EA}"/>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5" name="正方形/長方形 424">
          <a:extLst>
            <a:ext uri="{FF2B5EF4-FFF2-40B4-BE49-F238E27FC236}">
              <a16:creationId xmlns:a16="http://schemas.microsoft.com/office/drawing/2014/main" id="{18978EF5-3E7C-43A9-B341-316DD4DD3694}"/>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6" name="正方形/長方形 425">
          <a:extLst>
            <a:ext uri="{FF2B5EF4-FFF2-40B4-BE49-F238E27FC236}">
              <a16:creationId xmlns:a16="http://schemas.microsoft.com/office/drawing/2014/main" id="{7E166092-DB9B-4808-9E7B-971C74816E04}"/>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7" name="正方形/長方形 426">
          <a:extLst>
            <a:ext uri="{FF2B5EF4-FFF2-40B4-BE49-F238E27FC236}">
              <a16:creationId xmlns:a16="http://schemas.microsoft.com/office/drawing/2014/main" id="{FA8829AC-B760-4FEF-871C-B8E990F7BD99}"/>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8" name="正方形/長方形 427">
          <a:extLst>
            <a:ext uri="{FF2B5EF4-FFF2-40B4-BE49-F238E27FC236}">
              <a16:creationId xmlns:a16="http://schemas.microsoft.com/office/drawing/2014/main" id="{A0C02445-D85F-4CBD-BCF3-16B47AF9A8D8}"/>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9" name="正方形/長方形 428">
          <a:extLst>
            <a:ext uri="{FF2B5EF4-FFF2-40B4-BE49-F238E27FC236}">
              <a16:creationId xmlns:a16="http://schemas.microsoft.com/office/drawing/2014/main" id="{15DDCC04-F0FA-40A0-98E9-A028CA848B05}"/>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0" name="正方形/長方形 429">
          <a:extLst>
            <a:ext uri="{FF2B5EF4-FFF2-40B4-BE49-F238E27FC236}">
              <a16:creationId xmlns:a16="http://schemas.microsoft.com/office/drawing/2014/main" id="{BB9D29F2-588F-4C7E-8568-81A7132592FF}"/>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1" name="正方形/長方形 430">
          <a:extLst>
            <a:ext uri="{FF2B5EF4-FFF2-40B4-BE49-F238E27FC236}">
              <a16:creationId xmlns:a16="http://schemas.microsoft.com/office/drawing/2014/main" id="{9DF98B89-4E2F-4547-BFB0-04A1EB0C5B9A}"/>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2" name="テキスト ボックス 431">
          <a:extLst>
            <a:ext uri="{FF2B5EF4-FFF2-40B4-BE49-F238E27FC236}">
              <a16:creationId xmlns:a16="http://schemas.microsoft.com/office/drawing/2014/main" id="{3C764369-1D2D-47AF-BF41-4B403D95030D}"/>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3" name="直線コネクタ 432">
          <a:extLst>
            <a:ext uri="{FF2B5EF4-FFF2-40B4-BE49-F238E27FC236}">
              <a16:creationId xmlns:a16="http://schemas.microsoft.com/office/drawing/2014/main" id="{D7EE2A69-B8D5-4CFF-93CC-4E60402EDD4C}"/>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4" name="テキスト ボックス 433">
          <a:extLst>
            <a:ext uri="{FF2B5EF4-FFF2-40B4-BE49-F238E27FC236}">
              <a16:creationId xmlns:a16="http://schemas.microsoft.com/office/drawing/2014/main" id="{1B1CB719-4A61-42E2-A338-2EEF52280335}"/>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5" name="直線コネクタ 434">
          <a:extLst>
            <a:ext uri="{FF2B5EF4-FFF2-40B4-BE49-F238E27FC236}">
              <a16:creationId xmlns:a16="http://schemas.microsoft.com/office/drawing/2014/main" id="{64574B11-2676-4D7D-BECD-746F0C191F13}"/>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6" name="テキスト ボックス 435">
          <a:extLst>
            <a:ext uri="{FF2B5EF4-FFF2-40B4-BE49-F238E27FC236}">
              <a16:creationId xmlns:a16="http://schemas.microsoft.com/office/drawing/2014/main" id="{4D16AB00-0EE6-48AE-A976-33664F036742}"/>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7" name="直線コネクタ 436">
          <a:extLst>
            <a:ext uri="{FF2B5EF4-FFF2-40B4-BE49-F238E27FC236}">
              <a16:creationId xmlns:a16="http://schemas.microsoft.com/office/drawing/2014/main" id="{09023B61-D8E4-42D9-B0D1-BBE225E42AE1}"/>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8" name="テキスト ボックス 437">
          <a:extLst>
            <a:ext uri="{FF2B5EF4-FFF2-40B4-BE49-F238E27FC236}">
              <a16:creationId xmlns:a16="http://schemas.microsoft.com/office/drawing/2014/main" id="{4492C49F-1061-43B2-8359-9D92F6F3FFE5}"/>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9" name="直線コネクタ 438">
          <a:extLst>
            <a:ext uri="{FF2B5EF4-FFF2-40B4-BE49-F238E27FC236}">
              <a16:creationId xmlns:a16="http://schemas.microsoft.com/office/drawing/2014/main" id="{6CA9EC76-7E33-46E8-B2E7-5EB031FF551D}"/>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0" name="テキスト ボックス 439">
          <a:extLst>
            <a:ext uri="{FF2B5EF4-FFF2-40B4-BE49-F238E27FC236}">
              <a16:creationId xmlns:a16="http://schemas.microsoft.com/office/drawing/2014/main" id="{BEB63C73-E5DD-4AA2-B90E-986B47E49B7C}"/>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1" name="直線コネクタ 440">
          <a:extLst>
            <a:ext uri="{FF2B5EF4-FFF2-40B4-BE49-F238E27FC236}">
              <a16:creationId xmlns:a16="http://schemas.microsoft.com/office/drawing/2014/main" id="{CEC84F9A-C175-4236-8DD6-C1F054B0C690}"/>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2" name="テキスト ボックス 441">
          <a:extLst>
            <a:ext uri="{FF2B5EF4-FFF2-40B4-BE49-F238E27FC236}">
              <a16:creationId xmlns:a16="http://schemas.microsoft.com/office/drawing/2014/main" id="{F67DC090-166D-4618-8402-DB7E0560B831}"/>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3" name="直線コネクタ 442">
          <a:extLst>
            <a:ext uri="{FF2B5EF4-FFF2-40B4-BE49-F238E27FC236}">
              <a16:creationId xmlns:a16="http://schemas.microsoft.com/office/drawing/2014/main" id="{810B3062-A4D9-4EB6-9866-5DCDD437BA48}"/>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4" name="テキスト ボックス 443">
          <a:extLst>
            <a:ext uri="{FF2B5EF4-FFF2-40B4-BE49-F238E27FC236}">
              <a16:creationId xmlns:a16="http://schemas.microsoft.com/office/drawing/2014/main" id="{AB25C21F-C2C8-4FFF-BB16-751C3AF76451}"/>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5" name="直線コネクタ 444">
          <a:extLst>
            <a:ext uri="{FF2B5EF4-FFF2-40B4-BE49-F238E27FC236}">
              <a16:creationId xmlns:a16="http://schemas.microsoft.com/office/drawing/2014/main" id="{46B1459B-FBBA-4467-9F78-20EEBE099446}"/>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6" name="テキスト ボックス 445">
          <a:extLst>
            <a:ext uri="{FF2B5EF4-FFF2-40B4-BE49-F238E27FC236}">
              <a16:creationId xmlns:a16="http://schemas.microsoft.com/office/drawing/2014/main" id="{2D4483B4-0FFD-4921-8449-DADDF8D2C8CB}"/>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7" name="【消防施設】&#10;有形固定資産減価償却率グラフ枠">
          <a:extLst>
            <a:ext uri="{FF2B5EF4-FFF2-40B4-BE49-F238E27FC236}">
              <a16:creationId xmlns:a16="http://schemas.microsoft.com/office/drawing/2014/main" id="{838B5351-5756-4C44-8CC9-1968BA07EB32}"/>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448" name="直線コネクタ 447">
          <a:extLst>
            <a:ext uri="{FF2B5EF4-FFF2-40B4-BE49-F238E27FC236}">
              <a16:creationId xmlns:a16="http://schemas.microsoft.com/office/drawing/2014/main" id="{D33B0F09-D16F-45BC-A8D6-FAB53D1A1D1D}"/>
            </a:ext>
          </a:extLst>
        </xdr:cNvPr>
        <xdr:cNvCxnSpPr/>
      </xdr:nvCxnSpPr>
      <xdr:spPr>
        <a:xfrm flipV="1">
          <a:off x="14696439" y="12686030"/>
          <a:ext cx="0" cy="126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449" name="【消防施設】&#10;有形固定資産減価償却率最小値テキスト">
          <a:extLst>
            <a:ext uri="{FF2B5EF4-FFF2-40B4-BE49-F238E27FC236}">
              <a16:creationId xmlns:a16="http://schemas.microsoft.com/office/drawing/2014/main" id="{6A26E703-742D-4939-9AB3-3A253EE6D56B}"/>
            </a:ext>
          </a:extLst>
        </xdr:cNvPr>
        <xdr:cNvSpPr txBox="1"/>
      </xdr:nvSpPr>
      <xdr:spPr>
        <a:xfrm>
          <a:off x="14735175"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450" name="直線コネクタ 449">
          <a:extLst>
            <a:ext uri="{FF2B5EF4-FFF2-40B4-BE49-F238E27FC236}">
              <a16:creationId xmlns:a16="http://schemas.microsoft.com/office/drawing/2014/main" id="{9C216BC8-F0E8-47ED-B527-6297EAA99F76}"/>
            </a:ext>
          </a:extLst>
        </xdr:cNvPr>
        <xdr:cNvCxnSpPr/>
      </xdr:nvCxnSpPr>
      <xdr:spPr>
        <a:xfrm>
          <a:off x="14611350" y="139522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451" name="【消防施設】&#10;有形固定資産減価償却率最大値テキスト">
          <a:extLst>
            <a:ext uri="{FF2B5EF4-FFF2-40B4-BE49-F238E27FC236}">
              <a16:creationId xmlns:a16="http://schemas.microsoft.com/office/drawing/2014/main" id="{E12B02C6-F688-4989-86E9-9433EE19D610}"/>
            </a:ext>
          </a:extLst>
        </xdr:cNvPr>
        <xdr:cNvSpPr txBox="1"/>
      </xdr:nvSpPr>
      <xdr:spPr>
        <a:xfrm>
          <a:off x="14735175" y="1248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452" name="直線コネクタ 451">
          <a:extLst>
            <a:ext uri="{FF2B5EF4-FFF2-40B4-BE49-F238E27FC236}">
              <a16:creationId xmlns:a16="http://schemas.microsoft.com/office/drawing/2014/main" id="{4B409F3F-E2A1-4A74-A0E2-86A927E0FF18}"/>
            </a:ext>
          </a:extLst>
        </xdr:cNvPr>
        <xdr:cNvCxnSpPr/>
      </xdr:nvCxnSpPr>
      <xdr:spPr>
        <a:xfrm>
          <a:off x="14611350" y="126860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154322</xdr:rowOff>
    </xdr:from>
    <xdr:ext cx="405111" cy="259045"/>
    <xdr:sp macro="" textlink="">
      <xdr:nvSpPr>
        <xdr:cNvPr id="453" name="【消防施設】&#10;有形固定資産減価償却率平均値テキスト">
          <a:extLst>
            <a:ext uri="{FF2B5EF4-FFF2-40B4-BE49-F238E27FC236}">
              <a16:creationId xmlns:a16="http://schemas.microsoft.com/office/drawing/2014/main" id="{4D1BF6B1-4DD5-4AE3-8192-45E33335C0C3}"/>
            </a:ext>
          </a:extLst>
        </xdr:cNvPr>
        <xdr:cNvSpPr txBox="1"/>
      </xdr:nvSpPr>
      <xdr:spPr>
        <a:xfrm>
          <a:off x="14735175" y="13279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454" name="フローチャート: 判断 453">
          <a:extLst>
            <a:ext uri="{FF2B5EF4-FFF2-40B4-BE49-F238E27FC236}">
              <a16:creationId xmlns:a16="http://schemas.microsoft.com/office/drawing/2014/main" id="{E9EA6E49-062E-48C5-AC7C-9B4A00F8507B}"/>
            </a:ext>
          </a:extLst>
        </xdr:cNvPr>
        <xdr:cNvSpPr/>
      </xdr:nvSpPr>
      <xdr:spPr>
        <a:xfrm>
          <a:off x="14649450" y="132949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455" name="フローチャート: 判断 454">
          <a:extLst>
            <a:ext uri="{FF2B5EF4-FFF2-40B4-BE49-F238E27FC236}">
              <a16:creationId xmlns:a16="http://schemas.microsoft.com/office/drawing/2014/main" id="{56ECF01B-8763-42C3-BCD2-67BAFD73E269}"/>
            </a:ext>
          </a:extLst>
        </xdr:cNvPr>
        <xdr:cNvSpPr/>
      </xdr:nvSpPr>
      <xdr:spPr>
        <a:xfrm>
          <a:off x="13887450" y="132594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456" name="フローチャート: 判断 455">
          <a:extLst>
            <a:ext uri="{FF2B5EF4-FFF2-40B4-BE49-F238E27FC236}">
              <a16:creationId xmlns:a16="http://schemas.microsoft.com/office/drawing/2014/main" id="{5A193277-C71F-41C0-A4C9-A0AA70189D76}"/>
            </a:ext>
          </a:extLst>
        </xdr:cNvPr>
        <xdr:cNvSpPr/>
      </xdr:nvSpPr>
      <xdr:spPr>
        <a:xfrm>
          <a:off x="13096875" y="132594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457" name="フローチャート: 判断 456">
          <a:extLst>
            <a:ext uri="{FF2B5EF4-FFF2-40B4-BE49-F238E27FC236}">
              <a16:creationId xmlns:a16="http://schemas.microsoft.com/office/drawing/2014/main" id="{2B1030FF-1CD7-49C5-9D8A-407B1D74E8BA}"/>
            </a:ext>
          </a:extLst>
        </xdr:cNvPr>
        <xdr:cNvSpPr/>
      </xdr:nvSpPr>
      <xdr:spPr>
        <a:xfrm>
          <a:off x="12296775" y="131832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458" name="フローチャート: 判断 457">
          <a:extLst>
            <a:ext uri="{FF2B5EF4-FFF2-40B4-BE49-F238E27FC236}">
              <a16:creationId xmlns:a16="http://schemas.microsoft.com/office/drawing/2014/main" id="{E7EE10B4-ACCC-44A5-BCDA-AB8A60B9FA60}"/>
            </a:ext>
          </a:extLst>
        </xdr:cNvPr>
        <xdr:cNvSpPr/>
      </xdr:nvSpPr>
      <xdr:spPr>
        <a:xfrm>
          <a:off x="11487150" y="13236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ECEA688D-8226-4BDE-9D30-4F02B1924FD6}"/>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EFC8079D-5F4D-46E8-BDA9-3FB282E3B166}"/>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C27F549C-9245-4B9F-A539-E88DBA06AC14}"/>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9455C965-FB47-4CDC-8B81-91F3473B74D1}"/>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B2D9CD94-F6D0-4F1F-A58B-5C7C8986EA41}"/>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59689</xdr:rowOff>
    </xdr:from>
    <xdr:to>
      <xdr:col>85</xdr:col>
      <xdr:colOff>177800</xdr:colOff>
      <xdr:row>78</xdr:row>
      <xdr:rowOff>161289</xdr:rowOff>
    </xdr:to>
    <xdr:sp macro="" textlink="">
      <xdr:nvSpPr>
        <xdr:cNvPr id="464" name="楕円 463">
          <a:extLst>
            <a:ext uri="{FF2B5EF4-FFF2-40B4-BE49-F238E27FC236}">
              <a16:creationId xmlns:a16="http://schemas.microsoft.com/office/drawing/2014/main" id="{A72D5848-30AA-4C8E-A880-C635B1023554}"/>
            </a:ext>
          </a:extLst>
        </xdr:cNvPr>
        <xdr:cNvSpPr/>
      </xdr:nvSpPr>
      <xdr:spPr>
        <a:xfrm>
          <a:off x="14649450" y="1269936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146066</xdr:rowOff>
    </xdr:from>
    <xdr:ext cx="405111" cy="259045"/>
    <xdr:sp macro="" textlink="">
      <xdr:nvSpPr>
        <xdr:cNvPr id="465" name="【消防施設】&#10;有形固定資産減価償却率該当値テキスト">
          <a:extLst>
            <a:ext uri="{FF2B5EF4-FFF2-40B4-BE49-F238E27FC236}">
              <a16:creationId xmlns:a16="http://schemas.microsoft.com/office/drawing/2014/main" id="{38E4A0FB-391B-4B72-BECF-69AA5FA016E6}"/>
            </a:ext>
          </a:extLst>
        </xdr:cNvPr>
        <xdr:cNvSpPr txBox="1"/>
      </xdr:nvSpPr>
      <xdr:spPr>
        <a:xfrm>
          <a:off x="14735175" y="12620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15875</xdr:rowOff>
    </xdr:from>
    <xdr:to>
      <xdr:col>81</xdr:col>
      <xdr:colOff>101600</xdr:colOff>
      <xdr:row>80</xdr:row>
      <xdr:rowOff>117475</xdr:rowOff>
    </xdr:to>
    <xdr:sp macro="" textlink="">
      <xdr:nvSpPr>
        <xdr:cNvPr id="466" name="楕円 465">
          <a:extLst>
            <a:ext uri="{FF2B5EF4-FFF2-40B4-BE49-F238E27FC236}">
              <a16:creationId xmlns:a16="http://schemas.microsoft.com/office/drawing/2014/main" id="{3407C087-7858-4944-ACD9-0D6EC066DF36}"/>
            </a:ext>
          </a:extLst>
        </xdr:cNvPr>
        <xdr:cNvSpPr/>
      </xdr:nvSpPr>
      <xdr:spPr>
        <a:xfrm>
          <a:off x="13887450" y="129794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110489</xdr:rowOff>
    </xdr:from>
    <xdr:to>
      <xdr:col>85</xdr:col>
      <xdr:colOff>127000</xdr:colOff>
      <xdr:row>80</xdr:row>
      <xdr:rowOff>66675</xdr:rowOff>
    </xdr:to>
    <xdr:cxnSp macro="">
      <xdr:nvCxnSpPr>
        <xdr:cNvPr id="467" name="直線コネクタ 466">
          <a:extLst>
            <a:ext uri="{FF2B5EF4-FFF2-40B4-BE49-F238E27FC236}">
              <a16:creationId xmlns:a16="http://schemas.microsoft.com/office/drawing/2014/main" id="{6968F54A-E8E2-4BD0-A888-DFCDA5EB5923}"/>
            </a:ext>
          </a:extLst>
        </xdr:cNvPr>
        <xdr:cNvCxnSpPr/>
      </xdr:nvCxnSpPr>
      <xdr:spPr>
        <a:xfrm flipV="1">
          <a:off x="13935075" y="12746989"/>
          <a:ext cx="762000" cy="28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160655</xdr:rowOff>
    </xdr:from>
    <xdr:to>
      <xdr:col>76</xdr:col>
      <xdr:colOff>165100</xdr:colOff>
      <xdr:row>80</xdr:row>
      <xdr:rowOff>90805</xdr:rowOff>
    </xdr:to>
    <xdr:sp macro="" textlink="">
      <xdr:nvSpPr>
        <xdr:cNvPr id="468" name="楕円 467">
          <a:extLst>
            <a:ext uri="{FF2B5EF4-FFF2-40B4-BE49-F238E27FC236}">
              <a16:creationId xmlns:a16="http://schemas.microsoft.com/office/drawing/2014/main" id="{53550B32-3693-4DD4-98E5-B40ADBBC0796}"/>
            </a:ext>
          </a:extLst>
        </xdr:cNvPr>
        <xdr:cNvSpPr/>
      </xdr:nvSpPr>
      <xdr:spPr>
        <a:xfrm>
          <a:off x="13096875" y="1296543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40005</xdr:rowOff>
    </xdr:from>
    <xdr:to>
      <xdr:col>81</xdr:col>
      <xdr:colOff>50800</xdr:colOff>
      <xdr:row>80</xdr:row>
      <xdr:rowOff>66675</xdr:rowOff>
    </xdr:to>
    <xdr:cxnSp macro="">
      <xdr:nvCxnSpPr>
        <xdr:cNvPr id="469" name="直線コネクタ 468">
          <a:extLst>
            <a:ext uri="{FF2B5EF4-FFF2-40B4-BE49-F238E27FC236}">
              <a16:creationId xmlns:a16="http://schemas.microsoft.com/office/drawing/2014/main" id="{4BFBF133-1CB0-4E9B-A7EA-A654616C4166}"/>
            </a:ext>
          </a:extLst>
        </xdr:cNvPr>
        <xdr:cNvCxnSpPr/>
      </xdr:nvCxnSpPr>
      <xdr:spPr>
        <a:xfrm>
          <a:off x="13144500" y="13003530"/>
          <a:ext cx="790575"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38736</xdr:rowOff>
    </xdr:from>
    <xdr:to>
      <xdr:col>72</xdr:col>
      <xdr:colOff>38100</xdr:colOff>
      <xdr:row>83</xdr:row>
      <xdr:rowOff>140336</xdr:rowOff>
    </xdr:to>
    <xdr:sp macro="" textlink="">
      <xdr:nvSpPr>
        <xdr:cNvPr id="470" name="楕円 469">
          <a:extLst>
            <a:ext uri="{FF2B5EF4-FFF2-40B4-BE49-F238E27FC236}">
              <a16:creationId xmlns:a16="http://schemas.microsoft.com/office/drawing/2014/main" id="{49DE223D-A6AA-40ED-9484-7157879C58C7}"/>
            </a:ext>
          </a:extLst>
        </xdr:cNvPr>
        <xdr:cNvSpPr/>
      </xdr:nvSpPr>
      <xdr:spPr>
        <a:xfrm>
          <a:off x="12296775" y="134880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40005</xdr:rowOff>
    </xdr:from>
    <xdr:to>
      <xdr:col>76</xdr:col>
      <xdr:colOff>114300</xdr:colOff>
      <xdr:row>83</xdr:row>
      <xdr:rowOff>89536</xdr:rowOff>
    </xdr:to>
    <xdr:cxnSp macro="">
      <xdr:nvCxnSpPr>
        <xdr:cNvPr id="471" name="直線コネクタ 470">
          <a:extLst>
            <a:ext uri="{FF2B5EF4-FFF2-40B4-BE49-F238E27FC236}">
              <a16:creationId xmlns:a16="http://schemas.microsoft.com/office/drawing/2014/main" id="{3BBA8DCD-843E-45F3-BF42-39521B679629}"/>
            </a:ext>
          </a:extLst>
        </xdr:cNvPr>
        <xdr:cNvCxnSpPr/>
      </xdr:nvCxnSpPr>
      <xdr:spPr>
        <a:xfrm flipV="1">
          <a:off x="12344400" y="13003530"/>
          <a:ext cx="800100" cy="53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4445</xdr:rowOff>
    </xdr:from>
    <xdr:to>
      <xdr:col>67</xdr:col>
      <xdr:colOff>101600</xdr:colOff>
      <xdr:row>83</xdr:row>
      <xdr:rowOff>106045</xdr:rowOff>
    </xdr:to>
    <xdr:sp macro="" textlink="">
      <xdr:nvSpPr>
        <xdr:cNvPr id="472" name="楕円 471">
          <a:extLst>
            <a:ext uri="{FF2B5EF4-FFF2-40B4-BE49-F238E27FC236}">
              <a16:creationId xmlns:a16="http://schemas.microsoft.com/office/drawing/2014/main" id="{B35974B3-FAC9-45FE-B3D0-7623E395AD60}"/>
            </a:ext>
          </a:extLst>
        </xdr:cNvPr>
        <xdr:cNvSpPr/>
      </xdr:nvSpPr>
      <xdr:spPr>
        <a:xfrm>
          <a:off x="11487150" y="134569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55245</xdr:rowOff>
    </xdr:from>
    <xdr:to>
      <xdr:col>71</xdr:col>
      <xdr:colOff>177800</xdr:colOff>
      <xdr:row>83</xdr:row>
      <xdr:rowOff>89536</xdr:rowOff>
    </xdr:to>
    <xdr:cxnSp macro="">
      <xdr:nvCxnSpPr>
        <xdr:cNvPr id="473" name="直線コネクタ 472">
          <a:extLst>
            <a:ext uri="{FF2B5EF4-FFF2-40B4-BE49-F238E27FC236}">
              <a16:creationId xmlns:a16="http://schemas.microsoft.com/office/drawing/2014/main" id="{6D11EBB2-8E83-4A75-85C0-3185C971BA2C}"/>
            </a:ext>
          </a:extLst>
        </xdr:cNvPr>
        <xdr:cNvCxnSpPr/>
      </xdr:nvCxnSpPr>
      <xdr:spPr>
        <a:xfrm>
          <a:off x="11534775" y="13504545"/>
          <a:ext cx="809625" cy="3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474" name="n_1aveValue【消防施設】&#10;有形固定資産減価償却率">
          <a:extLst>
            <a:ext uri="{FF2B5EF4-FFF2-40B4-BE49-F238E27FC236}">
              <a16:creationId xmlns:a16="http://schemas.microsoft.com/office/drawing/2014/main" id="{A93AAD51-3CD4-484E-947D-6C4F6096F69D}"/>
            </a:ext>
          </a:extLst>
        </xdr:cNvPr>
        <xdr:cNvSpPr txBox="1"/>
      </xdr:nvSpPr>
      <xdr:spPr>
        <a:xfrm>
          <a:off x="13745219" y="1334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55263</xdr:rowOff>
    </xdr:from>
    <xdr:ext cx="405111" cy="259045"/>
    <xdr:sp macro="" textlink="">
      <xdr:nvSpPr>
        <xdr:cNvPr id="475" name="n_2aveValue【消防施設】&#10;有形固定資産減価償却率">
          <a:extLst>
            <a:ext uri="{FF2B5EF4-FFF2-40B4-BE49-F238E27FC236}">
              <a16:creationId xmlns:a16="http://schemas.microsoft.com/office/drawing/2014/main" id="{173344A5-F060-4AE1-A2B9-92DA05532D4E}"/>
            </a:ext>
          </a:extLst>
        </xdr:cNvPr>
        <xdr:cNvSpPr txBox="1"/>
      </xdr:nvSpPr>
      <xdr:spPr>
        <a:xfrm>
          <a:off x="12964169" y="1334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476" name="n_3aveValue【消防施設】&#10;有形固定資産減価償却率">
          <a:extLst>
            <a:ext uri="{FF2B5EF4-FFF2-40B4-BE49-F238E27FC236}">
              <a16:creationId xmlns:a16="http://schemas.microsoft.com/office/drawing/2014/main" id="{44EBA809-810D-4591-8DC3-BAC8108FEC9E}"/>
            </a:ext>
          </a:extLst>
        </xdr:cNvPr>
        <xdr:cNvSpPr txBox="1"/>
      </xdr:nvSpPr>
      <xdr:spPr>
        <a:xfrm>
          <a:off x="12164069" y="12971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477" name="n_4aveValue【消防施設】&#10;有形固定資産減価償却率">
          <a:extLst>
            <a:ext uri="{FF2B5EF4-FFF2-40B4-BE49-F238E27FC236}">
              <a16:creationId xmlns:a16="http://schemas.microsoft.com/office/drawing/2014/main" id="{DB5DAC71-5CAA-4F56-BAEC-515D0209A939}"/>
            </a:ext>
          </a:extLst>
        </xdr:cNvPr>
        <xdr:cNvSpPr txBox="1"/>
      </xdr:nvSpPr>
      <xdr:spPr>
        <a:xfrm>
          <a:off x="11354444" y="1302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134002</xdr:rowOff>
    </xdr:from>
    <xdr:ext cx="405111" cy="259045"/>
    <xdr:sp macro="" textlink="">
      <xdr:nvSpPr>
        <xdr:cNvPr id="478" name="n_1mainValue【消防施設】&#10;有形固定資産減価償却率">
          <a:extLst>
            <a:ext uri="{FF2B5EF4-FFF2-40B4-BE49-F238E27FC236}">
              <a16:creationId xmlns:a16="http://schemas.microsoft.com/office/drawing/2014/main" id="{194999F6-C38E-4F63-835C-3E175E236892}"/>
            </a:ext>
          </a:extLst>
        </xdr:cNvPr>
        <xdr:cNvSpPr txBox="1"/>
      </xdr:nvSpPr>
      <xdr:spPr>
        <a:xfrm>
          <a:off x="13745219" y="1277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107332</xdr:rowOff>
    </xdr:from>
    <xdr:ext cx="405111" cy="259045"/>
    <xdr:sp macro="" textlink="">
      <xdr:nvSpPr>
        <xdr:cNvPr id="479" name="n_2mainValue【消防施設】&#10;有形固定資産減価償却率">
          <a:extLst>
            <a:ext uri="{FF2B5EF4-FFF2-40B4-BE49-F238E27FC236}">
              <a16:creationId xmlns:a16="http://schemas.microsoft.com/office/drawing/2014/main" id="{4B0AB791-8F57-4C5E-9C63-7BE5D126CFC9}"/>
            </a:ext>
          </a:extLst>
        </xdr:cNvPr>
        <xdr:cNvSpPr txBox="1"/>
      </xdr:nvSpPr>
      <xdr:spPr>
        <a:xfrm>
          <a:off x="12964169" y="1274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131463</xdr:rowOff>
    </xdr:from>
    <xdr:ext cx="405111" cy="259045"/>
    <xdr:sp macro="" textlink="">
      <xdr:nvSpPr>
        <xdr:cNvPr id="480" name="n_3mainValue【消防施設】&#10;有形固定資産減価償却率">
          <a:extLst>
            <a:ext uri="{FF2B5EF4-FFF2-40B4-BE49-F238E27FC236}">
              <a16:creationId xmlns:a16="http://schemas.microsoft.com/office/drawing/2014/main" id="{56B41961-1536-45F0-B126-E1AF0EBE34EF}"/>
            </a:ext>
          </a:extLst>
        </xdr:cNvPr>
        <xdr:cNvSpPr txBox="1"/>
      </xdr:nvSpPr>
      <xdr:spPr>
        <a:xfrm>
          <a:off x="12164069" y="1358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97172</xdr:rowOff>
    </xdr:from>
    <xdr:ext cx="405111" cy="259045"/>
    <xdr:sp macro="" textlink="">
      <xdr:nvSpPr>
        <xdr:cNvPr id="481" name="n_4mainValue【消防施設】&#10;有形固定資産減価償却率">
          <a:extLst>
            <a:ext uri="{FF2B5EF4-FFF2-40B4-BE49-F238E27FC236}">
              <a16:creationId xmlns:a16="http://schemas.microsoft.com/office/drawing/2014/main" id="{6BEEE4B3-8D6B-4724-8840-C1C50934DA84}"/>
            </a:ext>
          </a:extLst>
        </xdr:cNvPr>
        <xdr:cNvSpPr txBox="1"/>
      </xdr:nvSpPr>
      <xdr:spPr>
        <a:xfrm>
          <a:off x="11354444" y="1354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2" name="正方形/長方形 481">
          <a:extLst>
            <a:ext uri="{FF2B5EF4-FFF2-40B4-BE49-F238E27FC236}">
              <a16:creationId xmlns:a16="http://schemas.microsoft.com/office/drawing/2014/main" id="{598440A2-101E-43F6-A55B-30D7634F7627}"/>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3" name="正方形/長方形 482">
          <a:extLst>
            <a:ext uri="{FF2B5EF4-FFF2-40B4-BE49-F238E27FC236}">
              <a16:creationId xmlns:a16="http://schemas.microsoft.com/office/drawing/2014/main" id="{341F4E7C-55A6-4B85-87A0-E60A4B1D722A}"/>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4" name="正方形/長方形 483">
          <a:extLst>
            <a:ext uri="{FF2B5EF4-FFF2-40B4-BE49-F238E27FC236}">
              <a16:creationId xmlns:a16="http://schemas.microsoft.com/office/drawing/2014/main" id="{668E8BF8-25BD-4B46-B58C-86BAA31282D1}"/>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5" name="正方形/長方形 484">
          <a:extLst>
            <a:ext uri="{FF2B5EF4-FFF2-40B4-BE49-F238E27FC236}">
              <a16:creationId xmlns:a16="http://schemas.microsoft.com/office/drawing/2014/main" id="{E66DA23A-5CA2-49DC-BD43-92261BFF7604}"/>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6" name="正方形/長方形 485">
          <a:extLst>
            <a:ext uri="{FF2B5EF4-FFF2-40B4-BE49-F238E27FC236}">
              <a16:creationId xmlns:a16="http://schemas.microsoft.com/office/drawing/2014/main" id="{E42A8502-D560-4EAA-BD8B-C8EC1996FB5E}"/>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7" name="正方形/長方形 486">
          <a:extLst>
            <a:ext uri="{FF2B5EF4-FFF2-40B4-BE49-F238E27FC236}">
              <a16:creationId xmlns:a16="http://schemas.microsoft.com/office/drawing/2014/main" id="{9927FB2A-326D-4E4A-9854-4FF80FFDF6D5}"/>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8" name="正方形/長方形 487">
          <a:extLst>
            <a:ext uri="{FF2B5EF4-FFF2-40B4-BE49-F238E27FC236}">
              <a16:creationId xmlns:a16="http://schemas.microsoft.com/office/drawing/2014/main" id="{5BD59053-4DFC-422B-A41F-62FBF883DF08}"/>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9" name="正方形/長方形 488">
          <a:extLst>
            <a:ext uri="{FF2B5EF4-FFF2-40B4-BE49-F238E27FC236}">
              <a16:creationId xmlns:a16="http://schemas.microsoft.com/office/drawing/2014/main" id="{FF5D6CD4-D5FB-4A6E-A387-81A308E23217}"/>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0" name="テキスト ボックス 489">
          <a:extLst>
            <a:ext uri="{FF2B5EF4-FFF2-40B4-BE49-F238E27FC236}">
              <a16:creationId xmlns:a16="http://schemas.microsoft.com/office/drawing/2014/main" id="{1F8526D4-CE6D-47EE-9E74-4CFBEF758004}"/>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1" name="直線コネクタ 490">
          <a:extLst>
            <a:ext uri="{FF2B5EF4-FFF2-40B4-BE49-F238E27FC236}">
              <a16:creationId xmlns:a16="http://schemas.microsoft.com/office/drawing/2014/main" id="{1376906E-1AC2-40E3-B29A-1CA765183DA6}"/>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2" name="直線コネクタ 491">
          <a:extLst>
            <a:ext uri="{FF2B5EF4-FFF2-40B4-BE49-F238E27FC236}">
              <a16:creationId xmlns:a16="http://schemas.microsoft.com/office/drawing/2014/main" id="{87D4CF31-5701-4C9B-9F40-A155543D2A43}"/>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3" name="テキスト ボックス 492">
          <a:extLst>
            <a:ext uri="{FF2B5EF4-FFF2-40B4-BE49-F238E27FC236}">
              <a16:creationId xmlns:a16="http://schemas.microsoft.com/office/drawing/2014/main" id="{F6186970-0B65-4655-A6D3-E97A3AA5C9E5}"/>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4" name="直線コネクタ 493">
          <a:extLst>
            <a:ext uri="{FF2B5EF4-FFF2-40B4-BE49-F238E27FC236}">
              <a16:creationId xmlns:a16="http://schemas.microsoft.com/office/drawing/2014/main" id="{D5597CFC-85A4-40DA-AA35-BC9D0106DB1E}"/>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5" name="テキスト ボックス 494">
          <a:extLst>
            <a:ext uri="{FF2B5EF4-FFF2-40B4-BE49-F238E27FC236}">
              <a16:creationId xmlns:a16="http://schemas.microsoft.com/office/drawing/2014/main" id="{C6B10A85-96A6-493D-B41C-D9F84ABE63DE}"/>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6" name="直線コネクタ 495">
          <a:extLst>
            <a:ext uri="{FF2B5EF4-FFF2-40B4-BE49-F238E27FC236}">
              <a16:creationId xmlns:a16="http://schemas.microsoft.com/office/drawing/2014/main" id="{6A208207-72A1-47F9-8726-4CA56945E243}"/>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7" name="テキスト ボックス 496">
          <a:extLst>
            <a:ext uri="{FF2B5EF4-FFF2-40B4-BE49-F238E27FC236}">
              <a16:creationId xmlns:a16="http://schemas.microsoft.com/office/drawing/2014/main" id="{C6DEE019-5AC9-43C8-BB06-BE16521B728D}"/>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8" name="直線コネクタ 497">
          <a:extLst>
            <a:ext uri="{FF2B5EF4-FFF2-40B4-BE49-F238E27FC236}">
              <a16:creationId xmlns:a16="http://schemas.microsoft.com/office/drawing/2014/main" id="{C2B72A98-4B7D-41EE-80D4-EEB343DBB484}"/>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9" name="テキスト ボックス 498">
          <a:extLst>
            <a:ext uri="{FF2B5EF4-FFF2-40B4-BE49-F238E27FC236}">
              <a16:creationId xmlns:a16="http://schemas.microsoft.com/office/drawing/2014/main" id="{0CB12D7C-FEFA-4E10-8D33-78E86CF4243B}"/>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0" name="直線コネクタ 499">
          <a:extLst>
            <a:ext uri="{FF2B5EF4-FFF2-40B4-BE49-F238E27FC236}">
              <a16:creationId xmlns:a16="http://schemas.microsoft.com/office/drawing/2014/main" id="{E4A5CF9E-DDD1-440E-AFC1-ACFC2F44964F}"/>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1" name="テキスト ボックス 500">
          <a:extLst>
            <a:ext uri="{FF2B5EF4-FFF2-40B4-BE49-F238E27FC236}">
              <a16:creationId xmlns:a16="http://schemas.microsoft.com/office/drawing/2014/main" id="{4466A7C9-C817-4E3A-96D1-69B1510D291A}"/>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2" name="直線コネクタ 501">
          <a:extLst>
            <a:ext uri="{FF2B5EF4-FFF2-40B4-BE49-F238E27FC236}">
              <a16:creationId xmlns:a16="http://schemas.microsoft.com/office/drawing/2014/main" id="{4CF6E468-51CC-436E-A5DF-1F90F73FF4C3}"/>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3" name="テキスト ボックス 502">
          <a:extLst>
            <a:ext uri="{FF2B5EF4-FFF2-40B4-BE49-F238E27FC236}">
              <a16:creationId xmlns:a16="http://schemas.microsoft.com/office/drawing/2014/main" id="{487D978E-5B01-4011-9C5C-0F506872EA75}"/>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4" name="【消防施設】&#10;一人当たり面積グラフ枠">
          <a:extLst>
            <a:ext uri="{FF2B5EF4-FFF2-40B4-BE49-F238E27FC236}">
              <a16:creationId xmlns:a16="http://schemas.microsoft.com/office/drawing/2014/main" id="{AD8817E3-F258-4F16-BD68-18C92F8C6FC2}"/>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505" name="直線コネクタ 504">
          <a:extLst>
            <a:ext uri="{FF2B5EF4-FFF2-40B4-BE49-F238E27FC236}">
              <a16:creationId xmlns:a16="http://schemas.microsoft.com/office/drawing/2014/main" id="{F922A503-65E5-440E-B2B6-5E0BEDCACB20}"/>
            </a:ext>
          </a:extLst>
        </xdr:cNvPr>
        <xdr:cNvCxnSpPr/>
      </xdr:nvCxnSpPr>
      <xdr:spPr>
        <a:xfrm flipV="1">
          <a:off x="19954239" y="12560300"/>
          <a:ext cx="0" cy="1450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06" name="【消防施設】&#10;一人当たり面積最小値テキスト">
          <a:extLst>
            <a:ext uri="{FF2B5EF4-FFF2-40B4-BE49-F238E27FC236}">
              <a16:creationId xmlns:a16="http://schemas.microsoft.com/office/drawing/2014/main" id="{5AE6B329-5C55-4DA9-A441-458B5007BEE2}"/>
            </a:ext>
          </a:extLst>
        </xdr:cNvPr>
        <xdr:cNvSpPr txBox="1"/>
      </xdr:nvSpPr>
      <xdr:spPr>
        <a:xfrm>
          <a:off x="19992975" y="1401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07" name="直線コネクタ 506">
          <a:extLst>
            <a:ext uri="{FF2B5EF4-FFF2-40B4-BE49-F238E27FC236}">
              <a16:creationId xmlns:a16="http://schemas.microsoft.com/office/drawing/2014/main" id="{BFFCB943-FA0F-4017-959F-0B25E94E9674}"/>
            </a:ext>
          </a:extLst>
        </xdr:cNvPr>
        <xdr:cNvCxnSpPr/>
      </xdr:nvCxnSpPr>
      <xdr:spPr>
        <a:xfrm>
          <a:off x="19878675" y="140112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508" name="【消防施設】&#10;一人当たり面積最大値テキスト">
          <a:extLst>
            <a:ext uri="{FF2B5EF4-FFF2-40B4-BE49-F238E27FC236}">
              <a16:creationId xmlns:a16="http://schemas.microsoft.com/office/drawing/2014/main" id="{E86AD40C-A4ED-4339-B39D-7F30B6357892}"/>
            </a:ext>
          </a:extLst>
        </xdr:cNvPr>
        <xdr:cNvSpPr txBox="1"/>
      </xdr:nvSpPr>
      <xdr:spPr>
        <a:xfrm>
          <a:off x="19992975" y="1234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509" name="直線コネクタ 508">
          <a:extLst>
            <a:ext uri="{FF2B5EF4-FFF2-40B4-BE49-F238E27FC236}">
              <a16:creationId xmlns:a16="http://schemas.microsoft.com/office/drawing/2014/main" id="{B4B58306-6419-4F60-827F-3A1540062364}"/>
            </a:ext>
          </a:extLst>
        </xdr:cNvPr>
        <xdr:cNvCxnSpPr/>
      </xdr:nvCxnSpPr>
      <xdr:spPr>
        <a:xfrm>
          <a:off x="19878675" y="12560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510" name="【消防施設】&#10;一人当たり面積平均値テキスト">
          <a:extLst>
            <a:ext uri="{FF2B5EF4-FFF2-40B4-BE49-F238E27FC236}">
              <a16:creationId xmlns:a16="http://schemas.microsoft.com/office/drawing/2014/main" id="{E0EC8D9F-54EF-470C-8D91-360D9F022BEA}"/>
            </a:ext>
          </a:extLst>
        </xdr:cNvPr>
        <xdr:cNvSpPr txBox="1"/>
      </xdr:nvSpPr>
      <xdr:spPr>
        <a:xfrm>
          <a:off x="19992975" y="13590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511" name="フローチャート: 判断 510">
          <a:extLst>
            <a:ext uri="{FF2B5EF4-FFF2-40B4-BE49-F238E27FC236}">
              <a16:creationId xmlns:a16="http://schemas.microsoft.com/office/drawing/2014/main" id="{892F5676-A1CB-4D9A-BE96-06B9CBA29C32}"/>
            </a:ext>
          </a:extLst>
        </xdr:cNvPr>
        <xdr:cNvSpPr/>
      </xdr:nvSpPr>
      <xdr:spPr>
        <a:xfrm>
          <a:off x="19897725" y="137261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512" name="フローチャート: 判断 511">
          <a:extLst>
            <a:ext uri="{FF2B5EF4-FFF2-40B4-BE49-F238E27FC236}">
              <a16:creationId xmlns:a16="http://schemas.microsoft.com/office/drawing/2014/main" id="{C7DCCCE7-3C35-48AD-A232-0F6DAC9B52D9}"/>
            </a:ext>
          </a:extLst>
        </xdr:cNvPr>
        <xdr:cNvSpPr/>
      </xdr:nvSpPr>
      <xdr:spPr>
        <a:xfrm>
          <a:off x="19154775" y="137344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513" name="フローチャート: 判断 512">
          <a:extLst>
            <a:ext uri="{FF2B5EF4-FFF2-40B4-BE49-F238E27FC236}">
              <a16:creationId xmlns:a16="http://schemas.microsoft.com/office/drawing/2014/main" id="{93A78146-7ACD-4C08-AF3B-7FFD39DE99AF}"/>
            </a:ext>
          </a:extLst>
        </xdr:cNvPr>
        <xdr:cNvSpPr/>
      </xdr:nvSpPr>
      <xdr:spPr>
        <a:xfrm>
          <a:off x="18345150" y="137471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514" name="フローチャート: 判断 513">
          <a:extLst>
            <a:ext uri="{FF2B5EF4-FFF2-40B4-BE49-F238E27FC236}">
              <a16:creationId xmlns:a16="http://schemas.microsoft.com/office/drawing/2014/main" id="{7169023B-3275-46CD-87A9-B77A964F8BEC}"/>
            </a:ext>
          </a:extLst>
        </xdr:cNvPr>
        <xdr:cNvSpPr/>
      </xdr:nvSpPr>
      <xdr:spPr>
        <a:xfrm>
          <a:off x="17554575" y="137172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515" name="フローチャート: 判断 514">
          <a:extLst>
            <a:ext uri="{FF2B5EF4-FFF2-40B4-BE49-F238E27FC236}">
              <a16:creationId xmlns:a16="http://schemas.microsoft.com/office/drawing/2014/main" id="{A9D1FE75-6E8F-4007-8B48-61FAD319343E}"/>
            </a:ext>
          </a:extLst>
        </xdr:cNvPr>
        <xdr:cNvSpPr/>
      </xdr:nvSpPr>
      <xdr:spPr>
        <a:xfrm>
          <a:off x="16754475" y="137756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C3A0477C-D973-471B-B2DB-4E4D9906E9A6}"/>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1CF4A0F6-0348-48F4-B3D1-DE1ACA0A10CF}"/>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FD3B3B85-A8F5-4CCA-BBFB-472F50516EAE}"/>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2957CC8A-DE18-4B79-9FD2-7291C8D55063}"/>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A30B6112-F0F5-413D-95D7-4CE7ABF17682}"/>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521" name="楕円 520">
          <a:extLst>
            <a:ext uri="{FF2B5EF4-FFF2-40B4-BE49-F238E27FC236}">
              <a16:creationId xmlns:a16="http://schemas.microsoft.com/office/drawing/2014/main" id="{7BB4FC48-4B67-4D2D-BBD0-5CC4B8AF9EC2}"/>
            </a:ext>
          </a:extLst>
        </xdr:cNvPr>
        <xdr:cNvSpPr/>
      </xdr:nvSpPr>
      <xdr:spPr>
        <a:xfrm>
          <a:off x="19897725" y="139160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522" name="【消防施設】&#10;一人当たり面積該当値テキスト">
          <a:extLst>
            <a:ext uri="{FF2B5EF4-FFF2-40B4-BE49-F238E27FC236}">
              <a16:creationId xmlns:a16="http://schemas.microsoft.com/office/drawing/2014/main" id="{4A1A90F1-6824-4F92-8F63-B750D0B48C3A}"/>
            </a:ext>
          </a:extLst>
        </xdr:cNvPr>
        <xdr:cNvSpPr txBox="1"/>
      </xdr:nvSpPr>
      <xdr:spPr>
        <a:xfrm>
          <a:off x="19992975" y="1382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145414</xdr:rowOff>
    </xdr:from>
    <xdr:to>
      <xdr:col>112</xdr:col>
      <xdr:colOff>38100</xdr:colOff>
      <xdr:row>86</xdr:row>
      <xdr:rowOff>75564</xdr:rowOff>
    </xdr:to>
    <xdr:sp macro="" textlink="">
      <xdr:nvSpPr>
        <xdr:cNvPr id="523" name="楕円 522">
          <a:extLst>
            <a:ext uri="{FF2B5EF4-FFF2-40B4-BE49-F238E27FC236}">
              <a16:creationId xmlns:a16="http://schemas.microsoft.com/office/drawing/2014/main" id="{AEAB2CE5-74C7-48B6-8364-D423267C5DFB}"/>
            </a:ext>
          </a:extLst>
        </xdr:cNvPr>
        <xdr:cNvSpPr/>
      </xdr:nvSpPr>
      <xdr:spPr>
        <a:xfrm>
          <a:off x="19154775" y="139153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24764</xdr:rowOff>
    </xdr:to>
    <xdr:cxnSp macro="">
      <xdr:nvCxnSpPr>
        <xdr:cNvPr id="524" name="直線コネクタ 523">
          <a:extLst>
            <a:ext uri="{FF2B5EF4-FFF2-40B4-BE49-F238E27FC236}">
              <a16:creationId xmlns:a16="http://schemas.microsoft.com/office/drawing/2014/main" id="{F8EF6F96-6606-4892-BC9A-FF06C2D15CDE}"/>
            </a:ext>
          </a:extLst>
        </xdr:cNvPr>
        <xdr:cNvCxnSpPr/>
      </xdr:nvCxnSpPr>
      <xdr:spPr>
        <a:xfrm flipV="1">
          <a:off x="19202400" y="13954125"/>
          <a:ext cx="752475"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139700</xdr:rowOff>
    </xdr:from>
    <xdr:to>
      <xdr:col>107</xdr:col>
      <xdr:colOff>101600</xdr:colOff>
      <xdr:row>86</xdr:row>
      <xdr:rowOff>69850</xdr:rowOff>
    </xdr:to>
    <xdr:sp macro="" textlink="">
      <xdr:nvSpPr>
        <xdr:cNvPr id="525" name="楕円 524">
          <a:extLst>
            <a:ext uri="{FF2B5EF4-FFF2-40B4-BE49-F238E27FC236}">
              <a16:creationId xmlns:a16="http://schemas.microsoft.com/office/drawing/2014/main" id="{1523CE80-E245-45A0-BA69-A6B98173FCCA}"/>
            </a:ext>
          </a:extLst>
        </xdr:cNvPr>
        <xdr:cNvSpPr/>
      </xdr:nvSpPr>
      <xdr:spPr>
        <a:xfrm>
          <a:off x="18345150" y="139160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19050</xdr:rowOff>
    </xdr:from>
    <xdr:to>
      <xdr:col>111</xdr:col>
      <xdr:colOff>177800</xdr:colOff>
      <xdr:row>86</xdr:row>
      <xdr:rowOff>24764</xdr:rowOff>
    </xdr:to>
    <xdr:cxnSp macro="">
      <xdr:nvCxnSpPr>
        <xdr:cNvPr id="526" name="直線コネクタ 525">
          <a:extLst>
            <a:ext uri="{FF2B5EF4-FFF2-40B4-BE49-F238E27FC236}">
              <a16:creationId xmlns:a16="http://schemas.microsoft.com/office/drawing/2014/main" id="{9A664F34-1D39-4346-969A-96159E78F890}"/>
            </a:ext>
          </a:extLst>
        </xdr:cNvPr>
        <xdr:cNvCxnSpPr/>
      </xdr:nvCxnSpPr>
      <xdr:spPr>
        <a:xfrm>
          <a:off x="18392775" y="13954125"/>
          <a:ext cx="809625"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6350</xdr:rowOff>
    </xdr:from>
    <xdr:to>
      <xdr:col>102</xdr:col>
      <xdr:colOff>165100</xdr:colOff>
      <xdr:row>86</xdr:row>
      <xdr:rowOff>107950</xdr:rowOff>
    </xdr:to>
    <xdr:sp macro="" textlink="">
      <xdr:nvSpPr>
        <xdr:cNvPr id="527" name="楕円 526">
          <a:extLst>
            <a:ext uri="{FF2B5EF4-FFF2-40B4-BE49-F238E27FC236}">
              <a16:creationId xmlns:a16="http://schemas.microsoft.com/office/drawing/2014/main" id="{AEFCDE24-B42D-4C7E-BF0F-B22A627CD1FF}"/>
            </a:ext>
          </a:extLst>
        </xdr:cNvPr>
        <xdr:cNvSpPr/>
      </xdr:nvSpPr>
      <xdr:spPr>
        <a:xfrm>
          <a:off x="17554575" y="139446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19050</xdr:rowOff>
    </xdr:from>
    <xdr:to>
      <xdr:col>107</xdr:col>
      <xdr:colOff>50800</xdr:colOff>
      <xdr:row>86</xdr:row>
      <xdr:rowOff>57150</xdr:rowOff>
    </xdr:to>
    <xdr:cxnSp macro="">
      <xdr:nvCxnSpPr>
        <xdr:cNvPr id="528" name="直線コネクタ 527">
          <a:extLst>
            <a:ext uri="{FF2B5EF4-FFF2-40B4-BE49-F238E27FC236}">
              <a16:creationId xmlns:a16="http://schemas.microsoft.com/office/drawing/2014/main" id="{4EB2CE9F-7D82-4CDD-85D9-02F44629A661}"/>
            </a:ext>
          </a:extLst>
        </xdr:cNvPr>
        <xdr:cNvCxnSpPr/>
      </xdr:nvCxnSpPr>
      <xdr:spPr>
        <a:xfrm flipV="1">
          <a:off x="17602200" y="13954125"/>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8255</xdr:rowOff>
    </xdr:from>
    <xdr:to>
      <xdr:col>98</xdr:col>
      <xdr:colOff>38100</xdr:colOff>
      <xdr:row>86</xdr:row>
      <xdr:rowOff>109855</xdr:rowOff>
    </xdr:to>
    <xdr:sp macro="" textlink="">
      <xdr:nvSpPr>
        <xdr:cNvPr id="529" name="楕円 528">
          <a:extLst>
            <a:ext uri="{FF2B5EF4-FFF2-40B4-BE49-F238E27FC236}">
              <a16:creationId xmlns:a16="http://schemas.microsoft.com/office/drawing/2014/main" id="{BA9B4A45-A5AF-40F5-BCA1-6EB8423F607D}"/>
            </a:ext>
          </a:extLst>
        </xdr:cNvPr>
        <xdr:cNvSpPr/>
      </xdr:nvSpPr>
      <xdr:spPr>
        <a:xfrm>
          <a:off x="16754475" y="139465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57150</xdr:rowOff>
    </xdr:from>
    <xdr:to>
      <xdr:col>102</xdr:col>
      <xdr:colOff>114300</xdr:colOff>
      <xdr:row>86</xdr:row>
      <xdr:rowOff>59055</xdr:rowOff>
    </xdr:to>
    <xdr:cxnSp macro="">
      <xdr:nvCxnSpPr>
        <xdr:cNvPr id="530" name="直線コネクタ 529">
          <a:extLst>
            <a:ext uri="{FF2B5EF4-FFF2-40B4-BE49-F238E27FC236}">
              <a16:creationId xmlns:a16="http://schemas.microsoft.com/office/drawing/2014/main" id="{33C46D82-FF48-4C84-A2D1-0B07705936CF}"/>
            </a:ext>
          </a:extLst>
        </xdr:cNvPr>
        <xdr:cNvCxnSpPr/>
      </xdr:nvCxnSpPr>
      <xdr:spPr>
        <a:xfrm flipV="1">
          <a:off x="16802100" y="13992225"/>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531" name="n_1aveValue【消防施設】&#10;一人当たり面積">
          <a:extLst>
            <a:ext uri="{FF2B5EF4-FFF2-40B4-BE49-F238E27FC236}">
              <a16:creationId xmlns:a16="http://schemas.microsoft.com/office/drawing/2014/main" id="{26D5E45C-9EA5-4CFD-875E-F46C09AA7FAF}"/>
            </a:ext>
          </a:extLst>
        </xdr:cNvPr>
        <xdr:cNvSpPr txBox="1"/>
      </xdr:nvSpPr>
      <xdr:spPr>
        <a:xfrm>
          <a:off x="18983402" y="1352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532" name="n_2aveValue【消防施設】&#10;一人当たり面積">
          <a:extLst>
            <a:ext uri="{FF2B5EF4-FFF2-40B4-BE49-F238E27FC236}">
              <a16:creationId xmlns:a16="http://schemas.microsoft.com/office/drawing/2014/main" id="{7862C106-2D85-42FE-891C-A77B67E74E8B}"/>
            </a:ext>
          </a:extLst>
        </xdr:cNvPr>
        <xdr:cNvSpPr txBox="1"/>
      </xdr:nvSpPr>
      <xdr:spPr>
        <a:xfrm>
          <a:off x="18183302" y="1353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533" name="n_3aveValue【消防施設】&#10;一人当たり面積">
          <a:extLst>
            <a:ext uri="{FF2B5EF4-FFF2-40B4-BE49-F238E27FC236}">
              <a16:creationId xmlns:a16="http://schemas.microsoft.com/office/drawing/2014/main" id="{2A667359-85EE-4C47-B49D-87A13AC180EC}"/>
            </a:ext>
          </a:extLst>
        </xdr:cNvPr>
        <xdr:cNvSpPr txBox="1"/>
      </xdr:nvSpPr>
      <xdr:spPr>
        <a:xfrm>
          <a:off x="17383202" y="1350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534" name="n_4aveValue【消防施設】&#10;一人当たり面積">
          <a:extLst>
            <a:ext uri="{FF2B5EF4-FFF2-40B4-BE49-F238E27FC236}">
              <a16:creationId xmlns:a16="http://schemas.microsoft.com/office/drawing/2014/main" id="{6B8EA23A-8DE6-4AFA-8DAA-6540C3AFA0C7}"/>
            </a:ext>
          </a:extLst>
        </xdr:cNvPr>
        <xdr:cNvSpPr txBox="1"/>
      </xdr:nvSpPr>
      <xdr:spPr>
        <a:xfrm>
          <a:off x="16592627" y="1357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66691</xdr:rowOff>
    </xdr:from>
    <xdr:ext cx="469744" cy="259045"/>
    <xdr:sp macro="" textlink="">
      <xdr:nvSpPr>
        <xdr:cNvPr id="535" name="n_1mainValue【消防施設】&#10;一人当たり面積">
          <a:extLst>
            <a:ext uri="{FF2B5EF4-FFF2-40B4-BE49-F238E27FC236}">
              <a16:creationId xmlns:a16="http://schemas.microsoft.com/office/drawing/2014/main" id="{55CC59EB-36BD-46BC-AB34-BABDFE677466}"/>
            </a:ext>
          </a:extLst>
        </xdr:cNvPr>
        <xdr:cNvSpPr txBox="1"/>
      </xdr:nvSpPr>
      <xdr:spPr>
        <a:xfrm>
          <a:off x="18983402"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60977</xdr:rowOff>
    </xdr:from>
    <xdr:ext cx="469744" cy="259045"/>
    <xdr:sp macro="" textlink="">
      <xdr:nvSpPr>
        <xdr:cNvPr id="536" name="n_2mainValue【消防施設】&#10;一人当たり面積">
          <a:extLst>
            <a:ext uri="{FF2B5EF4-FFF2-40B4-BE49-F238E27FC236}">
              <a16:creationId xmlns:a16="http://schemas.microsoft.com/office/drawing/2014/main" id="{771DA711-95D4-4ED0-8662-59650DE90C46}"/>
            </a:ext>
          </a:extLst>
        </xdr:cNvPr>
        <xdr:cNvSpPr txBox="1"/>
      </xdr:nvSpPr>
      <xdr:spPr>
        <a:xfrm>
          <a:off x="18183302"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99077</xdr:rowOff>
    </xdr:from>
    <xdr:ext cx="469744" cy="259045"/>
    <xdr:sp macro="" textlink="">
      <xdr:nvSpPr>
        <xdr:cNvPr id="537" name="n_3mainValue【消防施設】&#10;一人当たり面積">
          <a:extLst>
            <a:ext uri="{FF2B5EF4-FFF2-40B4-BE49-F238E27FC236}">
              <a16:creationId xmlns:a16="http://schemas.microsoft.com/office/drawing/2014/main" id="{0F2BEB37-E83F-40C4-AB3B-7B7AF995D9A3}"/>
            </a:ext>
          </a:extLst>
        </xdr:cNvPr>
        <xdr:cNvSpPr txBox="1"/>
      </xdr:nvSpPr>
      <xdr:spPr>
        <a:xfrm>
          <a:off x="17383202"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100982</xdr:rowOff>
    </xdr:from>
    <xdr:ext cx="469744" cy="259045"/>
    <xdr:sp macro="" textlink="">
      <xdr:nvSpPr>
        <xdr:cNvPr id="538" name="n_4mainValue【消防施設】&#10;一人当たり面積">
          <a:extLst>
            <a:ext uri="{FF2B5EF4-FFF2-40B4-BE49-F238E27FC236}">
              <a16:creationId xmlns:a16="http://schemas.microsoft.com/office/drawing/2014/main" id="{DC2758FC-94ED-4BC5-B8D5-138314A6D252}"/>
            </a:ext>
          </a:extLst>
        </xdr:cNvPr>
        <xdr:cNvSpPr txBox="1"/>
      </xdr:nvSpPr>
      <xdr:spPr>
        <a:xfrm>
          <a:off x="16592627" y="1403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a:extLst>
            <a:ext uri="{FF2B5EF4-FFF2-40B4-BE49-F238E27FC236}">
              <a16:creationId xmlns:a16="http://schemas.microsoft.com/office/drawing/2014/main" id="{970188AB-D799-45EA-AF9E-F0A2C11B8953}"/>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a:extLst>
            <a:ext uri="{FF2B5EF4-FFF2-40B4-BE49-F238E27FC236}">
              <a16:creationId xmlns:a16="http://schemas.microsoft.com/office/drawing/2014/main" id="{C9C9C027-B5DB-4B97-93AA-544E4A1ADD43}"/>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a:extLst>
            <a:ext uri="{FF2B5EF4-FFF2-40B4-BE49-F238E27FC236}">
              <a16:creationId xmlns:a16="http://schemas.microsoft.com/office/drawing/2014/main" id="{54FFA8EF-FDB4-441C-A149-36516B84BBAB}"/>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a:extLst>
            <a:ext uri="{FF2B5EF4-FFF2-40B4-BE49-F238E27FC236}">
              <a16:creationId xmlns:a16="http://schemas.microsoft.com/office/drawing/2014/main" id="{4AC52C56-832C-4F4A-9C1F-12FFF3F5CB51}"/>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a:extLst>
            <a:ext uri="{FF2B5EF4-FFF2-40B4-BE49-F238E27FC236}">
              <a16:creationId xmlns:a16="http://schemas.microsoft.com/office/drawing/2014/main" id="{70E5B9D6-4548-45DB-8DEB-249177EB99F8}"/>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a:extLst>
            <a:ext uri="{FF2B5EF4-FFF2-40B4-BE49-F238E27FC236}">
              <a16:creationId xmlns:a16="http://schemas.microsoft.com/office/drawing/2014/main" id="{14DE3B8E-CE57-4D45-8063-7AA7430ABA53}"/>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a:extLst>
            <a:ext uri="{FF2B5EF4-FFF2-40B4-BE49-F238E27FC236}">
              <a16:creationId xmlns:a16="http://schemas.microsoft.com/office/drawing/2014/main" id="{70EE2D82-F5C4-4846-B8DB-08C1732D9AFA}"/>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a:extLst>
            <a:ext uri="{FF2B5EF4-FFF2-40B4-BE49-F238E27FC236}">
              <a16:creationId xmlns:a16="http://schemas.microsoft.com/office/drawing/2014/main" id="{64F76A1A-05DF-4D1F-AE8F-292F9EFC1D93}"/>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a:extLst>
            <a:ext uri="{FF2B5EF4-FFF2-40B4-BE49-F238E27FC236}">
              <a16:creationId xmlns:a16="http://schemas.microsoft.com/office/drawing/2014/main" id="{6D224106-242C-4C53-809C-A6C688DAD892}"/>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a:extLst>
            <a:ext uri="{FF2B5EF4-FFF2-40B4-BE49-F238E27FC236}">
              <a16:creationId xmlns:a16="http://schemas.microsoft.com/office/drawing/2014/main" id="{CDB2AD10-C97E-4971-B039-0B526F9916CD}"/>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a:extLst>
            <a:ext uri="{FF2B5EF4-FFF2-40B4-BE49-F238E27FC236}">
              <a16:creationId xmlns:a16="http://schemas.microsoft.com/office/drawing/2014/main" id="{A54533C9-F98E-48EA-BC8E-0136267FF132}"/>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0" name="直線コネクタ 549">
          <a:extLst>
            <a:ext uri="{FF2B5EF4-FFF2-40B4-BE49-F238E27FC236}">
              <a16:creationId xmlns:a16="http://schemas.microsoft.com/office/drawing/2014/main" id="{95F46D6A-6AA5-426B-B72B-ACB9C9A14081}"/>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1" name="テキスト ボックス 550">
          <a:extLst>
            <a:ext uri="{FF2B5EF4-FFF2-40B4-BE49-F238E27FC236}">
              <a16:creationId xmlns:a16="http://schemas.microsoft.com/office/drawing/2014/main" id="{9D71F5FB-6570-4068-BEE1-81BB3FB2BB66}"/>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2" name="直線コネクタ 551">
          <a:extLst>
            <a:ext uri="{FF2B5EF4-FFF2-40B4-BE49-F238E27FC236}">
              <a16:creationId xmlns:a16="http://schemas.microsoft.com/office/drawing/2014/main" id="{3562232D-5FF7-4A52-BFE9-6E73FC33F50E}"/>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3" name="テキスト ボックス 552">
          <a:extLst>
            <a:ext uri="{FF2B5EF4-FFF2-40B4-BE49-F238E27FC236}">
              <a16:creationId xmlns:a16="http://schemas.microsoft.com/office/drawing/2014/main" id="{B88FBCF6-29B1-4A78-834C-BA9A807B854D}"/>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4" name="直線コネクタ 553">
          <a:extLst>
            <a:ext uri="{FF2B5EF4-FFF2-40B4-BE49-F238E27FC236}">
              <a16:creationId xmlns:a16="http://schemas.microsoft.com/office/drawing/2014/main" id="{5A5E9017-6C6D-4020-9E63-03DD06E05922}"/>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5" name="テキスト ボックス 554">
          <a:extLst>
            <a:ext uri="{FF2B5EF4-FFF2-40B4-BE49-F238E27FC236}">
              <a16:creationId xmlns:a16="http://schemas.microsoft.com/office/drawing/2014/main" id="{863ABBEE-F593-4054-B9B2-D9AFD700FDC7}"/>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6" name="直線コネクタ 555">
          <a:extLst>
            <a:ext uri="{FF2B5EF4-FFF2-40B4-BE49-F238E27FC236}">
              <a16:creationId xmlns:a16="http://schemas.microsoft.com/office/drawing/2014/main" id="{D4466BCA-0B19-43CF-A9DC-1BBF6E3EEB8E}"/>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7" name="テキスト ボックス 556">
          <a:extLst>
            <a:ext uri="{FF2B5EF4-FFF2-40B4-BE49-F238E27FC236}">
              <a16:creationId xmlns:a16="http://schemas.microsoft.com/office/drawing/2014/main" id="{1D4C9B50-F9BE-459D-8A2B-4E82E55E5E03}"/>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8" name="直線コネクタ 557">
          <a:extLst>
            <a:ext uri="{FF2B5EF4-FFF2-40B4-BE49-F238E27FC236}">
              <a16:creationId xmlns:a16="http://schemas.microsoft.com/office/drawing/2014/main" id="{F466B69A-B139-471F-8524-ECEC226E0A49}"/>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9" name="テキスト ボックス 558">
          <a:extLst>
            <a:ext uri="{FF2B5EF4-FFF2-40B4-BE49-F238E27FC236}">
              <a16:creationId xmlns:a16="http://schemas.microsoft.com/office/drawing/2014/main" id="{46D6B587-1E2D-4BE3-B68C-BFB694F90734}"/>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0" name="直線コネクタ 559">
          <a:extLst>
            <a:ext uri="{FF2B5EF4-FFF2-40B4-BE49-F238E27FC236}">
              <a16:creationId xmlns:a16="http://schemas.microsoft.com/office/drawing/2014/main" id="{E70AE08C-C24A-49FE-8FAA-DD9B6335ED5D}"/>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1" name="テキスト ボックス 560">
          <a:extLst>
            <a:ext uri="{FF2B5EF4-FFF2-40B4-BE49-F238E27FC236}">
              <a16:creationId xmlns:a16="http://schemas.microsoft.com/office/drawing/2014/main" id="{A3D1DCF2-A54D-4DDE-A321-78BB0184BC5E}"/>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a16="http://schemas.microsoft.com/office/drawing/2014/main" id="{3FC06B92-C4B5-4B18-9ED0-7AED18F67FAA}"/>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庁舎】&#10;有形固定資産減価償却率グラフ枠">
          <a:extLst>
            <a:ext uri="{FF2B5EF4-FFF2-40B4-BE49-F238E27FC236}">
              <a16:creationId xmlns:a16="http://schemas.microsoft.com/office/drawing/2014/main" id="{905DA4A4-E28B-41F5-8804-D9E25774208A}"/>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564" name="直線コネクタ 563">
          <a:extLst>
            <a:ext uri="{FF2B5EF4-FFF2-40B4-BE49-F238E27FC236}">
              <a16:creationId xmlns:a16="http://schemas.microsoft.com/office/drawing/2014/main" id="{C4CC3BB8-A8D0-4EA9-BF38-E2E1AE116237}"/>
            </a:ext>
          </a:extLst>
        </xdr:cNvPr>
        <xdr:cNvCxnSpPr/>
      </xdr:nvCxnSpPr>
      <xdr:spPr>
        <a:xfrm flipV="1">
          <a:off x="14696439" y="1630843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565" name="【庁舎】&#10;有形固定資産減価償却率最小値テキスト">
          <a:extLst>
            <a:ext uri="{FF2B5EF4-FFF2-40B4-BE49-F238E27FC236}">
              <a16:creationId xmlns:a16="http://schemas.microsoft.com/office/drawing/2014/main" id="{D95B213F-C1F2-4284-9CF2-6B4E0D2C36E2}"/>
            </a:ext>
          </a:extLst>
        </xdr:cNvPr>
        <xdr:cNvSpPr txBox="1"/>
      </xdr:nvSpPr>
      <xdr:spPr>
        <a:xfrm>
          <a:off x="14735175" y="17838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566" name="直線コネクタ 565">
          <a:extLst>
            <a:ext uri="{FF2B5EF4-FFF2-40B4-BE49-F238E27FC236}">
              <a16:creationId xmlns:a16="http://schemas.microsoft.com/office/drawing/2014/main" id="{B35B6B51-CBB1-4F71-86EF-16B998F1B237}"/>
            </a:ext>
          </a:extLst>
        </xdr:cNvPr>
        <xdr:cNvCxnSpPr/>
      </xdr:nvCxnSpPr>
      <xdr:spPr>
        <a:xfrm>
          <a:off x="14611350" y="178318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567" name="【庁舎】&#10;有形固定資産減価償却率最大値テキスト">
          <a:extLst>
            <a:ext uri="{FF2B5EF4-FFF2-40B4-BE49-F238E27FC236}">
              <a16:creationId xmlns:a16="http://schemas.microsoft.com/office/drawing/2014/main" id="{2CA7AA19-67A9-4DFF-81E4-7DF9B7A58588}"/>
            </a:ext>
          </a:extLst>
        </xdr:cNvPr>
        <xdr:cNvSpPr txBox="1"/>
      </xdr:nvSpPr>
      <xdr:spPr>
        <a:xfrm>
          <a:off x="14735175" y="160868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568" name="直線コネクタ 567">
          <a:extLst>
            <a:ext uri="{FF2B5EF4-FFF2-40B4-BE49-F238E27FC236}">
              <a16:creationId xmlns:a16="http://schemas.microsoft.com/office/drawing/2014/main" id="{252AD546-9979-47EE-BB39-C1FEAAA9A990}"/>
            </a:ext>
          </a:extLst>
        </xdr:cNvPr>
        <xdr:cNvCxnSpPr/>
      </xdr:nvCxnSpPr>
      <xdr:spPr>
        <a:xfrm>
          <a:off x="14611350" y="163084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51179</xdr:rowOff>
    </xdr:from>
    <xdr:ext cx="405111" cy="259045"/>
    <xdr:sp macro="" textlink="">
      <xdr:nvSpPr>
        <xdr:cNvPr id="569" name="【庁舎】&#10;有形固定資産減価償却率平均値テキスト">
          <a:extLst>
            <a:ext uri="{FF2B5EF4-FFF2-40B4-BE49-F238E27FC236}">
              <a16:creationId xmlns:a16="http://schemas.microsoft.com/office/drawing/2014/main" id="{3C5B3A38-F3BF-4006-9064-DC356C856C27}"/>
            </a:ext>
          </a:extLst>
        </xdr:cNvPr>
        <xdr:cNvSpPr txBox="1"/>
      </xdr:nvSpPr>
      <xdr:spPr>
        <a:xfrm>
          <a:off x="14735175" y="170215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570" name="フローチャート: 判断 569">
          <a:extLst>
            <a:ext uri="{FF2B5EF4-FFF2-40B4-BE49-F238E27FC236}">
              <a16:creationId xmlns:a16="http://schemas.microsoft.com/office/drawing/2014/main" id="{AB657608-297E-4508-A951-FC9C619C6416}"/>
            </a:ext>
          </a:extLst>
        </xdr:cNvPr>
        <xdr:cNvSpPr/>
      </xdr:nvSpPr>
      <xdr:spPr>
        <a:xfrm>
          <a:off x="14649450" y="1704312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571" name="フローチャート: 判断 570">
          <a:extLst>
            <a:ext uri="{FF2B5EF4-FFF2-40B4-BE49-F238E27FC236}">
              <a16:creationId xmlns:a16="http://schemas.microsoft.com/office/drawing/2014/main" id="{BED7F062-17D4-40BC-8C9F-D7B7011F939C}"/>
            </a:ext>
          </a:extLst>
        </xdr:cNvPr>
        <xdr:cNvSpPr/>
      </xdr:nvSpPr>
      <xdr:spPr>
        <a:xfrm>
          <a:off x="13887450" y="170414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572" name="フローチャート: 判断 571">
          <a:extLst>
            <a:ext uri="{FF2B5EF4-FFF2-40B4-BE49-F238E27FC236}">
              <a16:creationId xmlns:a16="http://schemas.microsoft.com/office/drawing/2014/main" id="{85F80CA0-C6ED-40EF-83CF-C527DA9FA6EF}"/>
            </a:ext>
          </a:extLst>
        </xdr:cNvPr>
        <xdr:cNvSpPr/>
      </xdr:nvSpPr>
      <xdr:spPr>
        <a:xfrm>
          <a:off x="13096875" y="170429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573" name="フローチャート: 判断 572">
          <a:extLst>
            <a:ext uri="{FF2B5EF4-FFF2-40B4-BE49-F238E27FC236}">
              <a16:creationId xmlns:a16="http://schemas.microsoft.com/office/drawing/2014/main" id="{C44204F8-EC48-4ED6-8FFB-B1A9E8A7B778}"/>
            </a:ext>
          </a:extLst>
        </xdr:cNvPr>
        <xdr:cNvSpPr/>
      </xdr:nvSpPr>
      <xdr:spPr>
        <a:xfrm>
          <a:off x="12296775" y="170756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574" name="フローチャート: 判断 573">
          <a:extLst>
            <a:ext uri="{FF2B5EF4-FFF2-40B4-BE49-F238E27FC236}">
              <a16:creationId xmlns:a16="http://schemas.microsoft.com/office/drawing/2014/main" id="{789B73D5-5434-489B-98E1-B3C8BFDFCDDE}"/>
            </a:ext>
          </a:extLst>
        </xdr:cNvPr>
        <xdr:cNvSpPr/>
      </xdr:nvSpPr>
      <xdr:spPr>
        <a:xfrm>
          <a:off x="11487150" y="170609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C44F469A-3239-4824-968F-29C62100D30C}"/>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2A80AED2-D717-4B14-A2D3-166E323AE46B}"/>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F6764F1B-EC6E-42DF-8F1A-7D281C6AD7B3}"/>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39469ABA-092F-4C05-9797-D7025E856BC9}"/>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AB56260F-BBE6-40F8-9D02-A3A50384B6C8}"/>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170724</xdr:rowOff>
    </xdr:from>
    <xdr:to>
      <xdr:col>85</xdr:col>
      <xdr:colOff>177800</xdr:colOff>
      <xdr:row>103</xdr:row>
      <xdr:rowOff>100874</xdr:rowOff>
    </xdr:to>
    <xdr:sp macro="" textlink="">
      <xdr:nvSpPr>
        <xdr:cNvPr id="580" name="楕円 579">
          <a:extLst>
            <a:ext uri="{FF2B5EF4-FFF2-40B4-BE49-F238E27FC236}">
              <a16:creationId xmlns:a16="http://schemas.microsoft.com/office/drawing/2014/main" id="{D120A8E6-07DA-49DE-9D54-052363968A1B}"/>
            </a:ext>
          </a:extLst>
        </xdr:cNvPr>
        <xdr:cNvSpPr/>
      </xdr:nvSpPr>
      <xdr:spPr>
        <a:xfrm>
          <a:off x="14649450" y="1680137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22151</xdr:rowOff>
    </xdr:from>
    <xdr:ext cx="405111" cy="259045"/>
    <xdr:sp macro="" textlink="">
      <xdr:nvSpPr>
        <xdr:cNvPr id="581" name="【庁舎】&#10;有形固定資産減価償却率該当値テキスト">
          <a:extLst>
            <a:ext uri="{FF2B5EF4-FFF2-40B4-BE49-F238E27FC236}">
              <a16:creationId xmlns:a16="http://schemas.microsoft.com/office/drawing/2014/main" id="{E574523B-020E-453F-A638-15FD88E640F0}"/>
            </a:ext>
          </a:extLst>
        </xdr:cNvPr>
        <xdr:cNvSpPr txBox="1"/>
      </xdr:nvSpPr>
      <xdr:spPr>
        <a:xfrm>
          <a:off x="14735175" y="1665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126637</xdr:rowOff>
    </xdr:from>
    <xdr:to>
      <xdr:col>81</xdr:col>
      <xdr:colOff>101600</xdr:colOff>
      <xdr:row>103</xdr:row>
      <xdr:rowOff>56787</xdr:rowOff>
    </xdr:to>
    <xdr:sp macro="" textlink="">
      <xdr:nvSpPr>
        <xdr:cNvPr id="582" name="楕円 581">
          <a:extLst>
            <a:ext uri="{FF2B5EF4-FFF2-40B4-BE49-F238E27FC236}">
              <a16:creationId xmlns:a16="http://schemas.microsoft.com/office/drawing/2014/main" id="{FA054712-4165-4B98-A2FD-DBED59A0A20D}"/>
            </a:ext>
          </a:extLst>
        </xdr:cNvPr>
        <xdr:cNvSpPr/>
      </xdr:nvSpPr>
      <xdr:spPr>
        <a:xfrm>
          <a:off x="13887450" y="1675411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5987</xdr:rowOff>
    </xdr:from>
    <xdr:to>
      <xdr:col>85</xdr:col>
      <xdr:colOff>127000</xdr:colOff>
      <xdr:row>103</xdr:row>
      <xdr:rowOff>50074</xdr:rowOff>
    </xdr:to>
    <xdr:cxnSp macro="">
      <xdr:nvCxnSpPr>
        <xdr:cNvPr id="583" name="直線コネクタ 582">
          <a:extLst>
            <a:ext uri="{FF2B5EF4-FFF2-40B4-BE49-F238E27FC236}">
              <a16:creationId xmlns:a16="http://schemas.microsoft.com/office/drawing/2014/main" id="{B73AB43C-A1BE-40E5-8875-4F02BB3E6644}"/>
            </a:ext>
          </a:extLst>
        </xdr:cNvPr>
        <xdr:cNvCxnSpPr/>
      </xdr:nvCxnSpPr>
      <xdr:spPr>
        <a:xfrm>
          <a:off x="13935075" y="16811262"/>
          <a:ext cx="762000"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82550</xdr:rowOff>
    </xdr:from>
    <xdr:to>
      <xdr:col>76</xdr:col>
      <xdr:colOff>165100</xdr:colOff>
      <xdr:row>103</xdr:row>
      <xdr:rowOff>12700</xdr:rowOff>
    </xdr:to>
    <xdr:sp macro="" textlink="">
      <xdr:nvSpPr>
        <xdr:cNvPr id="584" name="楕円 583">
          <a:extLst>
            <a:ext uri="{FF2B5EF4-FFF2-40B4-BE49-F238E27FC236}">
              <a16:creationId xmlns:a16="http://schemas.microsoft.com/office/drawing/2014/main" id="{C4AE0AB9-ABDF-471C-B08A-10A5EFC2458D}"/>
            </a:ext>
          </a:extLst>
        </xdr:cNvPr>
        <xdr:cNvSpPr/>
      </xdr:nvSpPr>
      <xdr:spPr>
        <a:xfrm>
          <a:off x="13096875" y="167163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133350</xdr:rowOff>
    </xdr:from>
    <xdr:to>
      <xdr:col>81</xdr:col>
      <xdr:colOff>50800</xdr:colOff>
      <xdr:row>103</xdr:row>
      <xdr:rowOff>5987</xdr:rowOff>
    </xdr:to>
    <xdr:cxnSp macro="">
      <xdr:nvCxnSpPr>
        <xdr:cNvPr id="585" name="直線コネクタ 584">
          <a:extLst>
            <a:ext uri="{FF2B5EF4-FFF2-40B4-BE49-F238E27FC236}">
              <a16:creationId xmlns:a16="http://schemas.microsoft.com/office/drawing/2014/main" id="{07613EDA-452E-4637-BC11-907FAB89AA24}"/>
            </a:ext>
          </a:extLst>
        </xdr:cNvPr>
        <xdr:cNvCxnSpPr/>
      </xdr:nvCxnSpPr>
      <xdr:spPr>
        <a:xfrm>
          <a:off x="13144500" y="16764000"/>
          <a:ext cx="790575"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38463</xdr:rowOff>
    </xdr:from>
    <xdr:to>
      <xdr:col>72</xdr:col>
      <xdr:colOff>38100</xdr:colOff>
      <xdr:row>102</xdr:row>
      <xdr:rowOff>140063</xdr:rowOff>
    </xdr:to>
    <xdr:sp macro="" textlink="">
      <xdr:nvSpPr>
        <xdr:cNvPr id="586" name="楕円 585">
          <a:extLst>
            <a:ext uri="{FF2B5EF4-FFF2-40B4-BE49-F238E27FC236}">
              <a16:creationId xmlns:a16="http://schemas.microsoft.com/office/drawing/2014/main" id="{F4F1ACB4-606A-41F1-8B3F-85D050CAE630}"/>
            </a:ext>
          </a:extLst>
        </xdr:cNvPr>
        <xdr:cNvSpPr/>
      </xdr:nvSpPr>
      <xdr:spPr>
        <a:xfrm>
          <a:off x="12296775" y="1666911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89263</xdr:rowOff>
    </xdr:from>
    <xdr:to>
      <xdr:col>76</xdr:col>
      <xdr:colOff>114300</xdr:colOff>
      <xdr:row>102</xdr:row>
      <xdr:rowOff>133350</xdr:rowOff>
    </xdr:to>
    <xdr:cxnSp macro="">
      <xdr:nvCxnSpPr>
        <xdr:cNvPr id="587" name="直線コネクタ 586">
          <a:extLst>
            <a:ext uri="{FF2B5EF4-FFF2-40B4-BE49-F238E27FC236}">
              <a16:creationId xmlns:a16="http://schemas.microsoft.com/office/drawing/2014/main" id="{5919EC44-1E39-4336-94A3-3E07F4ECA822}"/>
            </a:ext>
          </a:extLst>
        </xdr:cNvPr>
        <xdr:cNvCxnSpPr/>
      </xdr:nvCxnSpPr>
      <xdr:spPr>
        <a:xfrm>
          <a:off x="12344400" y="16716738"/>
          <a:ext cx="800100"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165826</xdr:rowOff>
    </xdr:from>
    <xdr:to>
      <xdr:col>67</xdr:col>
      <xdr:colOff>101600</xdr:colOff>
      <xdr:row>102</xdr:row>
      <xdr:rowOff>95976</xdr:rowOff>
    </xdr:to>
    <xdr:sp macro="" textlink="">
      <xdr:nvSpPr>
        <xdr:cNvPr id="588" name="楕円 587">
          <a:extLst>
            <a:ext uri="{FF2B5EF4-FFF2-40B4-BE49-F238E27FC236}">
              <a16:creationId xmlns:a16="http://schemas.microsoft.com/office/drawing/2014/main" id="{D311702E-2377-493E-8356-72A74EB8C16E}"/>
            </a:ext>
          </a:extLst>
        </xdr:cNvPr>
        <xdr:cNvSpPr/>
      </xdr:nvSpPr>
      <xdr:spPr>
        <a:xfrm>
          <a:off x="11487150" y="1662185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45176</xdr:rowOff>
    </xdr:from>
    <xdr:to>
      <xdr:col>71</xdr:col>
      <xdr:colOff>177800</xdr:colOff>
      <xdr:row>102</xdr:row>
      <xdr:rowOff>89263</xdr:rowOff>
    </xdr:to>
    <xdr:cxnSp macro="">
      <xdr:nvCxnSpPr>
        <xdr:cNvPr id="589" name="直線コネクタ 588">
          <a:extLst>
            <a:ext uri="{FF2B5EF4-FFF2-40B4-BE49-F238E27FC236}">
              <a16:creationId xmlns:a16="http://schemas.microsoft.com/office/drawing/2014/main" id="{4274081E-57ED-4D5B-817A-D70A99E1BAB5}"/>
            </a:ext>
          </a:extLst>
        </xdr:cNvPr>
        <xdr:cNvCxnSpPr/>
      </xdr:nvCxnSpPr>
      <xdr:spPr>
        <a:xfrm>
          <a:off x="11534775" y="16679001"/>
          <a:ext cx="809625"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590" name="n_1aveValue【庁舎】&#10;有形固定資産減価償却率">
          <a:extLst>
            <a:ext uri="{FF2B5EF4-FFF2-40B4-BE49-F238E27FC236}">
              <a16:creationId xmlns:a16="http://schemas.microsoft.com/office/drawing/2014/main" id="{429265E2-0036-4B9C-9EDC-5D83610B0A30}"/>
            </a:ext>
          </a:extLst>
        </xdr:cNvPr>
        <xdr:cNvSpPr txBox="1"/>
      </xdr:nvSpPr>
      <xdr:spPr>
        <a:xfrm>
          <a:off x="13745219" y="1713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158948</xdr:rowOff>
    </xdr:from>
    <xdr:ext cx="405111" cy="259045"/>
    <xdr:sp macro="" textlink="">
      <xdr:nvSpPr>
        <xdr:cNvPr id="591" name="n_2aveValue【庁舎】&#10;有形固定資産減価償却率">
          <a:extLst>
            <a:ext uri="{FF2B5EF4-FFF2-40B4-BE49-F238E27FC236}">
              <a16:creationId xmlns:a16="http://schemas.microsoft.com/office/drawing/2014/main" id="{6DA76576-2195-4275-9DC0-CF75AF0CADE3}"/>
            </a:ext>
          </a:extLst>
        </xdr:cNvPr>
        <xdr:cNvSpPr txBox="1"/>
      </xdr:nvSpPr>
      <xdr:spPr>
        <a:xfrm>
          <a:off x="12964169" y="17135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20156</xdr:rowOff>
    </xdr:from>
    <xdr:ext cx="405111" cy="259045"/>
    <xdr:sp macro="" textlink="">
      <xdr:nvSpPr>
        <xdr:cNvPr id="592" name="n_3aveValue【庁舎】&#10;有形固定資産減価償却率">
          <a:extLst>
            <a:ext uri="{FF2B5EF4-FFF2-40B4-BE49-F238E27FC236}">
              <a16:creationId xmlns:a16="http://schemas.microsoft.com/office/drawing/2014/main" id="{82210B6B-2CF2-48F9-BE0B-CCC588CFB1F5}"/>
            </a:ext>
          </a:extLst>
        </xdr:cNvPr>
        <xdr:cNvSpPr txBox="1"/>
      </xdr:nvSpPr>
      <xdr:spPr>
        <a:xfrm>
          <a:off x="12164069" y="17165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5459</xdr:rowOff>
    </xdr:from>
    <xdr:ext cx="405111" cy="259045"/>
    <xdr:sp macro="" textlink="">
      <xdr:nvSpPr>
        <xdr:cNvPr id="593" name="n_4aveValue【庁舎】&#10;有形固定資産減価償却率">
          <a:extLst>
            <a:ext uri="{FF2B5EF4-FFF2-40B4-BE49-F238E27FC236}">
              <a16:creationId xmlns:a16="http://schemas.microsoft.com/office/drawing/2014/main" id="{1308D912-BCBC-4391-AEC6-346159BB7B39}"/>
            </a:ext>
          </a:extLst>
        </xdr:cNvPr>
        <xdr:cNvSpPr txBox="1"/>
      </xdr:nvSpPr>
      <xdr:spPr>
        <a:xfrm>
          <a:off x="11354444" y="17153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73314</xdr:rowOff>
    </xdr:from>
    <xdr:ext cx="405111" cy="259045"/>
    <xdr:sp macro="" textlink="">
      <xdr:nvSpPr>
        <xdr:cNvPr id="594" name="n_1mainValue【庁舎】&#10;有形固定資産減価償却率">
          <a:extLst>
            <a:ext uri="{FF2B5EF4-FFF2-40B4-BE49-F238E27FC236}">
              <a16:creationId xmlns:a16="http://schemas.microsoft.com/office/drawing/2014/main" id="{AD7EF0BD-C236-40F1-A8DC-241F0E20F4E3}"/>
            </a:ext>
          </a:extLst>
        </xdr:cNvPr>
        <xdr:cNvSpPr txBox="1"/>
      </xdr:nvSpPr>
      <xdr:spPr>
        <a:xfrm>
          <a:off x="13745219" y="16532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29227</xdr:rowOff>
    </xdr:from>
    <xdr:ext cx="405111" cy="259045"/>
    <xdr:sp macro="" textlink="">
      <xdr:nvSpPr>
        <xdr:cNvPr id="595" name="n_2mainValue【庁舎】&#10;有形固定資産減価償却率">
          <a:extLst>
            <a:ext uri="{FF2B5EF4-FFF2-40B4-BE49-F238E27FC236}">
              <a16:creationId xmlns:a16="http://schemas.microsoft.com/office/drawing/2014/main" id="{ECDDB568-C9F5-4E14-B4E4-CB629E4F4A18}"/>
            </a:ext>
          </a:extLst>
        </xdr:cNvPr>
        <xdr:cNvSpPr txBox="1"/>
      </xdr:nvSpPr>
      <xdr:spPr>
        <a:xfrm>
          <a:off x="12964169" y="1648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156590</xdr:rowOff>
    </xdr:from>
    <xdr:ext cx="405111" cy="259045"/>
    <xdr:sp macro="" textlink="">
      <xdr:nvSpPr>
        <xdr:cNvPr id="596" name="n_3mainValue【庁舎】&#10;有形固定資産減価償却率">
          <a:extLst>
            <a:ext uri="{FF2B5EF4-FFF2-40B4-BE49-F238E27FC236}">
              <a16:creationId xmlns:a16="http://schemas.microsoft.com/office/drawing/2014/main" id="{2D8267C4-1B7B-4679-B188-F7F79DDEA46D}"/>
            </a:ext>
          </a:extLst>
        </xdr:cNvPr>
        <xdr:cNvSpPr txBox="1"/>
      </xdr:nvSpPr>
      <xdr:spPr>
        <a:xfrm>
          <a:off x="12164069" y="16447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112503</xdr:rowOff>
    </xdr:from>
    <xdr:ext cx="405111" cy="259045"/>
    <xdr:sp macro="" textlink="">
      <xdr:nvSpPr>
        <xdr:cNvPr id="597" name="n_4mainValue【庁舎】&#10;有形固定資産減価償却率">
          <a:extLst>
            <a:ext uri="{FF2B5EF4-FFF2-40B4-BE49-F238E27FC236}">
              <a16:creationId xmlns:a16="http://schemas.microsoft.com/office/drawing/2014/main" id="{3029C084-606E-4CCD-B8DB-4E29BF897D56}"/>
            </a:ext>
          </a:extLst>
        </xdr:cNvPr>
        <xdr:cNvSpPr txBox="1"/>
      </xdr:nvSpPr>
      <xdr:spPr>
        <a:xfrm>
          <a:off x="11354444" y="16400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a:extLst>
            <a:ext uri="{FF2B5EF4-FFF2-40B4-BE49-F238E27FC236}">
              <a16:creationId xmlns:a16="http://schemas.microsoft.com/office/drawing/2014/main" id="{61D0B878-2A22-4CF0-924B-EF94644AAC9D}"/>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a:extLst>
            <a:ext uri="{FF2B5EF4-FFF2-40B4-BE49-F238E27FC236}">
              <a16:creationId xmlns:a16="http://schemas.microsoft.com/office/drawing/2014/main" id="{18283AF6-A3FD-4DBC-BD3E-4A66F6A9EC5D}"/>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a:extLst>
            <a:ext uri="{FF2B5EF4-FFF2-40B4-BE49-F238E27FC236}">
              <a16:creationId xmlns:a16="http://schemas.microsoft.com/office/drawing/2014/main" id="{34285ED3-ECD2-4747-92F6-FF66826154CA}"/>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a:extLst>
            <a:ext uri="{FF2B5EF4-FFF2-40B4-BE49-F238E27FC236}">
              <a16:creationId xmlns:a16="http://schemas.microsoft.com/office/drawing/2014/main" id="{4D32AE8E-7313-4DD7-A438-683EC6353832}"/>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a:extLst>
            <a:ext uri="{FF2B5EF4-FFF2-40B4-BE49-F238E27FC236}">
              <a16:creationId xmlns:a16="http://schemas.microsoft.com/office/drawing/2014/main" id="{09B929D8-791B-406F-A109-DA0AE82D2A1D}"/>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a:extLst>
            <a:ext uri="{FF2B5EF4-FFF2-40B4-BE49-F238E27FC236}">
              <a16:creationId xmlns:a16="http://schemas.microsoft.com/office/drawing/2014/main" id="{EE928688-BACD-4577-AFA2-F204EAA83223}"/>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a:extLst>
            <a:ext uri="{FF2B5EF4-FFF2-40B4-BE49-F238E27FC236}">
              <a16:creationId xmlns:a16="http://schemas.microsoft.com/office/drawing/2014/main" id="{EB0B2CD3-F619-4D53-953D-081909F3D9C3}"/>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a:extLst>
            <a:ext uri="{FF2B5EF4-FFF2-40B4-BE49-F238E27FC236}">
              <a16:creationId xmlns:a16="http://schemas.microsoft.com/office/drawing/2014/main" id="{AD848321-5E65-4D08-8759-8EEF513F50F2}"/>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a:extLst>
            <a:ext uri="{FF2B5EF4-FFF2-40B4-BE49-F238E27FC236}">
              <a16:creationId xmlns:a16="http://schemas.microsoft.com/office/drawing/2014/main" id="{F2768C84-7236-4895-A6D9-AF917B789416}"/>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a:extLst>
            <a:ext uri="{FF2B5EF4-FFF2-40B4-BE49-F238E27FC236}">
              <a16:creationId xmlns:a16="http://schemas.microsoft.com/office/drawing/2014/main" id="{0F83E7FF-2963-4840-A106-6FAC8A6A1C64}"/>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8" name="直線コネクタ 607">
          <a:extLst>
            <a:ext uri="{FF2B5EF4-FFF2-40B4-BE49-F238E27FC236}">
              <a16:creationId xmlns:a16="http://schemas.microsoft.com/office/drawing/2014/main" id="{A8231238-DCE5-46D1-BB92-887A53863874}"/>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9" name="テキスト ボックス 608">
          <a:extLst>
            <a:ext uri="{FF2B5EF4-FFF2-40B4-BE49-F238E27FC236}">
              <a16:creationId xmlns:a16="http://schemas.microsoft.com/office/drawing/2014/main" id="{76544CAA-8E37-4C1A-8BAE-DFF4225F1E40}"/>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0" name="直線コネクタ 609">
          <a:extLst>
            <a:ext uri="{FF2B5EF4-FFF2-40B4-BE49-F238E27FC236}">
              <a16:creationId xmlns:a16="http://schemas.microsoft.com/office/drawing/2014/main" id="{06687B3F-828E-4918-A8E0-26C09072CE97}"/>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1" name="テキスト ボックス 610">
          <a:extLst>
            <a:ext uri="{FF2B5EF4-FFF2-40B4-BE49-F238E27FC236}">
              <a16:creationId xmlns:a16="http://schemas.microsoft.com/office/drawing/2014/main" id="{371CF9D1-06C6-4A8C-B4FD-1BF14A9E4934}"/>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2" name="直線コネクタ 611">
          <a:extLst>
            <a:ext uri="{FF2B5EF4-FFF2-40B4-BE49-F238E27FC236}">
              <a16:creationId xmlns:a16="http://schemas.microsoft.com/office/drawing/2014/main" id="{3EE3ADF6-0373-4A45-B62B-B9B45E7FBDE8}"/>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3" name="テキスト ボックス 612">
          <a:extLst>
            <a:ext uri="{FF2B5EF4-FFF2-40B4-BE49-F238E27FC236}">
              <a16:creationId xmlns:a16="http://schemas.microsoft.com/office/drawing/2014/main" id="{DF31A7AD-7D92-4434-9BE5-201E3E2BE8CF}"/>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4" name="直線コネクタ 613">
          <a:extLst>
            <a:ext uri="{FF2B5EF4-FFF2-40B4-BE49-F238E27FC236}">
              <a16:creationId xmlns:a16="http://schemas.microsoft.com/office/drawing/2014/main" id="{6CAEB31E-20C1-40C3-96F0-C917386DAAF0}"/>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5" name="テキスト ボックス 614">
          <a:extLst>
            <a:ext uri="{FF2B5EF4-FFF2-40B4-BE49-F238E27FC236}">
              <a16:creationId xmlns:a16="http://schemas.microsoft.com/office/drawing/2014/main" id="{9E857ED4-E08C-47A5-A49C-8E9D03F25AF5}"/>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6" name="直線コネクタ 615">
          <a:extLst>
            <a:ext uri="{FF2B5EF4-FFF2-40B4-BE49-F238E27FC236}">
              <a16:creationId xmlns:a16="http://schemas.microsoft.com/office/drawing/2014/main" id="{C8815D86-7F0D-431F-9BFD-24199020E256}"/>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7" name="テキスト ボックス 616">
          <a:extLst>
            <a:ext uri="{FF2B5EF4-FFF2-40B4-BE49-F238E27FC236}">
              <a16:creationId xmlns:a16="http://schemas.microsoft.com/office/drawing/2014/main" id="{2270A0C1-3690-4F8F-9776-717687575F77}"/>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8" name="直線コネクタ 617">
          <a:extLst>
            <a:ext uri="{FF2B5EF4-FFF2-40B4-BE49-F238E27FC236}">
              <a16:creationId xmlns:a16="http://schemas.microsoft.com/office/drawing/2014/main" id="{FA5F10F0-441F-49D5-B802-930C073CFCE4}"/>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9" name="テキスト ボックス 618">
          <a:extLst>
            <a:ext uri="{FF2B5EF4-FFF2-40B4-BE49-F238E27FC236}">
              <a16:creationId xmlns:a16="http://schemas.microsoft.com/office/drawing/2014/main" id="{3812D6DF-C65B-4E95-8414-F6E23868273C}"/>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0" name="直線コネクタ 619">
          <a:extLst>
            <a:ext uri="{FF2B5EF4-FFF2-40B4-BE49-F238E27FC236}">
              <a16:creationId xmlns:a16="http://schemas.microsoft.com/office/drawing/2014/main" id="{C5B40674-74F8-4BC6-B991-2A92DB0DB838}"/>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1" name="テキスト ボックス 620">
          <a:extLst>
            <a:ext uri="{FF2B5EF4-FFF2-40B4-BE49-F238E27FC236}">
              <a16:creationId xmlns:a16="http://schemas.microsoft.com/office/drawing/2014/main" id="{1397B457-7378-43EC-999C-0E571A6D9C5D}"/>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2" name="【庁舎】&#10;一人当たり面積グラフ枠">
          <a:extLst>
            <a:ext uri="{FF2B5EF4-FFF2-40B4-BE49-F238E27FC236}">
              <a16:creationId xmlns:a16="http://schemas.microsoft.com/office/drawing/2014/main" id="{BA4EF2A2-D04B-43DA-948E-919224F298D3}"/>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623" name="直線コネクタ 622">
          <a:extLst>
            <a:ext uri="{FF2B5EF4-FFF2-40B4-BE49-F238E27FC236}">
              <a16:creationId xmlns:a16="http://schemas.microsoft.com/office/drawing/2014/main" id="{6B986D00-CFF4-42AC-8FE3-A13DCA816A72}"/>
            </a:ext>
          </a:extLst>
        </xdr:cNvPr>
        <xdr:cNvCxnSpPr/>
      </xdr:nvCxnSpPr>
      <xdr:spPr>
        <a:xfrm flipV="1">
          <a:off x="19954239" y="16199667"/>
          <a:ext cx="0" cy="15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624" name="【庁舎】&#10;一人当たり面積最小値テキスト">
          <a:extLst>
            <a:ext uri="{FF2B5EF4-FFF2-40B4-BE49-F238E27FC236}">
              <a16:creationId xmlns:a16="http://schemas.microsoft.com/office/drawing/2014/main" id="{AFEB84E3-6D48-4BFC-A38B-430B700BE9F7}"/>
            </a:ext>
          </a:extLst>
        </xdr:cNvPr>
        <xdr:cNvSpPr txBox="1"/>
      </xdr:nvSpPr>
      <xdr:spPr>
        <a:xfrm>
          <a:off x="19992975" y="1770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625" name="直線コネクタ 624">
          <a:extLst>
            <a:ext uri="{FF2B5EF4-FFF2-40B4-BE49-F238E27FC236}">
              <a16:creationId xmlns:a16="http://schemas.microsoft.com/office/drawing/2014/main" id="{D2BDE0D5-1014-43E8-A7C1-8A16A1C47662}"/>
            </a:ext>
          </a:extLst>
        </xdr:cNvPr>
        <xdr:cNvCxnSpPr/>
      </xdr:nvCxnSpPr>
      <xdr:spPr>
        <a:xfrm>
          <a:off x="19878675" y="177071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626" name="【庁舎】&#10;一人当たり面積最大値テキスト">
          <a:extLst>
            <a:ext uri="{FF2B5EF4-FFF2-40B4-BE49-F238E27FC236}">
              <a16:creationId xmlns:a16="http://schemas.microsoft.com/office/drawing/2014/main" id="{70A1CA86-A6D9-4F89-98F8-A61332CB3697}"/>
            </a:ext>
          </a:extLst>
        </xdr:cNvPr>
        <xdr:cNvSpPr txBox="1"/>
      </xdr:nvSpPr>
      <xdr:spPr>
        <a:xfrm>
          <a:off x="19992975" y="15974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627" name="直線コネクタ 626">
          <a:extLst>
            <a:ext uri="{FF2B5EF4-FFF2-40B4-BE49-F238E27FC236}">
              <a16:creationId xmlns:a16="http://schemas.microsoft.com/office/drawing/2014/main" id="{D3B3B283-FC32-4601-9680-73AB09DBE5FC}"/>
            </a:ext>
          </a:extLst>
        </xdr:cNvPr>
        <xdr:cNvCxnSpPr/>
      </xdr:nvCxnSpPr>
      <xdr:spPr>
        <a:xfrm>
          <a:off x="19878675" y="161996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628" name="【庁舎】&#10;一人当たり面積平均値テキスト">
          <a:extLst>
            <a:ext uri="{FF2B5EF4-FFF2-40B4-BE49-F238E27FC236}">
              <a16:creationId xmlns:a16="http://schemas.microsoft.com/office/drawing/2014/main" id="{3CB8A6BF-A242-41C4-BDF0-6CEB5988945A}"/>
            </a:ext>
          </a:extLst>
        </xdr:cNvPr>
        <xdr:cNvSpPr txBox="1"/>
      </xdr:nvSpPr>
      <xdr:spPr>
        <a:xfrm>
          <a:off x="19992975" y="17181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629" name="フローチャート: 判断 628">
          <a:extLst>
            <a:ext uri="{FF2B5EF4-FFF2-40B4-BE49-F238E27FC236}">
              <a16:creationId xmlns:a16="http://schemas.microsoft.com/office/drawing/2014/main" id="{73B3BFCF-E16B-4231-A7B3-CBB74137B86C}"/>
            </a:ext>
          </a:extLst>
        </xdr:cNvPr>
        <xdr:cNvSpPr/>
      </xdr:nvSpPr>
      <xdr:spPr>
        <a:xfrm>
          <a:off x="19897725" y="173267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630" name="フローチャート: 判断 629">
          <a:extLst>
            <a:ext uri="{FF2B5EF4-FFF2-40B4-BE49-F238E27FC236}">
              <a16:creationId xmlns:a16="http://schemas.microsoft.com/office/drawing/2014/main" id="{A257809F-15FF-47BC-B730-8FCB381A0B1E}"/>
            </a:ext>
          </a:extLst>
        </xdr:cNvPr>
        <xdr:cNvSpPr/>
      </xdr:nvSpPr>
      <xdr:spPr>
        <a:xfrm>
          <a:off x="19154775" y="1733314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631" name="フローチャート: 判断 630">
          <a:extLst>
            <a:ext uri="{FF2B5EF4-FFF2-40B4-BE49-F238E27FC236}">
              <a16:creationId xmlns:a16="http://schemas.microsoft.com/office/drawing/2014/main" id="{12F16698-FC49-4D8C-93CC-AC5E1D39E634}"/>
            </a:ext>
          </a:extLst>
        </xdr:cNvPr>
        <xdr:cNvSpPr/>
      </xdr:nvSpPr>
      <xdr:spPr>
        <a:xfrm>
          <a:off x="18345150" y="1734411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632" name="フローチャート: 判断 631">
          <a:extLst>
            <a:ext uri="{FF2B5EF4-FFF2-40B4-BE49-F238E27FC236}">
              <a16:creationId xmlns:a16="http://schemas.microsoft.com/office/drawing/2014/main" id="{77C5B896-9053-4263-AC1B-FC5732620BD5}"/>
            </a:ext>
          </a:extLst>
        </xdr:cNvPr>
        <xdr:cNvSpPr/>
      </xdr:nvSpPr>
      <xdr:spPr>
        <a:xfrm>
          <a:off x="17554575" y="173081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633" name="フローチャート: 判断 632">
          <a:extLst>
            <a:ext uri="{FF2B5EF4-FFF2-40B4-BE49-F238E27FC236}">
              <a16:creationId xmlns:a16="http://schemas.microsoft.com/office/drawing/2014/main" id="{A1076D93-70D9-4A2A-A8A8-8F3719F4B1A2}"/>
            </a:ext>
          </a:extLst>
        </xdr:cNvPr>
        <xdr:cNvSpPr/>
      </xdr:nvSpPr>
      <xdr:spPr>
        <a:xfrm>
          <a:off x="16754475" y="172993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503DCDA3-5A65-4A4D-8A67-B5E72372D541}"/>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A1FEC9F0-7933-4388-B344-4827BE0335F8}"/>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3A1D7755-A36C-42CF-82B4-23964371AE69}"/>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A08F2996-9D16-4472-8BD3-02D658FE1D38}"/>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2253248E-B681-4F8D-9769-0A46F27AAFFE}"/>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132080</xdr:rowOff>
    </xdr:from>
    <xdr:to>
      <xdr:col>116</xdr:col>
      <xdr:colOff>114300</xdr:colOff>
      <xdr:row>107</xdr:row>
      <xdr:rowOff>62230</xdr:rowOff>
    </xdr:to>
    <xdr:sp macro="" textlink="">
      <xdr:nvSpPr>
        <xdr:cNvPr id="639" name="楕円 638">
          <a:extLst>
            <a:ext uri="{FF2B5EF4-FFF2-40B4-BE49-F238E27FC236}">
              <a16:creationId xmlns:a16="http://schemas.microsoft.com/office/drawing/2014/main" id="{68799213-E6E9-4820-8955-7F0E7B30FA5E}"/>
            </a:ext>
          </a:extLst>
        </xdr:cNvPr>
        <xdr:cNvSpPr/>
      </xdr:nvSpPr>
      <xdr:spPr>
        <a:xfrm>
          <a:off x="19897725" y="174485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110507</xdr:rowOff>
    </xdr:from>
    <xdr:ext cx="469744" cy="259045"/>
    <xdr:sp macro="" textlink="">
      <xdr:nvSpPr>
        <xdr:cNvPr id="640" name="【庁舎】&#10;一人当たり面積該当値テキスト">
          <a:extLst>
            <a:ext uri="{FF2B5EF4-FFF2-40B4-BE49-F238E27FC236}">
              <a16:creationId xmlns:a16="http://schemas.microsoft.com/office/drawing/2014/main" id="{81106056-A397-4F0E-B5D4-1EAFFE6908EB}"/>
            </a:ext>
          </a:extLst>
        </xdr:cNvPr>
        <xdr:cNvSpPr txBox="1"/>
      </xdr:nvSpPr>
      <xdr:spPr>
        <a:xfrm>
          <a:off x="19992975" y="1742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130992</xdr:rowOff>
    </xdr:from>
    <xdr:to>
      <xdr:col>112</xdr:col>
      <xdr:colOff>38100</xdr:colOff>
      <xdr:row>107</xdr:row>
      <xdr:rowOff>61142</xdr:rowOff>
    </xdr:to>
    <xdr:sp macro="" textlink="">
      <xdr:nvSpPr>
        <xdr:cNvPr id="641" name="楕円 640">
          <a:extLst>
            <a:ext uri="{FF2B5EF4-FFF2-40B4-BE49-F238E27FC236}">
              <a16:creationId xmlns:a16="http://schemas.microsoft.com/office/drawing/2014/main" id="{06D88808-1094-46C3-B78B-75AB4BC93017}"/>
            </a:ext>
          </a:extLst>
        </xdr:cNvPr>
        <xdr:cNvSpPr/>
      </xdr:nvSpPr>
      <xdr:spPr>
        <a:xfrm>
          <a:off x="19154775" y="1744744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10342</xdr:rowOff>
    </xdr:from>
    <xdr:to>
      <xdr:col>116</xdr:col>
      <xdr:colOff>63500</xdr:colOff>
      <xdr:row>107</xdr:row>
      <xdr:rowOff>11430</xdr:rowOff>
    </xdr:to>
    <xdr:cxnSp macro="">
      <xdr:nvCxnSpPr>
        <xdr:cNvPr id="642" name="直線コネクタ 641">
          <a:extLst>
            <a:ext uri="{FF2B5EF4-FFF2-40B4-BE49-F238E27FC236}">
              <a16:creationId xmlns:a16="http://schemas.microsoft.com/office/drawing/2014/main" id="{F06D1F6E-603F-4B6C-B35E-8ECBBB08BCBE}"/>
            </a:ext>
          </a:extLst>
        </xdr:cNvPr>
        <xdr:cNvCxnSpPr/>
      </xdr:nvCxnSpPr>
      <xdr:spPr>
        <a:xfrm>
          <a:off x="19202400" y="17495067"/>
          <a:ext cx="752475"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130992</xdr:rowOff>
    </xdr:from>
    <xdr:to>
      <xdr:col>107</xdr:col>
      <xdr:colOff>101600</xdr:colOff>
      <xdr:row>107</xdr:row>
      <xdr:rowOff>61142</xdr:rowOff>
    </xdr:to>
    <xdr:sp macro="" textlink="">
      <xdr:nvSpPr>
        <xdr:cNvPr id="643" name="楕円 642">
          <a:extLst>
            <a:ext uri="{FF2B5EF4-FFF2-40B4-BE49-F238E27FC236}">
              <a16:creationId xmlns:a16="http://schemas.microsoft.com/office/drawing/2014/main" id="{2E7474F2-365E-40FB-8115-7F8426BDA23E}"/>
            </a:ext>
          </a:extLst>
        </xdr:cNvPr>
        <xdr:cNvSpPr/>
      </xdr:nvSpPr>
      <xdr:spPr>
        <a:xfrm>
          <a:off x="18345150" y="1744744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10342</xdr:rowOff>
    </xdr:from>
    <xdr:to>
      <xdr:col>111</xdr:col>
      <xdr:colOff>177800</xdr:colOff>
      <xdr:row>107</xdr:row>
      <xdr:rowOff>10342</xdr:rowOff>
    </xdr:to>
    <xdr:cxnSp macro="">
      <xdr:nvCxnSpPr>
        <xdr:cNvPr id="644" name="直線コネクタ 643">
          <a:extLst>
            <a:ext uri="{FF2B5EF4-FFF2-40B4-BE49-F238E27FC236}">
              <a16:creationId xmlns:a16="http://schemas.microsoft.com/office/drawing/2014/main" id="{58F385CF-532A-41F4-97A9-14BAB421C275}"/>
            </a:ext>
          </a:extLst>
        </xdr:cNvPr>
        <xdr:cNvCxnSpPr/>
      </xdr:nvCxnSpPr>
      <xdr:spPr>
        <a:xfrm>
          <a:off x="18392775" y="1749506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130992</xdr:rowOff>
    </xdr:from>
    <xdr:to>
      <xdr:col>102</xdr:col>
      <xdr:colOff>165100</xdr:colOff>
      <xdr:row>107</xdr:row>
      <xdr:rowOff>61142</xdr:rowOff>
    </xdr:to>
    <xdr:sp macro="" textlink="">
      <xdr:nvSpPr>
        <xdr:cNvPr id="645" name="楕円 644">
          <a:extLst>
            <a:ext uri="{FF2B5EF4-FFF2-40B4-BE49-F238E27FC236}">
              <a16:creationId xmlns:a16="http://schemas.microsoft.com/office/drawing/2014/main" id="{846BC7FE-D51F-4015-9E0C-D26334566CB3}"/>
            </a:ext>
          </a:extLst>
        </xdr:cNvPr>
        <xdr:cNvSpPr/>
      </xdr:nvSpPr>
      <xdr:spPr>
        <a:xfrm>
          <a:off x="17554575" y="1744744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10342</xdr:rowOff>
    </xdr:from>
    <xdr:to>
      <xdr:col>107</xdr:col>
      <xdr:colOff>50800</xdr:colOff>
      <xdr:row>107</xdr:row>
      <xdr:rowOff>10342</xdr:rowOff>
    </xdr:to>
    <xdr:cxnSp macro="">
      <xdr:nvCxnSpPr>
        <xdr:cNvPr id="646" name="直線コネクタ 645">
          <a:extLst>
            <a:ext uri="{FF2B5EF4-FFF2-40B4-BE49-F238E27FC236}">
              <a16:creationId xmlns:a16="http://schemas.microsoft.com/office/drawing/2014/main" id="{681AC8AC-DE38-4451-801E-06A6FAEE2719}"/>
            </a:ext>
          </a:extLst>
        </xdr:cNvPr>
        <xdr:cNvCxnSpPr/>
      </xdr:nvCxnSpPr>
      <xdr:spPr>
        <a:xfrm>
          <a:off x="17602200" y="1749506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133169</xdr:rowOff>
    </xdr:from>
    <xdr:to>
      <xdr:col>98</xdr:col>
      <xdr:colOff>38100</xdr:colOff>
      <xdr:row>107</xdr:row>
      <xdr:rowOff>63319</xdr:rowOff>
    </xdr:to>
    <xdr:sp macro="" textlink="">
      <xdr:nvSpPr>
        <xdr:cNvPr id="647" name="楕円 646">
          <a:extLst>
            <a:ext uri="{FF2B5EF4-FFF2-40B4-BE49-F238E27FC236}">
              <a16:creationId xmlns:a16="http://schemas.microsoft.com/office/drawing/2014/main" id="{FE4C177C-2E91-4E91-A8F5-044E3084593D}"/>
            </a:ext>
          </a:extLst>
        </xdr:cNvPr>
        <xdr:cNvSpPr/>
      </xdr:nvSpPr>
      <xdr:spPr>
        <a:xfrm>
          <a:off x="16754475" y="1744961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10342</xdr:rowOff>
    </xdr:from>
    <xdr:to>
      <xdr:col>102</xdr:col>
      <xdr:colOff>114300</xdr:colOff>
      <xdr:row>107</xdr:row>
      <xdr:rowOff>12519</xdr:rowOff>
    </xdr:to>
    <xdr:cxnSp macro="">
      <xdr:nvCxnSpPr>
        <xdr:cNvPr id="648" name="直線コネクタ 647">
          <a:extLst>
            <a:ext uri="{FF2B5EF4-FFF2-40B4-BE49-F238E27FC236}">
              <a16:creationId xmlns:a16="http://schemas.microsoft.com/office/drawing/2014/main" id="{7C55F21C-EF39-4151-89DA-3C95FD2A30F1}"/>
            </a:ext>
          </a:extLst>
        </xdr:cNvPr>
        <xdr:cNvCxnSpPr/>
      </xdr:nvCxnSpPr>
      <xdr:spPr>
        <a:xfrm flipV="1">
          <a:off x="16802100" y="17495067"/>
          <a:ext cx="8001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649" name="n_1aveValue【庁舎】&#10;一人当たり面積">
          <a:extLst>
            <a:ext uri="{FF2B5EF4-FFF2-40B4-BE49-F238E27FC236}">
              <a16:creationId xmlns:a16="http://schemas.microsoft.com/office/drawing/2014/main" id="{6739FE04-7571-425F-867F-F4CC2C78A521}"/>
            </a:ext>
          </a:extLst>
        </xdr:cNvPr>
        <xdr:cNvSpPr txBox="1"/>
      </xdr:nvSpPr>
      <xdr:spPr>
        <a:xfrm>
          <a:off x="18983402" y="1710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650" name="n_2aveValue【庁舎】&#10;一人当たり面積">
          <a:extLst>
            <a:ext uri="{FF2B5EF4-FFF2-40B4-BE49-F238E27FC236}">
              <a16:creationId xmlns:a16="http://schemas.microsoft.com/office/drawing/2014/main" id="{6E06C046-8089-4A59-A7FD-7F2F7F55CBF2}"/>
            </a:ext>
          </a:extLst>
        </xdr:cNvPr>
        <xdr:cNvSpPr txBox="1"/>
      </xdr:nvSpPr>
      <xdr:spPr>
        <a:xfrm>
          <a:off x="18183302" y="1711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651" name="n_3aveValue【庁舎】&#10;一人当たり面積">
          <a:extLst>
            <a:ext uri="{FF2B5EF4-FFF2-40B4-BE49-F238E27FC236}">
              <a16:creationId xmlns:a16="http://schemas.microsoft.com/office/drawing/2014/main" id="{6D11597B-1A87-4470-A8C3-8BB9D41F9C35}"/>
            </a:ext>
          </a:extLst>
        </xdr:cNvPr>
        <xdr:cNvSpPr txBox="1"/>
      </xdr:nvSpPr>
      <xdr:spPr>
        <a:xfrm>
          <a:off x="17383202" y="1708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652" name="n_4aveValue【庁舎】&#10;一人当たり面積">
          <a:extLst>
            <a:ext uri="{FF2B5EF4-FFF2-40B4-BE49-F238E27FC236}">
              <a16:creationId xmlns:a16="http://schemas.microsoft.com/office/drawing/2014/main" id="{9B9E655C-0755-4596-864B-D8E4289C2FCA}"/>
            </a:ext>
          </a:extLst>
        </xdr:cNvPr>
        <xdr:cNvSpPr txBox="1"/>
      </xdr:nvSpPr>
      <xdr:spPr>
        <a:xfrm>
          <a:off x="16592627" y="1707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52269</xdr:rowOff>
    </xdr:from>
    <xdr:ext cx="469744" cy="259045"/>
    <xdr:sp macro="" textlink="">
      <xdr:nvSpPr>
        <xdr:cNvPr id="653" name="n_1mainValue【庁舎】&#10;一人当たり面積">
          <a:extLst>
            <a:ext uri="{FF2B5EF4-FFF2-40B4-BE49-F238E27FC236}">
              <a16:creationId xmlns:a16="http://schemas.microsoft.com/office/drawing/2014/main" id="{F9837061-E7B2-4CE5-B5FE-C15A3D541D3E}"/>
            </a:ext>
          </a:extLst>
        </xdr:cNvPr>
        <xdr:cNvSpPr txBox="1"/>
      </xdr:nvSpPr>
      <xdr:spPr>
        <a:xfrm>
          <a:off x="18983402" y="1753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52269</xdr:rowOff>
    </xdr:from>
    <xdr:ext cx="469744" cy="259045"/>
    <xdr:sp macro="" textlink="">
      <xdr:nvSpPr>
        <xdr:cNvPr id="654" name="n_2mainValue【庁舎】&#10;一人当たり面積">
          <a:extLst>
            <a:ext uri="{FF2B5EF4-FFF2-40B4-BE49-F238E27FC236}">
              <a16:creationId xmlns:a16="http://schemas.microsoft.com/office/drawing/2014/main" id="{FFAAD2BB-FD0C-44A5-8D98-976D7B10D66E}"/>
            </a:ext>
          </a:extLst>
        </xdr:cNvPr>
        <xdr:cNvSpPr txBox="1"/>
      </xdr:nvSpPr>
      <xdr:spPr>
        <a:xfrm>
          <a:off x="18183302" y="1753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52269</xdr:rowOff>
    </xdr:from>
    <xdr:ext cx="469744" cy="259045"/>
    <xdr:sp macro="" textlink="">
      <xdr:nvSpPr>
        <xdr:cNvPr id="655" name="n_3mainValue【庁舎】&#10;一人当たり面積">
          <a:extLst>
            <a:ext uri="{FF2B5EF4-FFF2-40B4-BE49-F238E27FC236}">
              <a16:creationId xmlns:a16="http://schemas.microsoft.com/office/drawing/2014/main" id="{BB0D7A29-3942-457D-B139-35892FA6A316}"/>
            </a:ext>
          </a:extLst>
        </xdr:cNvPr>
        <xdr:cNvSpPr txBox="1"/>
      </xdr:nvSpPr>
      <xdr:spPr>
        <a:xfrm>
          <a:off x="17383202" y="1753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54446</xdr:rowOff>
    </xdr:from>
    <xdr:ext cx="469744" cy="259045"/>
    <xdr:sp macro="" textlink="">
      <xdr:nvSpPr>
        <xdr:cNvPr id="656" name="n_4mainValue【庁舎】&#10;一人当たり面積">
          <a:extLst>
            <a:ext uri="{FF2B5EF4-FFF2-40B4-BE49-F238E27FC236}">
              <a16:creationId xmlns:a16="http://schemas.microsoft.com/office/drawing/2014/main" id="{C5AA950E-2C32-42A5-96E0-1A83970933D5}"/>
            </a:ext>
          </a:extLst>
        </xdr:cNvPr>
        <xdr:cNvSpPr txBox="1"/>
      </xdr:nvSpPr>
      <xdr:spPr>
        <a:xfrm>
          <a:off x="16592627" y="1754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a:extLst>
            <a:ext uri="{FF2B5EF4-FFF2-40B4-BE49-F238E27FC236}">
              <a16:creationId xmlns:a16="http://schemas.microsoft.com/office/drawing/2014/main" id="{65B63B4B-C298-4E62-B355-1D87A0311954}"/>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a:extLst>
            <a:ext uri="{FF2B5EF4-FFF2-40B4-BE49-F238E27FC236}">
              <a16:creationId xmlns:a16="http://schemas.microsoft.com/office/drawing/2014/main" id="{BA8844B0-1CCF-452C-A3E0-0C80E38170A5}"/>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a:extLst>
            <a:ext uri="{FF2B5EF4-FFF2-40B4-BE49-F238E27FC236}">
              <a16:creationId xmlns:a16="http://schemas.microsoft.com/office/drawing/2014/main" id="{D1378664-57B1-4F25-9416-6C326B2FE7D7}"/>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類似団体と比較して有形固定資産減価償却率が高くなっている施設は、一般廃棄物処理施設であり、低くなっている施設は、消防施設・体育館・プール、保健センター・保健所及び庁舎である。</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年度に策定した個別施設計画に基づき不具合の早期発見、予防保全に努めるほか、大規模改修や除却などを含めて検討していく。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群馬県榛東村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14,648
14,369
27.92
8,965,627
8,703,253
224,829
3,747,383
1,828,145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徴収対策に力をいれ、徴収率の向上している影響もあり、類似団体平均を僅かに上回っている。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今後は、事業評価に基づく事業の取捨選択により歳出の削減に努め、財政基盤の更なる強化に努める。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36891</xdr:rowOff>
    </xdr:from>
    <xdr:to>
      <xdr:col>23</xdr:col>
      <xdr:colOff>133350</xdr:colOff>
      <xdr:row>42</xdr:row>
      <xdr:rowOff>48381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37791"/>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13909</xdr:rowOff>
    </xdr:from>
    <xdr:to>
      <xdr:col>19</xdr:col>
      <xdr:colOff>133350</xdr:colOff>
      <xdr:row>42</xdr:row>
      <xdr:rowOff>36891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148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15922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2419</xdr:rowOff>
    </xdr:from>
    <xdr:to>
      <xdr:col>15</xdr:col>
      <xdr:colOff>82550</xdr:colOff>
      <xdr:row>42</xdr:row>
      <xdr:rowOff>13909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033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2419</xdr:rowOff>
    </xdr:from>
    <xdr:to>
      <xdr:col>11</xdr:col>
      <xdr:colOff>31750</xdr:colOff>
      <xdr:row>42</xdr:row>
      <xdr:rowOff>2419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033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14108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157541</xdr:rowOff>
    </xdr:from>
    <xdr:to>
      <xdr:col>19</xdr:col>
      <xdr:colOff>184150</xdr:colOff>
      <xdr:row>42</xdr:row>
      <xdr:rowOff>87691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134559</xdr:rowOff>
    </xdr:from>
    <xdr:to>
      <xdr:col>15</xdr:col>
      <xdr:colOff>133350</xdr:colOff>
      <xdr:row>42</xdr:row>
      <xdr:rowOff>64709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74886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123069</xdr:rowOff>
    </xdr:from>
    <xdr:to>
      <xdr:col>11</xdr:col>
      <xdr:colOff>82550</xdr:colOff>
      <xdr:row>42</xdr:row>
      <xdr:rowOff>53219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63396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123069</xdr:rowOff>
    </xdr:from>
    <xdr:to>
      <xdr:col>7</xdr:col>
      <xdr:colOff>31750</xdr:colOff>
      <xdr:row>42</xdr:row>
      <xdr:rowOff>53219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63396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障害福祉や児童福祉に係る扶助費の増加</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により、類似団体平均を上回っている。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は、引き続き</a:t>
          </a:r>
          <a:r>
            <a:rPr kumimoji="1" lang="ja-JP" altLang="ja-JP" sz="1100" b="0" i="0" baseline="0">
              <a:solidFill>
                <a:schemeClr val="dk1"/>
              </a:solidFill>
              <a:effectLst/>
              <a:latin typeface="+mn-lt"/>
              <a:ea typeface="+mn-ea"/>
              <a:cs typeface="+mn-cs"/>
            </a:rPr>
            <a:t>事業評価に基づく事業の取捨選択により経常経費の削減に努める。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126238</xdr:rowOff>
    </xdr:from>
    <xdr:to>
      <xdr:col>23</xdr:col>
      <xdr:colOff>133350</xdr:colOff>
      <xdr:row>64</xdr:row>
      <xdr:rowOff>135890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09903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99822</xdr:rowOff>
    </xdr:from>
    <xdr:to>
      <xdr:col>19</xdr:col>
      <xdr:colOff>133350</xdr:colOff>
      <xdr:row>64</xdr:row>
      <xdr:rowOff>135890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01172"/>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99822</xdr:rowOff>
    </xdr:from>
    <xdr:to>
      <xdr:col>15</xdr:col>
      <xdr:colOff>82550</xdr:colOff>
      <xdr:row>65</xdr:row>
      <xdr:rowOff>27178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01172"/>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20845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150368</xdr:rowOff>
    </xdr:from>
    <xdr:to>
      <xdr:col>11</xdr:col>
      <xdr:colOff>31750</xdr:colOff>
      <xdr:row>65</xdr:row>
      <xdr:rowOff>27178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12316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105173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75438</xdr:rowOff>
    </xdr:from>
    <xdr:to>
      <xdr:col>23</xdr:col>
      <xdr:colOff>184150</xdr:colOff>
      <xdr:row>65</xdr:row>
      <xdr:rowOff>5588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47515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2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49022</xdr:rowOff>
    </xdr:from>
    <xdr:to>
      <xdr:col>15</xdr:col>
      <xdr:colOff>133350</xdr:colOff>
      <xdr:row>63</xdr:row>
      <xdr:rowOff>150622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135399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147828</xdr:rowOff>
    </xdr:from>
    <xdr:to>
      <xdr:col>11</xdr:col>
      <xdr:colOff>82550</xdr:colOff>
      <xdr:row>65</xdr:row>
      <xdr:rowOff>77978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99568</xdr:rowOff>
    </xdr:from>
    <xdr:to>
      <xdr:col>7</xdr:col>
      <xdr:colOff>31750</xdr:colOff>
      <xdr:row>65</xdr:row>
      <xdr:rowOff>29718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14495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類似団体に比べ職員数が</a:t>
          </a:r>
          <a:r>
            <a:rPr kumimoji="1" lang="ja-JP" altLang="en-US" sz="1100" b="0" i="0" baseline="0">
              <a:solidFill>
                <a:schemeClr val="dk1"/>
              </a:solidFill>
              <a:effectLst/>
              <a:latin typeface="+mn-lt"/>
              <a:ea typeface="+mn-ea"/>
              <a:cs typeface="+mn-cs"/>
            </a:rPr>
            <a:t>非常に</a:t>
          </a:r>
          <a:r>
            <a:rPr kumimoji="1" lang="ja-JP" altLang="ja-JP" sz="1100" b="0" i="0" baseline="0">
              <a:solidFill>
                <a:schemeClr val="dk1"/>
              </a:solidFill>
              <a:effectLst/>
              <a:latin typeface="+mn-lt"/>
              <a:ea typeface="+mn-ea"/>
              <a:cs typeface="+mn-cs"/>
            </a:rPr>
            <a:t>少ないため、類似団体平均を</a:t>
          </a:r>
          <a:r>
            <a:rPr kumimoji="1" lang="ja-JP" altLang="en-US" sz="1100" b="0" i="0" baseline="0">
              <a:solidFill>
                <a:schemeClr val="dk1"/>
              </a:solidFill>
              <a:effectLst/>
              <a:latin typeface="+mn-lt"/>
              <a:ea typeface="+mn-ea"/>
              <a:cs typeface="+mn-cs"/>
            </a:rPr>
            <a:t>大きく</a:t>
          </a:r>
          <a:r>
            <a:rPr kumimoji="1" lang="ja-JP" altLang="ja-JP" sz="1100" b="0" i="0" baseline="0">
              <a:solidFill>
                <a:schemeClr val="dk1"/>
              </a:solidFill>
              <a:effectLst/>
              <a:latin typeface="+mn-lt"/>
              <a:ea typeface="+mn-ea"/>
              <a:cs typeface="+mn-cs"/>
            </a:rPr>
            <a:t>下回っている。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引き続き適切な定員管理を行うとともに、</a:t>
          </a:r>
          <a:r>
            <a:rPr kumimoji="1" lang="ja-JP" altLang="en-US" sz="1100" b="0" i="0" baseline="0">
              <a:solidFill>
                <a:schemeClr val="dk1"/>
              </a:solidFill>
              <a:effectLst/>
              <a:latin typeface="+mn-lt"/>
              <a:ea typeface="+mn-ea"/>
              <a:cs typeface="+mn-cs"/>
            </a:rPr>
            <a:t>物価高騰の影響もあり、物件費が高騰しているため、取捨選択を行い</a:t>
          </a:r>
          <a:r>
            <a:rPr kumimoji="1" lang="ja-JP" altLang="ja-JP" sz="1100" b="0" i="0" baseline="0">
              <a:solidFill>
                <a:schemeClr val="dk1"/>
              </a:solidFill>
              <a:effectLst/>
              <a:latin typeface="+mn-lt"/>
              <a:ea typeface="+mn-ea"/>
              <a:cs typeface="+mn-cs"/>
            </a:rPr>
            <a:t>削減を図っていく。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23013</xdr:rowOff>
    </xdr:from>
    <xdr:to>
      <xdr:col>23</xdr:col>
      <xdr:colOff>133350</xdr:colOff>
      <xdr:row>81</xdr:row>
      <xdr:rowOff>63089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3910463"/>
          <a:ext cx="838200" cy="4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46675</xdr:rowOff>
    </xdr:from>
    <xdr:to>
      <xdr:col>19</xdr:col>
      <xdr:colOff>133350</xdr:colOff>
      <xdr:row>81</xdr:row>
      <xdr:rowOff>63089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34125"/>
          <a:ext cx="889000" cy="1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19038</xdr:rowOff>
    </xdr:from>
    <xdr:to>
      <xdr:col>15</xdr:col>
      <xdr:colOff>82550</xdr:colOff>
      <xdr:row>81</xdr:row>
      <xdr:rowOff>46675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06488"/>
          <a:ext cx="889000" cy="2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138647</xdr:rowOff>
    </xdr:from>
    <xdr:to>
      <xdr:col>11</xdr:col>
      <xdr:colOff>31750</xdr:colOff>
      <xdr:row>81</xdr:row>
      <xdr:rowOff>19038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54647"/>
          <a:ext cx="889000" cy="5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143663</xdr:rowOff>
    </xdr:from>
    <xdr:to>
      <xdr:col>23</xdr:col>
      <xdr:colOff>184150</xdr:colOff>
      <xdr:row>81</xdr:row>
      <xdr:rowOff>73813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5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64940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8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12289</xdr:rowOff>
    </xdr:from>
    <xdr:to>
      <xdr:col>19</xdr:col>
      <xdr:colOff>184150</xdr:colOff>
      <xdr:row>81</xdr:row>
      <xdr:rowOff>113889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9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124066</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68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167325</xdr:rowOff>
    </xdr:from>
    <xdr:to>
      <xdr:col>15</xdr:col>
      <xdr:colOff>133350</xdr:colOff>
      <xdr:row>81</xdr:row>
      <xdr:rowOff>97475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107652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5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139688</xdr:rowOff>
    </xdr:from>
    <xdr:to>
      <xdr:col>11</xdr:col>
      <xdr:colOff>82550</xdr:colOff>
      <xdr:row>81</xdr:row>
      <xdr:rowOff>69838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5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80015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2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87847</xdr:rowOff>
    </xdr:from>
    <xdr:to>
      <xdr:col>7</xdr:col>
      <xdr:colOff>31750</xdr:colOff>
      <xdr:row>81</xdr:row>
      <xdr:rowOff>17997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0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28174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57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類似団体と比べ下回っている</a:t>
          </a:r>
          <a:r>
            <a:rPr kumimoji="1" lang="ja-JP" altLang="en-US" sz="1100" b="0" i="0" baseline="0">
              <a:solidFill>
                <a:schemeClr val="dk1"/>
              </a:solidFill>
              <a:effectLst/>
              <a:latin typeface="+mn-lt"/>
              <a:ea typeface="+mn-ea"/>
              <a:cs typeface="+mn-cs"/>
            </a:rPr>
            <a:t>状況である</a:t>
          </a:r>
          <a:r>
            <a:rPr kumimoji="1" lang="ja-JP" altLang="ja-JP"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今後も、給与制度の適切な運用により給与水準の</a:t>
          </a:r>
          <a:r>
            <a:rPr kumimoji="1" lang="ja-JP" altLang="en-US" sz="1100" b="0" i="0" baseline="0">
              <a:solidFill>
                <a:schemeClr val="dk1"/>
              </a:solidFill>
              <a:effectLst/>
              <a:latin typeface="+mn-lt"/>
              <a:ea typeface="+mn-ea"/>
              <a:cs typeface="+mn-cs"/>
            </a:rPr>
            <a:t>改善</a:t>
          </a:r>
          <a:r>
            <a:rPr kumimoji="1" lang="ja-JP" altLang="ja-JP" sz="1100" b="0" i="0" baseline="0">
              <a:solidFill>
                <a:schemeClr val="dk1"/>
              </a:solidFill>
              <a:effectLst/>
              <a:latin typeface="+mn-lt"/>
              <a:ea typeface="+mn-ea"/>
              <a:cs typeface="+mn-cs"/>
            </a:rPr>
            <a:t>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4939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56478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4939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5647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85</xdr:row>
      <xdr:rowOff>45155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5781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45155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60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142116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125589</xdr:rowOff>
    </xdr:from>
    <xdr:to>
      <xdr:col>73</xdr:col>
      <xdr:colOff>44450</xdr:colOff>
      <xdr:row>85</xdr:row>
      <xdr:rowOff>55739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165805</xdr:rowOff>
    </xdr:from>
    <xdr:to>
      <xdr:col>68</xdr:col>
      <xdr:colOff>203200</xdr:colOff>
      <xdr:row>85</xdr:row>
      <xdr:rowOff>95955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これまでに実施された定員管理や民間への業務委託の推進等により、類似団体平均を大きく下回っている。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今後も</a:t>
          </a:r>
          <a:r>
            <a:rPr kumimoji="1" lang="ja-JP" altLang="en-US" sz="1100" b="0" i="0" baseline="0">
              <a:solidFill>
                <a:schemeClr val="dk1"/>
              </a:solidFill>
              <a:effectLst/>
              <a:latin typeface="+mn-lt"/>
              <a:ea typeface="+mn-ea"/>
              <a:cs typeface="+mn-cs"/>
            </a:rPr>
            <a:t>定員管理計画に基づき</a:t>
          </a:r>
          <a:r>
            <a:rPr kumimoji="1" lang="ja-JP" altLang="ja-JP" sz="1100" b="0" i="0" baseline="0">
              <a:solidFill>
                <a:schemeClr val="dk1"/>
              </a:solidFill>
              <a:effectLst/>
              <a:latin typeface="+mn-lt"/>
              <a:ea typeface="+mn-ea"/>
              <a:cs typeface="+mn-cs"/>
            </a:rPr>
            <a:t>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70765</xdr:rowOff>
    </xdr:from>
    <xdr:to>
      <xdr:col>81</xdr:col>
      <xdr:colOff>44450</xdr:colOff>
      <xdr:row>60</xdr:row>
      <xdr:rowOff>78004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357765"/>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57548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78004</xdr:rowOff>
    </xdr:from>
    <xdr:to>
      <xdr:col>77</xdr:col>
      <xdr:colOff>44450</xdr:colOff>
      <xdr:row>60</xdr:row>
      <xdr:rowOff>78969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365004"/>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78486</xdr:rowOff>
    </xdr:from>
    <xdr:to>
      <xdr:col>72</xdr:col>
      <xdr:colOff>203200</xdr:colOff>
      <xdr:row>60</xdr:row>
      <xdr:rowOff>78969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65486"/>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70282</xdr:rowOff>
    </xdr:from>
    <xdr:to>
      <xdr:col>68</xdr:col>
      <xdr:colOff>152400</xdr:colOff>
      <xdr:row>60</xdr:row>
      <xdr:rowOff>78486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57282"/>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162196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19965</xdr:rowOff>
    </xdr:from>
    <xdr:to>
      <xdr:col>81</xdr:col>
      <xdr:colOff>95250</xdr:colOff>
      <xdr:row>60</xdr:row>
      <xdr:rowOff>121565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0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112692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2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27204</xdr:rowOff>
    </xdr:from>
    <xdr:to>
      <xdr:col>77</xdr:col>
      <xdr:colOff>95250</xdr:colOff>
      <xdr:row>60</xdr:row>
      <xdr:rowOff>128804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1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138981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83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28169</xdr:rowOff>
    </xdr:from>
    <xdr:to>
      <xdr:col>73</xdr:col>
      <xdr:colOff>44450</xdr:colOff>
      <xdr:row>60</xdr:row>
      <xdr:rowOff>129769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139946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84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27686</xdr:rowOff>
    </xdr:from>
    <xdr:to>
      <xdr:col>68</xdr:col>
      <xdr:colOff>203200</xdr:colOff>
      <xdr:row>60</xdr:row>
      <xdr:rowOff>129286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139463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19482</xdr:rowOff>
    </xdr:from>
    <xdr:to>
      <xdr:col>64</xdr:col>
      <xdr:colOff>152400</xdr:colOff>
      <xdr:row>60</xdr:row>
      <xdr:rowOff>121082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131259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75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これまでの起債抑制政策により、類似団体を下回っているが、施設の長寿命化対策</a:t>
          </a:r>
          <a:r>
            <a:rPr kumimoji="1" lang="ja-JP" altLang="en-US" sz="1100" b="0" i="0" baseline="0">
              <a:solidFill>
                <a:schemeClr val="dk1"/>
              </a:solidFill>
              <a:effectLst/>
              <a:latin typeface="+mn-lt"/>
              <a:ea typeface="+mn-ea"/>
              <a:cs typeface="+mn-cs"/>
            </a:rPr>
            <a:t>や物価高騰による支出の増加に伴い、</a:t>
          </a:r>
          <a:r>
            <a:rPr kumimoji="1" lang="ja-JP" altLang="ja-JP" sz="1100" b="0" i="0" baseline="0">
              <a:solidFill>
                <a:schemeClr val="dk1"/>
              </a:solidFill>
              <a:effectLst/>
              <a:latin typeface="+mn-lt"/>
              <a:ea typeface="+mn-ea"/>
              <a:cs typeface="+mn-cs"/>
            </a:rPr>
            <a:t>今後起債対象事業の増加が見込まれる。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据置期間の設定による負担の平準化や繰上償還を定期的に行うなど、実質公債費比率の低下に努める。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49784</xdr:rowOff>
    </xdr:from>
    <xdr:to>
      <xdr:col>81</xdr:col>
      <xdr:colOff>44450</xdr:colOff>
      <xdr:row>40</xdr:row>
      <xdr:rowOff>146304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90778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146304</xdr:rowOff>
    </xdr:from>
    <xdr:to>
      <xdr:col>77</xdr:col>
      <xdr:colOff>44450</xdr:colOff>
      <xdr:row>41</xdr:row>
      <xdr:rowOff>23114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00430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23114</xdr:rowOff>
    </xdr:from>
    <xdr:to>
      <xdr:col>72</xdr:col>
      <xdr:colOff>203200</xdr:colOff>
      <xdr:row>41</xdr:row>
      <xdr:rowOff>129286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05256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129286</xdr:rowOff>
    </xdr:from>
    <xdr:to>
      <xdr:col>68</xdr:col>
      <xdr:colOff>152400</xdr:colOff>
      <xdr:row>42</xdr:row>
      <xdr:rowOff>25400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15873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15511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70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95504</xdr:rowOff>
    </xdr:from>
    <xdr:to>
      <xdr:col>77</xdr:col>
      <xdr:colOff>95250</xdr:colOff>
      <xdr:row>41</xdr:row>
      <xdr:rowOff>25654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35831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72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143764</xdr:rowOff>
    </xdr:from>
    <xdr:to>
      <xdr:col>73</xdr:col>
      <xdr:colOff>44450</xdr:colOff>
      <xdr:row>41</xdr:row>
      <xdr:rowOff>73914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58691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78486</xdr:rowOff>
    </xdr:from>
    <xdr:to>
      <xdr:col>68</xdr:col>
      <xdr:colOff>203200</xdr:colOff>
      <xdr:row>42</xdr:row>
      <xdr:rowOff>8636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充当可能財源が確保されており、将来負担比率は算定されない。</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群馬県榛東村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14,648
14,369
27.92
8,965,627
8,703,253
224,829
3,747,383
1,828,145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類似団体平均を下回っているが、</a:t>
          </a:r>
          <a:r>
            <a:rPr kumimoji="1" lang="ja-JP" altLang="en-US" sz="1100">
              <a:solidFill>
                <a:schemeClr val="dk1"/>
              </a:solidFill>
              <a:effectLst/>
              <a:latin typeface="+mn-lt"/>
              <a:ea typeface="+mn-ea"/>
              <a:cs typeface="+mn-cs"/>
            </a:rPr>
            <a:t>制度改正等（勤勉手当支給）に伴う</a:t>
          </a:r>
          <a:r>
            <a:rPr kumimoji="1" lang="ja-JP" altLang="ja-JP" sz="1100">
              <a:solidFill>
                <a:schemeClr val="dk1"/>
              </a:solidFill>
              <a:effectLst/>
              <a:latin typeface="+mn-lt"/>
              <a:ea typeface="+mn-ea"/>
              <a:cs typeface="+mn-cs"/>
            </a:rPr>
            <a:t>会計年度任用職員の人件費の増加も見込まれるため、引き続き適正化を図っていく。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74422</xdr:rowOff>
    </xdr:from>
    <xdr:to>
      <xdr:col>24</xdr:col>
      <xdr:colOff>25400</xdr:colOff>
      <xdr:row>33</xdr:row>
      <xdr:rowOff>88138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7322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42418</xdr:rowOff>
    </xdr:from>
    <xdr:to>
      <xdr:col>19</xdr:col>
      <xdr:colOff>187325</xdr:colOff>
      <xdr:row>33</xdr:row>
      <xdr:rowOff>74422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7002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42418</xdr:rowOff>
    </xdr:from>
    <xdr:to>
      <xdr:col>15</xdr:col>
      <xdr:colOff>98425</xdr:colOff>
      <xdr:row>33</xdr:row>
      <xdr:rowOff>110998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7002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24130</xdr:rowOff>
    </xdr:from>
    <xdr:to>
      <xdr:col>11</xdr:col>
      <xdr:colOff>9525</xdr:colOff>
      <xdr:row>33</xdr:row>
      <xdr:rowOff>110998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6819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37338</xdr:rowOff>
    </xdr:from>
    <xdr:to>
      <xdr:col>24</xdr:col>
      <xdr:colOff>76200</xdr:colOff>
      <xdr:row>33</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53865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54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23622</xdr:rowOff>
    </xdr:from>
    <xdr:to>
      <xdr:col>20</xdr:col>
      <xdr:colOff>38100</xdr:colOff>
      <xdr:row>33</xdr:row>
      <xdr:rowOff>125222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68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135399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45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163068</xdr:rowOff>
    </xdr:from>
    <xdr:to>
      <xdr:col>15</xdr:col>
      <xdr:colOff>149225</xdr:colOff>
      <xdr:row>33</xdr:row>
      <xdr:rowOff>93218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64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103395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1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60198</xdr:rowOff>
    </xdr:from>
    <xdr:to>
      <xdr:col>11</xdr:col>
      <xdr:colOff>60325</xdr:colOff>
      <xdr:row>33</xdr:row>
      <xdr:rowOff>161798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7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144780</xdr:rowOff>
    </xdr:from>
    <xdr:to>
      <xdr:col>6</xdr:col>
      <xdr:colOff>171450</xdr:colOff>
      <xdr:row>33</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85107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40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セキュリティ対策やインターネット分離に伴う各種システムの使用料等情報機器使用料の増額などにより、類似団体平均を大きく上回っている。システムの更新時期を先延ばしにするなど、経費の削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31750</xdr:rowOff>
    </xdr:from>
    <xdr:to>
      <xdr:col>82</xdr:col>
      <xdr:colOff>107950</xdr:colOff>
      <xdr:row>19</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2893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19</xdr:row>
      <xdr:rowOff>31750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75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88900</xdr:rowOff>
    </xdr:from>
    <xdr:to>
      <xdr:col>73</xdr:col>
      <xdr:colOff>180975</xdr:colOff>
      <xdr:row>19</xdr:row>
      <xdr:rowOff>8890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175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8890</xdr:rowOff>
    </xdr:from>
    <xdr:to>
      <xdr:col>69</xdr:col>
      <xdr:colOff>92075</xdr:colOff>
      <xdr:row>19</xdr:row>
      <xdr:rowOff>138430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2664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64770</xdr:rowOff>
    </xdr:from>
    <xdr:to>
      <xdr:col>82</xdr:col>
      <xdr:colOff>158750</xdr:colOff>
      <xdr:row>19</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36847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152400</xdr:rowOff>
    </xdr:from>
    <xdr:to>
      <xdr:col>78</xdr:col>
      <xdr:colOff>120650</xdr:colOff>
      <xdr:row>19</xdr:row>
      <xdr:rowOff>82550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67327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32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129540</xdr:rowOff>
    </xdr:from>
    <xdr:to>
      <xdr:col>69</xdr:col>
      <xdr:colOff>142875</xdr:colOff>
      <xdr:row>19</xdr:row>
      <xdr:rowOff>59690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44467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30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87630</xdr:rowOff>
    </xdr:from>
    <xdr:to>
      <xdr:col>65</xdr:col>
      <xdr:colOff>53975</xdr:colOff>
      <xdr:row>20</xdr:row>
      <xdr:rowOff>17780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2557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43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子育て環境の整備に重点的に取り組んできたことにより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児童福祉費などが増加傾向であり、類似団体平均を大きく上回っている。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その他障害者支援にかかる経費も伸びており、今後は、子育て施策を充実させつつ、事業の取捨選択を行い、経費の削減を図っていく。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64407</xdr:rowOff>
    </xdr:from>
    <xdr:to>
      <xdr:col>24</xdr:col>
      <xdr:colOff>25400</xdr:colOff>
      <xdr:row>59</xdr:row>
      <xdr:rowOff>75293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101799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53522</xdr:rowOff>
    </xdr:from>
    <xdr:to>
      <xdr:col>19</xdr:col>
      <xdr:colOff>187325</xdr:colOff>
      <xdr:row>59</xdr:row>
      <xdr:rowOff>75293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101690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42635</xdr:rowOff>
    </xdr:from>
    <xdr:to>
      <xdr:col>15</xdr:col>
      <xdr:colOff>98425</xdr:colOff>
      <xdr:row>59</xdr:row>
      <xdr:rowOff>53522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10158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159657</xdr:rowOff>
    </xdr:from>
    <xdr:to>
      <xdr:col>11</xdr:col>
      <xdr:colOff>9525</xdr:colOff>
      <xdr:row>59</xdr:row>
      <xdr:rowOff>42635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101037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13607</xdr:rowOff>
    </xdr:from>
    <xdr:to>
      <xdr:col>24</xdr:col>
      <xdr:colOff>76200</xdr:colOff>
      <xdr:row>59</xdr:row>
      <xdr:rowOff>115207</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157134</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1010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24493</xdr:rowOff>
    </xdr:from>
    <xdr:to>
      <xdr:col>20</xdr:col>
      <xdr:colOff>38100</xdr:colOff>
      <xdr:row>59</xdr:row>
      <xdr:rowOff>126093</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110870</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22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2722</xdr:rowOff>
    </xdr:from>
    <xdr:to>
      <xdr:col>15</xdr:col>
      <xdr:colOff>149225</xdr:colOff>
      <xdr:row>59</xdr:row>
      <xdr:rowOff>104322</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89099</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163285</xdr:rowOff>
    </xdr:from>
    <xdr:to>
      <xdr:col>11</xdr:col>
      <xdr:colOff>60325</xdr:colOff>
      <xdr:row>59</xdr:row>
      <xdr:rowOff>93435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78212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108857</xdr:rowOff>
    </xdr:from>
    <xdr:to>
      <xdr:col>6</xdr:col>
      <xdr:colOff>171450</xdr:colOff>
      <xdr:row>59</xdr:row>
      <xdr:rowOff>39007</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23784</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令和４年度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下水道事業会計の法適用公営企業化に伴い繰出金から補助費に項目変更したため大幅に減少した</a:t>
          </a:r>
          <a:r>
            <a:rPr kumimoji="1" lang="ja-JP" altLang="en-US" sz="1100">
              <a:solidFill>
                <a:schemeClr val="dk1"/>
              </a:solidFill>
              <a:effectLst/>
              <a:latin typeface="+mn-lt"/>
              <a:ea typeface="+mn-ea"/>
              <a:cs typeface="+mn-cs"/>
            </a:rPr>
            <a:t>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年度はほぼ横ばいになっている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今後も健全な経営となるよう適切な方策をとっていく。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xdr:rowOff>
    </xdr:from>
    <xdr:to>
      <xdr:col>82</xdr:col>
      <xdr:colOff>107950</xdr:colOff>
      <xdr:row>58</xdr:row>
      <xdr:rowOff>12700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949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xdr:rowOff>
    </xdr:from>
    <xdr:to>
      <xdr:col>78</xdr:col>
      <xdr:colOff>69850</xdr:colOff>
      <xdr:row>60</xdr:row>
      <xdr:rowOff>142240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94918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142240</xdr:rowOff>
    </xdr:from>
    <xdr:to>
      <xdr:col>73</xdr:col>
      <xdr:colOff>180975</xdr:colOff>
      <xdr:row>61</xdr:row>
      <xdr:rowOff>92710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4292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142240</xdr:rowOff>
    </xdr:from>
    <xdr:to>
      <xdr:col>69</xdr:col>
      <xdr:colOff>92075</xdr:colOff>
      <xdr:row>61</xdr:row>
      <xdr:rowOff>92710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4292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149877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125730</xdr:rowOff>
    </xdr:from>
    <xdr:to>
      <xdr:col>78</xdr:col>
      <xdr:colOff>120650</xdr:colOff>
      <xdr:row>58</xdr:row>
      <xdr:rowOff>55880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66057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66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91440</xdr:rowOff>
    </xdr:from>
    <xdr:to>
      <xdr:col>74</xdr:col>
      <xdr:colOff>31750</xdr:colOff>
      <xdr:row>61</xdr:row>
      <xdr:rowOff>21590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6367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41910</xdr:rowOff>
    </xdr:from>
    <xdr:to>
      <xdr:col>69</xdr:col>
      <xdr:colOff>142875</xdr:colOff>
      <xdr:row>61</xdr:row>
      <xdr:rowOff>143510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128287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58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91440</xdr:rowOff>
    </xdr:from>
    <xdr:to>
      <xdr:col>65</xdr:col>
      <xdr:colOff>53975</xdr:colOff>
      <xdr:row>61</xdr:row>
      <xdr:rowOff>21590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6367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年度下水道事業会計の法適用公営企業化に伴い増加</a:t>
          </a:r>
          <a:r>
            <a:rPr lang="ja-JP" altLang="en-US" sz="1100" b="0" i="0" baseline="0">
              <a:solidFill>
                <a:schemeClr val="dk1"/>
              </a:solidFill>
              <a:effectLst/>
              <a:latin typeface="+mn-lt"/>
              <a:ea typeface="+mn-ea"/>
              <a:cs typeface="+mn-cs"/>
            </a:rPr>
            <a:t>傾向にある</a:t>
          </a:r>
          <a:r>
            <a:rPr lang="ja-JP" altLang="ja-JP"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下水道事業会計への補助金額の見直しを検討するなど</a:t>
          </a:r>
          <a:r>
            <a:rPr kumimoji="1" lang="ja-JP" altLang="ja-JP" sz="1100">
              <a:solidFill>
                <a:schemeClr val="dk1"/>
              </a:solidFill>
              <a:effectLst/>
              <a:latin typeface="+mn-lt"/>
              <a:ea typeface="+mn-ea"/>
              <a:cs typeface="+mn-cs"/>
            </a:rPr>
            <a:t>、今後も削減に努めていく。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14986</xdr:rowOff>
    </xdr:from>
    <xdr:to>
      <xdr:col>82</xdr:col>
      <xdr:colOff>107950</xdr:colOff>
      <xdr:row>39</xdr:row>
      <xdr:rowOff>46990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70153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39</xdr:row>
      <xdr:rowOff>46990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349492"/>
          <a:ext cx="889000" cy="38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42418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3494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56134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3860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135636</xdr:rowOff>
    </xdr:from>
    <xdr:to>
      <xdr:col>82</xdr:col>
      <xdr:colOff>158750</xdr:colOff>
      <xdr:row>39</xdr:row>
      <xdr:rowOff>65786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107713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167640</xdr:rowOff>
    </xdr:from>
    <xdr:to>
      <xdr:col>78</xdr:col>
      <xdr:colOff>120650</xdr:colOff>
      <xdr:row>39</xdr:row>
      <xdr:rowOff>97790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82567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117111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これまでの起債抑制政策により、類似団体平均を下回っていたが、臨時財政対策債の発行が続いていることや、借入れについて償還期間を短く設定していたことにより増加の懸念がある。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適正な後年度負担を求める観点から今年度も償還期間を長く設定した。引き続き起債発行を抑制し村債残高の減少を図っていく。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65278</xdr:rowOff>
    </xdr:from>
    <xdr:to>
      <xdr:col>24</xdr:col>
      <xdr:colOff>25400</xdr:colOff>
      <xdr:row>75</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92402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106426</xdr:rowOff>
    </xdr:from>
    <xdr:to>
      <xdr:col>19</xdr:col>
      <xdr:colOff>187325</xdr:colOff>
      <xdr:row>75</xdr:row>
      <xdr:rowOff>115570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9651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75</xdr:row>
      <xdr:rowOff>143002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9743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143002</xdr:rowOff>
    </xdr:from>
    <xdr:to>
      <xdr:col>11</xdr:col>
      <xdr:colOff>9525</xdr:colOff>
      <xdr:row>76</xdr:row>
      <xdr:rowOff>17272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017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14478</xdr:rowOff>
    </xdr:from>
    <xdr:to>
      <xdr:col>24</xdr:col>
      <xdr:colOff>76200</xdr:colOff>
      <xdr:row>75</xdr:row>
      <xdr:rowOff>116078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31005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55626</xdr:rowOff>
    </xdr:from>
    <xdr:to>
      <xdr:col>20</xdr:col>
      <xdr:colOff>38100</xdr:colOff>
      <xdr:row>75</xdr:row>
      <xdr:rowOff>157226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167403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68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92202</xdr:rowOff>
    </xdr:from>
    <xdr:to>
      <xdr:col>11</xdr:col>
      <xdr:colOff>60325</xdr:colOff>
      <xdr:row>76</xdr:row>
      <xdr:rowOff>22352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32529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137922</xdr:rowOff>
    </xdr:from>
    <xdr:to>
      <xdr:col>6</xdr:col>
      <xdr:colOff>171450</xdr:colOff>
      <xdr:row>76</xdr:row>
      <xdr:rowOff>68072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78249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公債費に係る経常収支比率が、類似団体平均を下回っている一方で、公債費以外に係る経常収支比率は類似団体平均を上回っており、特に扶助費と物件費に係る比率が類似団体平均を大きく上回っている。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今後は、事業の取捨選択を行い、経費の削減を図っていく。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58420</xdr:rowOff>
    </xdr:from>
    <xdr:to>
      <xdr:col>82</xdr:col>
      <xdr:colOff>107950</xdr:colOff>
      <xdr:row>80</xdr:row>
      <xdr:rowOff>85089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7744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58420</xdr:rowOff>
    </xdr:from>
    <xdr:to>
      <xdr:col>78</xdr:col>
      <xdr:colOff>69850</xdr:colOff>
      <xdr:row>80</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60297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58420</xdr:rowOff>
    </xdr:from>
    <xdr:to>
      <xdr:col>73</xdr:col>
      <xdr:colOff>180975</xdr:colOff>
      <xdr:row>80</xdr:row>
      <xdr:rowOff>77470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60297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1270</xdr:rowOff>
    </xdr:from>
    <xdr:to>
      <xdr:col>69</xdr:col>
      <xdr:colOff>92075</xdr:colOff>
      <xdr:row>80</xdr:row>
      <xdr:rowOff>77470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7172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34289</xdr:rowOff>
    </xdr:from>
    <xdr:to>
      <xdr:col>82</xdr:col>
      <xdr:colOff>158750</xdr:colOff>
      <xdr:row>80</xdr:row>
      <xdr:rowOff>135889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7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114316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6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7620</xdr:rowOff>
    </xdr:from>
    <xdr:to>
      <xdr:col>78</xdr:col>
      <xdr:colOff>120650</xdr:colOff>
      <xdr:row>80</xdr:row>
      <xdr:rowOff>109220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93997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8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7620</xdr:rowOff>
    </xdr:from>
    <xdr:to>
      <xdr:col>74</xdr:col>
      <xdr:colOff>31750</xdr:colOff>
      <xdr:row>79</xdr:row>
      <xdr:rowOff>109220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93997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26670</xdr:rowOff>
    </xdr:from>
    <xdr:to>
      <xdr:col>69</xdr:col>
      <xdr:colOff>142875</xdr:colOff>
      <xdr:row>80</xdr:row>
      <xdr:rowOff>128270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74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113047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82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121920</xdr:rowOff>
    </xdr:from>
    <xdr:to>
      <xdr:col>65</xdr:col>
      <xdr:colOff>53975</xdr:colOff>
      <xdr:row>80</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36847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75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群馬県榛東村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161302</xdr:rowOff>
    </xdr:from>
    <xdr:to>
      <xdr:col>29</xdr:col>
      <xdr:colOff>127000</xdr:colOff>
      <xdr:row>18</xdr:row>
      <xdr:rowOff>1063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123577"/>
          <a:ext cx="647700" cy="11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170414</xdr:rowOff>
    </xdr:from>
    <xdr:to>
      <xdr:col>26</xdr:col>
      <xdr:colOff>50800</xdr:colOff>
      <xdr:row>18</xdr:row>
      <xdr:rowOff>1063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305300" y="3132689"/>
          <a:ext cx="698500" cy="2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170414</xdr:rowOff>
    </xdr:from>
    <xdr:to>
      <xdr:col>22</xdr:col>
      <xdr:colOff>114300</xdr:colOff>
      <xdr:row>18</xdr:row>
      <xdr:rowOff>11537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132689"/>
          <a:ext cx="698500" cy="12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11537</xdr:rowOff>
    </xdr:from>
    <xdr:to>
      <xdr:col>18</xdr:col>
      <xdr:colOff>177800</xdr:colOff>
      <xdr:row>18</xdr:row>
      <xdr:rowOff>32623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145262"/>
          <a:ext cx="698500" cy="21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110502</xdr:rowOff>
    </xdr:from>
    <xdr:to>
      <xdr:col>29</xdr:col>
      <xdr:colOff>177800</xdr:colOff>
      <xdr:row>18</xdr:row>
      <xdr:rowOff>40652</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72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19079</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121713</xdr:rowOff>
    </xdr:from>
    <xdr:to>
      <xdr:col>26</xdr:col>
      <xdr:colOff>101600</xdr:colOff>
      <xdr:row>18</xdr:row>
      <xdr:rowOff>51863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83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36640</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70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119614</xdr:rowOff>
    </xdr:from>
    <xdr:to>
      <xdr:col>22</xdr:col>
      <xdr:colOff>165100</xdr:colOff>
      <xdr:row>18</xdr:row>
      <xdr:rowOff>49764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81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34541</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68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132187</xdr:rowOff>
    </xdr:from>
    <xdr:to>
      <xdr:col>19</xdr:col>
      <xdr:colOff>38100</xdr:colOff>
      <xdr:row>18</xdr:row>
      <xdr:rowOff>62337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94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47114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80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153273</xdr:rowOff>
    </xdr:from>
    <xdr:to>
      <xdr:col>15</xdr:col>
      <xdr:colOff>101600</xdr:colOff>
      <xdr:row>18</xdr:row>
      <xdr:rowOff>83423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115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68200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20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135870</xdr:rowOff>
    </xdr:from>
    <xdr:to>
      <xdr:col>29</xdr:col>
      <xdr:colOff>127000</xdr:colOff>
      <xdr:row>37</xdr:row>
      <xdr:rowOff>77394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7089120"/>
          <a:ext cx="647700" cy="112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5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127846</xdr:rowOff>
    </xdr:from>
    <xdr:to>
      <xdr:col>26</xdr:col>
      <xdr:colOff>50800</xdr:colOff>
      <xdr:row>36</xdr:row>
      <xdr:rowOff>135870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7081096"/>
          <a:ext cx="698500" cy="8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123891</xdr:rowOff>
    </xdr:from>
    <xdr:to>
      <xdr:col>22</xdr:col>
      <xdr:colOff>114300</xdr:colOff>
      <xdr:row>36</xdr:row>
      <xdr:rowOff>127846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7077141"/>
          <a:ext cx="698500" cy="3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116530</xdr:rowOff>
    </xdr:from>
    <xdr:to>
      <xdr:col>18</xdr:col>
      <xdr:colOff>177800</xdr:colOff>
      <xdr:row>36</xdr:row>
      <xdr:rowOff>123891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7069780"/>
          <a:ext cx="698500" cy="7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66133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80512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6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26594</xdr:rowOff>
    </xdr:from>
    <xdr:to>
      <xdr:col>29</xdr:col>
      <xdr:colOff>177800</xdr:colOff>
      <xdr:row>37</xdr:row>
      <xdr:rowOff>128194</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151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170121</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7123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85070</xdr:rowOff>
    </xdr:from>
    <xdr:to>
      <xdr:col>26</xdr:col>
      <xdr:colOff>101600</xdr:colOff>
      <xdr:row>37</xdr:row>
      <xdr:rowOff>15220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038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171447</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12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77046</xdr:rowOff>
    </xdr:from>
    <xdr:to>
      <xdr:col>22</xdr:col>
      <xdr:colOff>165100</xdr:colOff>
      <xdr:row>37</xdr:row>
      <xdr:rowOff>7196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030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163423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1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73091</xdr:rowOff>
    </xdr:from>
    <xdr:to>
      <xdr:col>19</xdr:col>
      <xdr:colOff>38100</xdr:colOff>
      <xdr:row>37</xdr:row>
      <xdr:rowOff>3241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026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159468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112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65730</xdr:rowOff>
    </xdr:from>
    <xdr:to>
      <xdr:col>15</xdr:col>
      <xdr:colOff>101600</xdr:colOff>
      <xdr:row>36</xdr:row>
      <xdr:rowOff>167330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018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152107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1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群馬県榛東村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14,648
14,369
27.92
8,965,627
8,703,253
224,829
3,747,383
1,828,145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40808</xdr:rowOff>
    </xdr:from>
    <xdr:to>
      <xdr:col>24</xdr:col>
      <xdr:colOff>63500</xdr:colOff>
      <xdr:row>37</xdr:row>
      <xdr:rowOff>48443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384458"/>
          <a:ext cx="8382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48443</xdr:rowOff>
    </xdr:from>
    <xdr:to>
      <xdr:col>19</xdr:col>
      <xdr:colOff>177800</xdr:colOff>
      <xdr:row>37</xdr:row>
      <xdr:rowOff>49828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392093"/>
          <a:ext cx="8890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49828</xdr:rowOff>
    </xdr:from>
    <xdr:to>
      <xdr:col>15</xdr:col>
      <xdr:colOff>50800</xdr:colOff>
      <xdr:row>37</xdr:row>
      <xdr:rowOff>53966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93478"/>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53966</xdr:rowOff>
    </xdr:from>
    <xdr:to>
      <xdr:col>10</xdr:col>
      <xdr:colOff>114300</xdr:colOff>
      <xdr:row>37</xdr:row>
      <xdr:rowOff>94400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97616"/>
          <a:ext cx="889000" cy="4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67622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161458</xdr:rowOff>
    </xdr:from>
    <xdr:to>
      <xdr:col>24</xdr:col>
      <xdr:colOff>114300</xdr:colOff>
      <xdr:row>37</xdr:row>
      <xdr:rowOff>91608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3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76385</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24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169093</xdr:rowOff>
    </xdr:from>
    <xdr:to>
      <xdr:col>20</xdr:col>
      <xdr:colOff>38100</xdr:colOff>
      <xdr:row>37</xdr:row>
      <xdr:rowOff>99243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34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90370</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43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170478</xdr:rowOff>
    </xdr:from>
    <xdr:to>
      <xdr:col>15</xdr:col>
      <xdr:colOff>101600</xdr:colOff>
      <xdr:row>37</xdr:row>
      <xdr:rowOff>100628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34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91755</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43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3166</xdr:rowOff>
    </xdr:from>
    <xdr:to>
      <xdr:col>10</xdr:col>
      <xdr:colOff>165100</xdr:colOff>
      <xdr:row>37</xdr:row>
      <xdr:rowOff>104766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34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95893</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43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43600</xdr:rowOff>
    </xdr:from>
    <xdr:to>
      <xdr:col>6</xdr:col>
      <xdr:colOff>38100</xdr:colOff>
      <xdr:row>37</xdr:row>
      <xdr:rowOff>145200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8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136327</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7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23160</xdr:rowOff>
    </xdr:from>
    <xdr:to>
      <xdr:col>24</xdr:col>
      <xdr:colOff>63500</xdr:colOff>
      <xdr:row>56</xdr:row>
      <xdr:rowOff>87461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624360"/>
          <a:ext cx="838200" cy="6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23160</xdr:rowOff>
    </xdr:from>
    <xdr:to>
      <xdr:col>19</xdr:col>
      <xdr:colOff>177800</xdr:colOff>
      <xdr:row>56</xdr:row>
      <xdr:rowOff>43505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624360"/>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43505</xdr:rowOff>
    </xdr:from>
    <xdr:to>
      <xdr:col>15</xdr:col>
      <xdr:colOff>50800</xdr:colOff>
      <xdr:row>56</xdr:row>
      <xdr:rowOff>71074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644705"/>
          <a:ext cx="889000" cy="2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85706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71074</xdr:rowOff>
    </xdr:from>
    <xdr:to>
      <xdr:col>10</xdr:col>
      <xdr:colOff>114300</xdr:colOff>
      <xdr:row>56</xdr:row>
      <xdr:rowOff>96934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672274"/>
          <a:ext cx="889000" cy="2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36661</xdr:rowOff>
    </xdr:from>
    <xdr:to>
      <xdr:col>24</xdr:col>
      <xdr:colOff>114300</xdr:colOff>
      <xdr:row>56</xdr:row>
      <xdr:rowOff>138261</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63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15088</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1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143810</xdr:rowOff>
    </xdr:from>
    <xdr:to>
      <xdr:col>20</xdr:col>
      <xdr:colOff>38100</xdr:colOff>
      <xdr:row>56</xdr:row>
      <xdr:rowOff>73960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7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65087</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966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164155</xdr:rowOff>
    </xdr:from>
    <xdr:to>
      <xdr:col>15</xdr:col>
      <xdr:colOff>101600</xdr:colOff>
      <xdr:row>56</xdr:row>
      <xdr:rowOff>94305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59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110832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36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20274</xdr:rowOff>
    </xdr:from>
    <xdr:to>
      <xdr:col>10</xdr:col>
      <xdr:colOff>165100</xdr:colOff>
      <xdr:row>56</xdr:row>
      <xdr:rowOff>121874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2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113001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71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46134</xdr:rowOff>
    </xdr:from>
    <xdr:to>
      <xdr:col>6</xdr:col>
      <xdr:colOff>38100</xdr:colOff>
      <xdr:row>56</xdr:row>
      <xdr:rowOff>147734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4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138861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74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25172</xdr:rowOff>
    </xdr:from>
    <xdr:to>
      <xdr:col>24</xdr:col>
      <xdr:colOff>63500</xdr:colOff>
      <xdr:row>78</xdr:row>
      <xdr:rowOff>34269</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398272"/>
          <a:ext cx="838200" cy="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34269</xdr:rowOff>
    </xdr:from>
    <xdr:to>
      <xdr:col>19</xdr:col>
      <xdr:colOff>177800</xdr:colOff>
      <xdr:row>78</xdr:row>
      <xdr:rowOff>34544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407369"/>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34544</xdr:rowOff>
    </xdr:from>
    <xdr:to>
      <xdr:col>15</xdr:col>
      <xdr:colOff>50800</xdr:colOff>
      <xdr:row>78</xdr:row>
      <xdr:rowOff>54294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407644"/>
          <a:ext cx="889000" cy="1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54294</xdr:rowOff>
    </xdr:from>
    <xdr:to>
      <xdr:col>10</xdr:col>
      <xdr:colOff>114300</xdr:colOff>
      <xdr:row>78</xdr:row>
      <xdr:rowOff>75234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427394"/>
          <a:ext cx="8890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145822</xdr:rowOff>
    </xdr:from>
    <xdr:to>
      <xdr:col>24</xdr:col>
      <xdr:colOff>114300</xdr:colOff>
      <xdr:row>78</xdr:row>
      <xdr:rowOff>75972</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34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60749</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6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154919</xdr:rowOff>
    </xdr:from>
    <xdr:to>
      <xdr:col>20</xdr:col>
      <xdr:colOff>38100</xdr:colOff>
      <xdr:row>78</xdr:row>
      <xdr:rowOff>85069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3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76196</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449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155194</xdr:rowOff>
    </xdr:from>
    <xdr:to>
      <xdr:col>15</xdr:col>
      <xdr:colOff>101600</xdr:colOff>
      <xdr:row>78</xdr:row>
      <xdr:rowOff>85344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5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76471</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44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3494</xdr:rowOff>
    </xdr:from>
    <xdr:to>
      <xdr:col>10</xdr:col>
      <xdr:colOff>165100</xdr:colOff>
      <xdr:row>78</xdr:row>
      <xdr:rowOff>105094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96221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6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24434</xdr:rowOff>
    </xdr:from>
    <xdr:to>
      <xdr:col>6</xdr:col>
      <xdr:colOff>38100</xdr:colOff>
      <xdr:row>78</xdr:row>
      <xdr:rowOff>126034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117161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9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155321</xdr:rowOff>
    </xdr:from>
    <xdr:to>
      <xdr:col>24</xdr:col>
      <xdr:colOff>63500</xdr:colOff>
      <xdr:row>95</xdr:row>
      <xdr:rowOff>58460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271621"/>
          <a:ext cx="838200" cy="7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8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62956</xdr:rowOff>
    </xdr:from>
    <xdr:to>
      <xdr:col>19</xdr:col>
      <xdr:colOff>177800</xdr:colOff>
      <xdr:row>95</xdr:row>
      <xdr:rowOff>58460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179256"/>
          <a:ext cx="889000" cy="16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62956</xdr:rowOff>
    </xdr:from>
    <xdr:to>
      <xdr:col>15</xdr:col>
      <xdr:colOff>50800</xdr:colOff>
      <xdr:row>96</xdr:row>
      <xdr:rowOff>1136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179256"/>
          <a:ext cx="889000" cy="28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1136</xdr:rowOff>
    </xdr:from>
    <xdr:to>
      <xdr:col>10</xdr:col>
      <xdr:colOff>114300</xdr:colOff>
      <xdr:row>96</xdr:row>
      <xdr:rowOff>76519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460336"/>
          <a:ext cx="889000" cy="7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153640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104521</xdr:rowOff>
    </xdr:from>
    <xdr:to>
      <xdr:col>24</xdr:col>
      <xdr:colOff>114300</xdr:colOff>
      <xdr:row>95</xdr:row>
      <xdr:rowOff>34671</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22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127398</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07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7660</xdr:rowOff>
    </xdr:from>
    <xdr:to>
      <xdr:col>20</xdr:col>
      <xdr:colOff>38100</xdr:colOff>
      <xdr:row>95</xdr:row>
      <xdr:rowOff>109260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29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125787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07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12156</xdr:rowOff>
    </xdr:from>
    <xdr:to>
      <xdr:col>15</xdr:col>
      <xdr:colOff>101600</xdr:colOff>
      <xdr:row>94</xdr:row>
      <xdr:rowOff>113756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12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130283</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90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121786</xdr:rowOff>
    </xdr:from>
    <xdr:to>
      <xdr:col>10</xdr:col>
      <xdr:colOff>165100</xdr:colOff>
      <xdr:row>96</xdr:row>
      <xdr:rowOff>51936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4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68463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18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25719</xdr:rowOff>
    </xdr:from>
    <xdr:to>
      <xdr:col>6</xdr:col>
      <xdr:colOff>38100</xdr:colOff>
      <xdr:row>96</xdr:row>
      <xdr:rowOff>127319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48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143846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26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40158</xdr:rowOff>
    </xdr:from>
    <xdr:to>
      <xdr:col>55</xdr:col>
      <xdr:colOff>0</xdr:colOff>
      <xdr:row>36</xdr:row>
      <xdr:rowOff>107659</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212358"/>
          <a:ext cx="838200" cy="6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107659</xdr:rowOff>
    </xdr:from>
    <xdr:to>
      <xdr:col>50</xdr:col>
      <xdr:colOff>114300</xdr:colOff>
      <xdr:row>37</xdr:row>
      <xdr:rowOff>107774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279859"/>
          <a:ext cx="889000" cy="17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137053</xdr:rowOff>
    </xdr:from>
    <xdr:to>
      <xdr:col>45</xdr:col>
      <xdr:colOff>177800</xdr:colOff>
      <xdr:row>37</xdr:row>
      <xdr:rowOff>107774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966353"/>
          <a:ext cx="889000" cy="48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137053</xdr:rowOff>
    </xdr:from>
    <xdr:to>
      <xdr:col>41</xdr:col>
      <xdr:colOff>50800</xdr:colOff>
      <xdr:row>37</xdr:row>
      <xdr:rowOff>109003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966353"/>
          <a:ext cx="889000" cy="48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160808</xdr:rowOff>
    </xdr:from>
    <xdr:to>
      <xdr:col>55</xdr:col>
      <xdr:colOff>50800</xdr:colOff>
      <xdr:row>36</xdr:row>
      <xdr:rowOff>90958</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1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139235</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13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56859</xdr:rowOff>
    </xdr:from>
    <xdr:to>
      <xdr:col>50</xdr:col>
      <xdr:colOff>165100</xdr:colOff>
      <xdr:row>36</xdr:row>
      <xdr:rowOff>158459</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22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149586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32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56974</xdr:rowOff>
    </xdr:from>
    <xdr:to>
      <xdr:col>46</xdr:col>
      <xdr:colOff>38100</xdr:colOff>
      <xdr:row>37</xdr:row>
      <xdr:rowOff>158574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40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149701</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4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86253</xdr:rowOff>
    </xdr:from>
    <xdr:to>
      <xdr:col>41</xdr:col>
      <xdr:colOff>101600</xdr:colOff>
      <xdr:row>35</xdr:row>
      <xdr:rowOff>16403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91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7530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600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58203</xdr:rowOff>
    </xdr:from>
    <xdr:to>
      <xdr:col>36</xdr:col>
      <xdr:colOff>165100</xdr:colOff>
      <xdr:row>37</xdr:row>
      <xdr:rowOff>159803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40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150930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49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47110</xdr:rowOff>
    </xdr:from>
    <xdr:to>
      <xdr:col>55</xdr:col>
      <xdr:colOff>0</xdr:colOff>
      <xdr:row>58</xdr:row>
      <xdr:rowOff>117895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648310"/>
          <a:ext cx="838200" cy="41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29853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802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60372</xdr:rowOff>
    </xdr:from>
    <xdr:to>
      <xdr:col>50</xdr:col>
      <xdr:colOff>114300</xdr:colOff>
      <xdr:row>58</xdr:row>
      <xdr:rowOff>117895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10004472"/>
          <a:ext cx="889000" cy="5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60372</xdr:rowOff>
    </xdr:from>
    <xdr:to>
      <xdr:col>45</xdr:col>
      <xdr:colOff>177800</xdr:colOff>
      <xdr:row>58</xdr:row>
      <xdr:rowOff>117901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10004472"/>
          <a:ext cx="889000" cy="5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117901</xdr:rowOff>
    </xdr:from>
    <xdr:to>
      <xdr:col>41</xdr:col>
      <xdr:colOff>50800</xdr:colOff>
      <xdr:row>58</xdr:row>
      <xdr:rowOff>167083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10062001"/>
          <a:ext cx="889000" cy="4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167760</xdr:rowOff>
    </xdr:from>
    <xdr:to>
      <xdr:col>55</xdr:col>
      <xdr:colOff>50800</xdr:colOff>
      <xdr:row>56</xdr:row>
      <xdr:rowOff>97910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5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19187</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44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67095</xdr:rowOff>
    </xdr:from>
    <xdr:to>
      <xdr:col>50</xdr:col>
      <xdr:colOff>165100</xdr:colOff>
      <xdr:row>58</xdr:row>
      <xdr:rowOff>168695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1001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159822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1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9572</xdr:rowOff>
    </xdr:from>
    <xdr:to>
      <xdr:col>46</xdr:col>
      <xdr:colOff>38100</xdr:colOff>
      <xdr:row>58</xdr:row>
      <xdr:rowOff>111172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5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102299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04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67101</xdr:rowOff>
    </xdr:from>
    <xdr:to>
      <xdr:col>41</xdr:col>
      <xdr:colOff>101600</xdr:colOff>
      <xdr:row>58</xdr:row>
      <xdr:rowOff>168701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1001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159828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10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116283</xdr:rowOff>
    </xdr:from>
    <xdr:to>
      <xdr:col>36</xdr:col>
      <xdr:colOff>165100</xdr:colOff>
      <xdr:row>59</xdr:row>
      <xdr:rowOff>46433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1006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37560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15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40150</xdr:rowOff>
    </xdr:from>
    <xdr:to>
      <xdr:col>55</xdr:col>
      <xdr:colOff>0</xdr:colOff>
      <xdr:row>78</xdr:row>
      <xdr:rowOff>87807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213100"/>
          <a:ext cx="838200" cy="124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98809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300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87807</xdr:rowOff>
    </xdr:from>
    <xdr:to>
      <xdr:col>50</xdr:col>
      <xdr:colOff>114300</xdr:colOff>
      <xdr:row>79</xdr:row>
      <xdr:rowOff>41348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460907"/>
          <a:ext cx="889000" cy="12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287</xdr:rowOff>
    </xdr:from>
    <xdr:to>
      <xdr:col>45</xdr:col>
      <xdr:colOff>177800</xdr:colOff>
      <xdr:row>79</xdr:row>
      <xdr:rowOff>41348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544837"/>
          <a:ext cx="889000" cy="4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287</xdr:rowOff>
    </xdr:from>
    <xdr:to>
      <xdr:col>41</xdr:col>
      <xdr:colOff>50800</xdr:colOff>
      <xdr:row>79</xdr:row>
      <xdr:rowOff>65546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544837"/>
          <a:ext cx="889000" cy="6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160800</xdr:rowOff>
    </xdr:from>
    <xdr:to>
      <xdr:col>55</xdr:col>
      <xdr:colOff>50800</xdr:colOff>
      <xdr:row>71</xdr:row>
      <xdr:rowOff>90950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75727</xdr:rowOff>
    </xdr:from>
    <xdr:ext cx="599010"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07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37007</xdr:rowOff>
    </xdr:from>
    <xdr:to>
      <xdr:col>50</xdr:col>
      <xdr:colOff>165100</xdr:colOff>
      <xdr:row>78</xdr:row>
      <xdr:rowOff>138607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1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129734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50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161998</xdr:rowOff>
    </xdr:from>
    <xdr:to>
      <xdr:col>46</xdr:col>
      <xdr:colOff>38100</xdr:colOff>
      <xdr:row>79</xdr:row>
      <xdr:rowOff>92148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3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83275</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62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120937</xdr:rowOff>
    </xdr:from>
    <xdr:to>
      <xdr:col>41</xdr:col>
      <xdr:colOff>101600</xdr:colOff>
      <xdr:row>79</xdr:row>
      <xdr:rowOff>51087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42214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8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14746</xdr:rowOff>
    </xdr:from>
    <xdr:to>
      <xdr:col>36</xdr:col>
      <xdr:colOff>165100</xdr:colOff>
      <xdr:row>79</xdr:row>
      <xdr:rowOff>116346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107473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65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123574</xdr:rowOff>
    </xdr:from>
    <xdr:to>
      <xdr:col>55</xdr:col>
      <xdr:colOff>0</xdr:colOff>
      <xdr:row>98</xdr:row>
      <xdr:rowOff>5429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754224"/>
          <a:ext cx="838200" cy="5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112446</xdr:rowOff>
    </xdr:from>
    <xdr:to>
      <xdr:col>50</xdr:col>
      <xdr:colOff>114300</xdr:colOff>
      <xdr:row>98</xdr:row>
      <xdr:rowOff>5429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743096"/>
          <a:ext cx="889000" cy="6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112446</xdr:rowOff>
    </xdr:from>
    <xdr:to>
      <xdr:col>45</xdr:col>
      <xdr:colOff>177800</xdr:colOff>
      <xdr:row>97</xdr:row>
      <xdr:rowOff>142768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743096"/>
          <a:ext cx="889000" cy="3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142768</xdr:rowOff>
    </xdr:from>
    <xdr:to>
      <xdr:col>41</xdr:col>
      <xdr:colOff>50800</xdr:colOff>
      <xdr:row>98</xdr:row>
      <xdr:rowOff>17807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773418"/>
          <a:ext cx="889000" cy="4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72774</xdr:rowOff>
    </xdr:from>
    <xdr:to>
      <xdr:col>55</xdr:col>
      <xdr:colOff>50800</xdr:colOff>
      <xdr:row>98</xdr:row>
      <xdr:rowOff>2924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0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51201</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8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126079</xdr:rowOff>
    </xdr:from>
    <xdr:to>
      <xdr:col>50</xdr:col>
      <xdr:colOff>165100</xdr:colOff>
      <xdr:row>98</xdr:row>
      <xdr:rowOff>56229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5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47356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4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61646</xdr:rowOff>
    </xdr:from>
    <xdr:to>
      <xdr:col>46</xdr:col>
      <xdr:colOff>38100</xdr:colOff>
      <xdr:row>97</xdr:row>
      <xdr:rowOff>163246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154373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8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91968</xdr:rowOff>
    </xdr:from>
    <xdr:to>
      <xdr:col>41</xdr:col>
      <xdr:colOff>101600</xdr:colOff>
      <xdr:row>98</xdr:row>
      <xdr:rowOff>22118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2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13245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1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138457</xdr:rowOff>
    </xdr:from>
    <xdr:to>
      <xdr:col>36</xdr:col>
      <xdr:colOff>165100</xdr:colOff>
      <xdr:row>98</xdr:row>
      <xdr:rowOff>68607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6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59734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6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72651</xdr:rowOff>
    </xdr:from>
    <xdr:to>
      <xdr:col>85</xdr:col>
      <xdr:colOff>127000</xdr:colOff>
      <xdr:row>77</xdr:row>
      <xdr:rowOff>83762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274301"/>
          <a:ext cx="838200" cy="1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63170</xdr:rowOff>
    </xdr:from>
    <xdr:to>
      <xdr:col>81</xdr:col>
      <xdr:colOff>50800</xdr:colOff>
      <xdr:row>77</xdr:row>
      <xdr:rowOff>72651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264820"/>
          <a:ext cx="889000" cy="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63170</xdr:rowOff>
    </xdr:from>
    <xdr:to>
      <xdr:col>76</xdr:col>
      <xdr:colOff>114300</xdr:colOff>
      <xdr:row>77</xdr:row>
      <xdr:rowOff>63793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64820"/>
          <a:ext cx="889000" cy="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27491</xdr:rowOff>
    </xdr:from>
    <xdr:to>
      <xdr:col>71</xdr:col>
      <xdr:colOff>177800</xdr:colOff>
      <xdr:row>77</xdr:row>
      <xdr:rowOff>63793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229141"/>
          <a:ext cx="889000" cy="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126702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8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32962</xdr:rowOff>
    </xdr:from>
    <xdr:to>
      <xdr:col>85</xdr:col>
      <xdr:colOff>177800</xdr:colOff>
      <xdr:row>77</xdr:row>
      <xdr:rowOff>134562</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3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119339</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14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21851</xdr:rowOff>
    </xdr:from>
    <xdr:to>
      <xdr:col>81</xdr:col>
      <xdr:colOff>101600</xdr:colOff>
      <xdr:row>77</xdr:row>
      <xdr:rowOff>123451</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2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114578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1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12370</xdr:rowOff>
    </xdr:from>
    <xdr:to>
      <xdr:col>76</xdr:col>
      <xdr:colOff>165100</xdr:colOff>
      <xdr:row>77</xdr:row>
      <xdr:rowOff>113970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105097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0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12993</xdr:rowOff>
    </xdr:from>
    <xdr:to>
      <xdr:col>72</xdr:col>
      <xdr:colOff>38100</xdr:colOff>
      <xdr:row>77</xdr:row>
      <xdr:rowOff>114593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1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105720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148141</xdr:rowOff>
    </xdr:from>
    <xdr:to>
      <xdr:col>67</xdr:col>
      <xdr:colOff>101600</xdr:colOff>
      <xdr:row>77</xdr:row>
      <xdr:rowOff>78291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7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69418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27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33500</xdr:rowOff>
    </xdr:from>
    <xdr:to>
      <xdr:col>85</xdr:col>
      <xdr:colOff>127000</xdr:colOff>
      <xdr:row>98</xdr:row>
      <xdr:rowOff>151617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35600"/>
          <a:ext cx="838200" cy="1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33500</xdr:rowOff>
    </xdr:from>
    <xdr:to>
      <xdr:col>81</xdr:col>
      <xdr:colOff>50800</xdr:colOff>
      <xdr:row>98</xdr:row>
      <xdr:rowOff>103634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35600"/>
          <a:ext cx="889000" cy="7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97334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103634</xdr:rowOff>
    </xdr:from>
    <xdr:to>
      <xdr:col>76</xdr:col>
      <xdr:colOff>114300</xdr:colOff>
      <xdr:row>98</xdr:row>
      <xdr:rowOff>110885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905734"/>
          <a:ext cx="889000" cy="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110885</xdr:rowOff>
    </xdr:from>
    <xdr:to>
      <xdr:col>71</xdr:col>
      <xdr:colOff>177800</xdr:colOff>
      <xdr:row>98</xdr:row>
      <xdr:rowOff>162148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12985"/>
          <a:ext cx="889000" cy="5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153674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100817</xdr:rowOff>
    </xdr:from>
    <xdr:to>
      <xdr:col>85</xdr:col>
      <xdr:colOff>177800</xdr:colOff>
      <xdr:row>99</xdr:row>
      <xdr:rowOff>30967</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0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15744</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1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154150</xdr:rowOff>
    </xdr:from>
    <xdr:to>
      <xdr:col>81</xdr:col>
      <xdr:colOff>101600</xdr:colOff>
      <xdr:row>98</xdr:row>
      <xdr:rowOff>84300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100827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6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52834</xdr:rowOff>
    </xdr:from>
    <xdr:to>
      <xdr:col>76</xdr:col>
      <xdr:colOff>165100</xdr:colOff>
      <xdr:row>98</xdr:row>
      <xdr:rowOff>154434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5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145561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4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60085</xdr:rowOff>
    </xdr:from>
    <xdr:to>
      <xdr:col>72</xdr:col>
      <xdr:colOff>38100</xdr:colOff>
      <xdr:row>98</xdr:row>
      <xdr:rowOff>161685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6762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3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111348</xdr:rowOff>
    </xdr:from>
    <xdr:to>
      <xdr:col>67</xdr:col>
      <xdr:colOff>101600</xdr:colOff>
      <xdr:row>99</xdr:row>
      <xdr:rowOff>41498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32625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700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42355</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57905"/>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42355</xdr:rowOff>
    </xdr:from>
    <xdr:to>
      <xdr:col>107</xdr:col>
      <xdr:colOff>50800</xdr:colOff>
      <xdr:row>59</xdr:row>
      <xdr:rowOff>42355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57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42355</xdr:rowOff>
    </xdr:from>
    <xdr:to>
      <xdr:col>102</xdr:col>
      <xdr:colOff>114300</xdr:colOff>
      <xdr:row>59</xdr:row>
      <xdr:rowOff>42355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57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163005</xdr:rowOff>
    </xdr:from>
    <xdr:to>
      <xdr:col>107</xdr:col>
      <xdr:colOff>101600</xdr:colOff>
      <xdr:row>59</xdr:row>
      <xdr:rowOff>93155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84282</xdr:rowOff>
    </xdr:from>
    <xdr:ext cx="313932"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77333" y="10199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163005</xdr:rowOff>
    </xdr:from>
    <xdr:to>
      <xdr:col>102</xdr:col>
      <xdr:colOff>165100</xdr:colOff>
      <xdr:row>59</xdr:row>
      <xdr:rowOff>93155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84282</xdr:rowOff>
    </xdr:from>
    <xdr:ext cx="313932"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88333" y="10199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163005</xdr:rowOff>
    </xdr:from>
    <xdr:to>
      <xdr:col>98</xdr:col>
      <xdr:colOff>38100</xdr:colOff>
      <xdr:row>59</xdr:row>
      <xdr:rowOff>93155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84282</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99333" y="10199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52614</xdr:rowOff>
    </xdr:from>
    <xdr:to>
      <xdr:col>116</xdr:col>
      <xdr:colOff>63500</xdr:colOff>
      <xdr:row>77</xdr:row>
      <xdr:rowOff>62423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254264"/>
          <a:ext cx="838200" cy="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5446</xdr:rowOff>
    </xdr:from>
    <xdr:to>
      <xdr:col>111</xdr:col>
      <xdr:colOff>177800</xdr:colOff>
      <xdr:row>77</xdr:row>
      <xdr:rowOff>62423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3035646"/>
          <a:ext cx="889000" cy="22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5446</xdr:rowOff>
    </xdr:from>
    <xdr:to>
      <xdr:col>107</xdr:col>
      <xdr:colOff>50800</xdr:colOff>
      <xdr:row>76</xdr:row>
      <xdr:rowOff>14351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035646"/>
          <a:ext cx="889000" cy="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14351</xdr:rowOff>
    </xdr:from>
    <xdr:to>
      <xdr:col>102</xdr:col>
      <xdr:colOff>114300</xdr:colOff>
      <xdr:row>76</xdr:row>
      <xdr:rowOff>40171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044551"/>
          <a:ext cx="889000" cy="2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1814</xdr:rowOff>
    </xdr:from>
    <xdr:to>
      <xdr:col>116</xdr:col>
      <xdr:colOff>114300</xdr:colOff>
      <xdr:row>77</xdr:row>
      <xdr:rowOff>103414</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20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151691</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18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11623</xdr:rowOff>
    </xdr:from>
    <xdr:to>
      <xdr:col>112</xdr:col>
      <xdr:colOff>38100</xdr:colOff>
      <xdr:row>77</xdr:row>
      <xdr:rowOff>113223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21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104350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30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126096</xdr:rowOff>
    </xdr:from>
    <xdr:to>
      <xdr:col>107</xdr:col>
      <xdr:colOff>101600</xdr:colOff>
      <xdr:row>76</xdr:row>
      <xdr:rowOff>56246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98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47373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7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135001</xdr:rowOff>
    </xdr:from>
    <xdr:to>
      <xdr:col>102</xdr:col>
      <xdr:colOff>165100</xdr:colOff>
      <xdr:row>76</xdr:row>
      <xdr:rowOff>65151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9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56278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8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160821</xdr:rowOff>
    </xdr:from>
    <xdr:to>
      <xdr:col>98</xdr:col>
      <xdr:colOff>38100</xdr:colOff>
      <xdr:row>76</xdr:row>
      <xdr:rowOff>90971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01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82098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1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chemeClr val="dk1"/>
              </a:solidFill>
              <a:effectLst/>
              <a:latin typeface="+mn-lt"/>
              <a:ea typeface="+mn-ea"/>
              <a:cs typeface="+mn-cs"/>
            </a:rPr>
            <a:t>594,160</a:t>
          </a:r>
          <a:r>
            <a:rPr kumimoji="1" lang="ja-JP" altLang="ja-JP" sz="1100" b="0" i="0" baseline="0">
              <a:solidFill>
                <a:schemeClr val="dk1"/>
              </a:solidFill>
              <a:effectLst/>
              <a:latin typeface="+mn-lt"/>
              <a:ea typeface="+mn-ea"/>
              <a:cs typeface="+mn-cs"/>
            </a:rPr>
            <a:t>円となって</a:t>
          </a:r>
          <a:r>
            <a:rPr kumimoji="1" lang="ja-JP" altLang="en-US" sz="1100" b="0" i="0" baseline="0">
              <a:solidFill>
                <a:schemeClr val="dk1"/>
              </a:solidFill>
              <a:effectLst/>
              <a:latin typeface="+mn-lt"/>
              <a:ea typeface="+mn-ea"/>
              <a:cs typeface="+mn-cs"/>
            </a:rPr>
            <a:t>おり、昨年度と比較して大幅に増加しているが、</a:t>
          </a:r>
          <a:r>
            <a:rPr kumimoji="1" lang="ja-JP" altLang="ja-JP" sz="1100" b="0" i="0" baseline="0">
              <a:solidFill>
                <a:schemeClr val="dk1"/>
              </a:solidFill>
              <a:effectLst/>
              <a:latin typeface="+mn-lt"/>
              <a:ea typeface="+mn-ea"/>
              <a:cs typeface="+mn-cs"/>
            </a:rPr>
            <a:t>応急給食機能や公民館機能を備えた防災複合施設建設（普通建設事業費）のため</a:t>
          </a:r>
          <a:r>
            <a:rPr kumimoji="1" lang="ja-JP" altLang="en-US" sz="1100" b="0" i="0" baseline="0">
              <a:solidFill>
                <a:schemeClr val="dk1"/>
              </a:solidFill>
              <a:effectLst/>
              <a:latin typeface="+mn-lt"/>
              <a:ea typeface="+mn-ea"/>
              <a:cs typeface="+mn-cs"/>
            </a:rPr>
            <a:t>である</a:t>
          </a:r>
          <a:r>
            <a:rPr kumimoji="1" lang="ja-JP" altLang="ja-JP"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扶助費については、類似団体平均と比較して一人当たりコストが高い状況となっている。これは、障害福祉費や児童福祉費が増加していることが主な要因であるため、事業の取捨選択を徹底し、事業費の減少を目指していく。</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さらに、</a:t>
          </a:r>
          <a:r>
            <a:rPr kumimoji="1" lang="ja-JP" altLang="ja-JP" sz="1100" b="0" i="0" baseline="0">
              <a:solidFill>
                <a:schemeClr val="dk1"/>
              </a:solidFill>
              <a:effectLst/>
              <a:latin typeface="+mn-lt"/>
              <a:ea typeface="+mn-ea"/>
              <a:cs typeface="+mn-cs"/>
            </a:rPr>
            <a:t>人件費は、これまでに実施された定員管理により、類似団体平均を大きく下回っており、今後も同様に適正な管理に努め</a:t>
          </a:r>
          <a:r>
            <a:rPr kumimoji="1" lang="ja-JP" altLang="ja-JP" sz="1100" b="0" i="0" baseline="0">
              <a:solidFill>
                <a:sysClr val="windowText" lastClr="000000"/>
              </a:solidFill>
              <a:effectLst/>
              <a:latin typeface="+mn-lt"/>
              <a:ea typeface="+mn-ea"/>
              <a:cs typeface="+mn-cs"/>
            </a:rPr>
            <a:t>、</a:t>
          </a:r>
          <a:r>
            <a:rPr kumimoji="1" lang="ja-JP" altLang="ja-JP" sz="1100" b="0" i="0" baseline="0">
              <a:solidFill>
                <a:schemeClr val="dk1"/>
              </a:solidFill>
              <a:effectLst/>
              <a:latin typeface="+mn-lt"/>
              <a:ea typeface="+mn-ea"/>
              <a:cs typeface="+mn-cs"/>
            </a:rPr>
            <a:t>公債費については、令和元年度に繰上償還を行ったため増加したが、これまでの起債抑制政策により類似団体平均を大きく下回っている。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群馬県榛東村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14,648
14,369
27.92
8,965,627
8,703,253
224,829
3,747,383
1,828,145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3493</xdr:rowOff>
    </xdr:from>
    <xdr:to>
      <xdr:col>24</xdr:col>
      <xdr:colOff>63500</xdr:colOff>
      <xdr:row>38</xdr:row>
      <xdr:rowOff>40831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18593"/>
          <a:ext cx="8382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92266</xdr:rowOff>
    </xdr:from>
    <xdr:to>
      <xdr:col>19</xdr:col>
      <xdr:colOff>177800</xdr:colOff>
      <xdr:row>38</xdr:row>
      <xdr:rowOff>40831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35916"/>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73597</xdr:rowOff>
    </xdr:from>
    <xdr:to>
      <xdr:col>15</xdr:col>
      <xdr:colOff>50800</xdr:colOff>
      <xdr:row>37</xdr:row>
      <xdr:rowOff>92266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17247"/>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45403</xdr:rowOff>
    </xdr:from>
    <xdr:to>
      <xdr:col>10</xdr:col>
      <xdr:colOff>114300</xdr:colOff>
      <xdr:row>37</xdr:row>
      <xdr:rowOff>73597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89053"/>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27767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124142</xdr:rowOff>
    </xdr:from>
    <xdr:to>
      <xdr:col>24</xdr:col>
      <xdr:colOff>114300</xdr:colOff>
      <xdr:row>38</xdr:row>
      <xdr:rowOff>54293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677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39069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8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161481</xdr:rowOff>
    </xdr:from>
    <xdr:to>
      <xdr:col>20</xdr:col>
      <xdr:colOff>38100</xdr:colOff>
      <xdr:row>38</xdr:row>
      <xdr:rowOff>91631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0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82758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9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41466</xdr:rowOff>
    </xdr:from>
    <xdr:to>
      <xdr:col>15</xdr:col>
      <xdr:colOff>101600</xdr:colOff>
      <xdr:row>37</xdr:row>
      <xdr:rowOff>143066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8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134193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7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22797</xdr:rowOff>
    </xdr:from>
    <xdr:to>
      <xdr:col>10</xdr:col>
      <xdr:colOff>165100</xdr:colOff>
      <xdr:row>37</xdr:row>
      <xdr:rowOff>124397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6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115524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5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166053</xdr:rowOff>
    </xdr:from>
    <xdr:to>
      <xdr:col>6</xdr:col>
      <xdr:colOff>38100</xdr:colOff>
      <xdr:row>37</xdr:row>
      <xdr:rowOff>96203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3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87330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3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146926</xdr:rowOff>
    </xdr:from>
    <xdr:to>
      <xdr:col>24</xdr:col>
      <xdr:colOff>63500</xdr:colOff>
      <xdr:row>58</xdr:row>
      <xdr:rowOff>2887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19576"/>
          <a:ext cx="838200" cy="2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146926</xdr:rowOff>
    </xdr:from>
    <xdr:to>
      <xdr:col>19</xdr:col>
      <xdr:colOff>177800</xdr:colOff>
      <xdr:row>57</xdr:row>
      <xdr:rowOff>158098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19576"/>
          <a:ext cx="889000" cy="1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97411</xdr:rowOff>
    </xdr:from>
    <xdr:to>
      <xdr:col>15</xdr:col>
      <xdr:colOff>50800</xdr:colOff>
      <xdr:row>57</xdr:row>
      <xdr:rowOff>158098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98611"/>
          <a:ext cx="889000" cy="23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97411</xdr:rowOff>
    </xdr:from>
    <xdr:to>
      <xdr:col>10</xdr:col>
      <xdr:colOff>114300</xdr:colOff>
      <xdr:row>58</xdr:row>
      <xdr:rowOff>4305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98611"/>
          <a:ext cx="889000" cy="24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123537</xdr:rowOff>
    </xdr:from>
    <xdr:to>
      <xdr:col>24</xdr:col>
      <xdr:colOff>114300</xdr:colOff>
      <xdr:row>58</xdr:row>
      <xdr:rowOff>53687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38464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81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96126</xdr:rowOff>
    </xdr:from>
    <xdr:to>
      <xdr:col>20</xdr:col>
      <xdr:colOff>38100</xdr:colOff>
      <xdr:row>58</xdr:row>
      <xdr:rowOff>26276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17403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107298</xdr:rowOff>
    </xdr:from>
    <xdr:to>
      <xdr:col>15</xdr:col>
      <xdr:colOff>101600</xdr:colOff>
      <xdr:row>58</xdr:row>
      <xdr:rowOff>37448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7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28575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7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46611</xdr:rowOff>
    </xdr:from>
    <xdr:to>
      <xdr:col>10</xdr:col>
      <xdr:colOff>165100</xdr:colOff>
      <xdr:row>56</xdr:row>
      <xdr:rowOff>148211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4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139338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4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124955</xdr:rowOff>
    </xdr:from>
    <xdr:to>
      <xdr:col>6</xdr:col>
      <xdr:colOff>38100</xdr:colOff>
      <xdr:row>58</xdr:row>
      <xdr:rowOff>55105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9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46232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145045</xdr:rowOff>
    </xdr:from>
    <xdr:to>
      <xdr:col>24</xdr:col>
      <xdr:colOff>63500</xdr:colOff>
      <xdr:row>77</xdr:row>
      <xdr:rowOff>58382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75245"/>
          <a:ext cx="838200" cy="8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153237</xdr:rowOff>
    </xdr:from>
    <xdr:to>
      <xdr:col>19</xdr:col>
      <xdr:colOff>177800</xdr:colOff>
      <xdr:row>77</xdr:row>
      <xdr:rowOff>58382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183437"/>
          <a:ext cx="889000" cy="7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153237</xdr:rowOff>
    </xdr:from>
    <xdr:to>
      <xdr:col>15</xdr:col>
      <xdr:colOff>50800</xdr:colOff>
      <xdr:row>77</xdr:row>
      <xdr:rowOff>110900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183437"/>
          <a:ext cx="889000" cy="12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110900</xdr:rowOff>
    </xdr:from>
    <xdr:to>
      <xdr:col>10</xdr:col>
      <xdr:colOff>114300</xdr:colOff>
      <xdr:row>77</xdr:row>
      <xdr:rowOff>141072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12550"/>
          <a:ext cx="889000" cy="3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94245</xdr:rowOff>
    </xdr:from>
    <xdr:to>
      <xdr:col>24</xdr:col>
      <xdr:colOff>114300</xdr:colOff>
      <xdr:row>77</xdr:row>
      <xdr:rowOff>24395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2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72672</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0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7582</xdr:rowOff>
    </xdr:from>
    <xdr:to>
      <xdr:col>20</xdr:col>
      <xdr:colOff>38100</xdr:colOff>
      <xdr:row>77</xdr:row>
      <xdr:rowOff>109182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0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100309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01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102437</xdr:rowOff>
    </xdr:from>
    <xdr:to>
      <xdr:col>15</xdr:col>
      <xdr:colOff>101600</xdr:colOff>
      <xdr:row>77</xdr:row>
      <xdr:rowOff>32587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3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23714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2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60100</xdr:rowOff>
    </xdr:from>
    <xdr:to>
      <xdr:col>10</xdr:col>
      <xdr:colOff>165100</xdr:colOff>
      <xdr:row>77</xdr:row>
      <xdr:rowOff>161700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6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152827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54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90272</xdr:rowOff>
    </xdr:from>
    <xdr:to>
      <xdr:col>6</xdr:col>
      <xdr:colOff>38100</xdr:colOff>
      <xdr:row>78</xdr:row>
      <xdr:rowOff>20422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9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11549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8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105670</xdr:rowOff>
    </xdr:from>
    <xdr:to>
      <xdr:col>24</xdr:col>
      <xdr:colOff>62865</xdr:colOff>
      <xdr:row>98</xdr:row>
      <xdr:rowOff>37081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07620"/>
          <a:ext cx="1270" cy="113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40908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4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37081</xdr:rowOff>
    </xdr:from>
    <xdr:to>
      <xdr:col>24</xdr:col>
      <xdr:colOff>152400</xdr:colOff>
      <xdr:row>98</xdr:row>
      <xdr:rowOff>37081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52347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8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105670</xdr:rowOff>
    </xdr:from>
    <xdr:to>
      <xdr:col>24</xdr:col>
      <xdr:colOff>152400</xdr:colOff>
      <xdr:row>91</xdr:row>
      <xdr:rowOff>105670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128879</xdr:rowOff>
    </xdr:from>
    <xdr:to>
      <xdr:col>24</xdr:col>
      <xdr:colOff>63500</xdr:colOff>
      <xdr:row>97</xdr:row>
      <xdr:rowOff>139807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59529"/>
          <a:ext cx="838200" cy="1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7307</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295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155880</xdr:rowOff>
    </xdr:from>
    <xdr:to>
      <xdr:col>24</xdr:col>
      <xdr:colOff>114300</xdr:colOff>
      <xdr:row>96</xdr:row>
      <xdr:rowOff>86030</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44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128879</xdr:rowOff>
    </xdr:from>
    <xdr:to>
      <xdr:col>19</xdr:col>
      <xdr:colOff>177800</xdr:colOff>
      <xdr:row>97</xdr:row>
      <xdr:rowOff>155206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59529"/>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152222</xdr:rowOff>
    </xdr:from>
    <xdr:to>
      <xdr:col>20</xdr:col>
      <xdr:colOff>38100</xdr:colOff>
      <xdr:row>96</xdr:row>
      <xdr:rowOff>82372</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3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98899</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21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155206</xdr:rowOff>
    </xdr:from>
    <xdr:to>
      <xdr:col>15</xdr:col>
      <xdr:colOff>50800</xdr:colOff>
      <xdr:row>98</xdr:row>
      <xdr:rowOff>35947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85856"/>
          <a:ext cx="889000" cy="5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161519</xdr:rowOff>
    </xdr:from>
    <xdr:to>
      <xdr:col>15</xdr:col>
      <xdr:colOff>101600</xdr:colOff>
      <xdr:row>96</xdr:row>
      <xdr:rowOff>91669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4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108196</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2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35947</xdr:rowOff>
    </xdr:from>
    <xdr:to>
      <xdr:col>10</xdr:col>
      <xdr:colOff>114300</xdr:colOff>
      <xdr:row>98</xdr:row>
      <xdr:rowOff>57907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838047"/>
          <a:ext cx="889000" cy="2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43439</xdr:rowOff>
    </xdr:from>
    <xdr:to>
      <xdr:col>10</xdr:col>
      <xdr:colOff>165100</xdr:colOff>
      <xdr:row>96</xdr:row>
      <xdr:rowOff>145039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161566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7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91773</xdr:rowOff>
    </xdr:from>
    <xdr:to>
      <xdr:col>6</xdr:col>
      <xdr:colOff>38100</xdr:colOff>
      <xdr:row>97</xdr:row>
      <xdr:rowOff>21923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50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38450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2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89007</xdr:rowOff>
    </xdr:from>
    <xdr:to>
      <xdr:col>24</xdr:col>
      <xdr:colOff>114300</xdr:colOff>
      <xdr:row>98</xdr:row>
      <xdr:rowOff>19157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1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3934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3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78079</xdr:rowOff>
    </xdr:from>
    <xdr:to>
      <xdr:col>20</xdr:col>
      <xdr:colOff>38100</xdr:colOff>
      <xdr:row>98</xdr:row>
      <xdr:rowOff>8229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0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170806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80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104406</xdr:rowOff>
    </xdr:from>
    <xdr:to>
      <xdr:col>15</xdr:col>
      <xdr:colOff>101600</xdr:colOff>
      <xdr:row>98</xdr:row>
      <xdr:rowOff>34556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3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25683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2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156597</xdr:rowOff>
    </xdr:from>
    <xdr:to>
      <xdr:col>10</xdr:col>
      <xdr:colOff>165100</xdr:colOff>
      <xdr:row>98</xdr:row>
      <xdr:rowOff>86747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8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77874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7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7107</xdr:rowOff>
    </xdr:from>
    <xdr:to>
      <xdr:col>6</xdr:col>
      <xdr:colOff>38100</xdr:colOff>
      <xdr:row>98</xdr:row>
      <xdr:rowOff>108707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80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99834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90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6786</xdr:rowOff>
    </xdr:from>
    <xdr:to>
      <xdr:col>55</xdr:col>
      <xdr:colOff>0</xdr:colOff>
      <xdr:row>39</xdr:row>
      <xdr:rowOff>10704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93336"/>
          <a:ext cx="8382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144925</xdr:rowOff>
    </xdr:from>
    <xdr:to>
      <xdr:col>50</xdr:col>
      <xdr:colOff>114300</xdr:colOff>
      <xdr:row>39</xdr:row>
      <xdr:rowOff>10704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60025"/>
          <a:ext cx="8890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144925</xdr:rowOff>
    </xdr:from>
    <xdr:to>
      <xdr:col>45</xdr:col>
      <xdr:colOff>177800</xdr:colOff>
      <xdr:row>38</xdr:row>
      <xdr:rowOff>150151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60025"/>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148844</xdr:rowOff>
    </xdr:from>
    <xdr:to>
      <xdr:col>41</xdr:col>
      <xdr:colOff>50800</xdr:colOff>
      <xdr:row>38</xdr:row>
      <xdr:rowOff>150151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63944"/>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127436</xdr:rowOff>
    </xdr:from>
    <xdr:to>
      <xdr:col>55</xdr:col>
      <xdr:colOff>50800</xdr:colOff>
      <xdr:row>39</xdr:row>
      <xdr:rowOff>57586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4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47407</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62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131354</xdr:rowOff>
    </xdr:from>
    <xdr:to>
      <xdr:col>50</xdr:col>
      <xdr:colOff>165100</xdr:colOff>
      <xdr:row>39</xdr:row>
      <xdr:rowOff>61504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4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52631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39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94125</xdr:rowOff>
    </xdr:from>
    <xdr:to>
      <xdr:col>46</xdr:col>
      <xdr:colOff>38100</xdr:colOff>
      <xdr:row>39</xdr:row>
      <xdr:rowOff>24275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0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15402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0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99351</xdr:rowOff>
    </xdr:from>
    <xdr:to>
      <xdr:col>41</xdr:col>
      <xdr:colOff>101600</xdr:colOff>
      <xdr:row>39</xdr:row>
      <xdr:rowOff>29501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1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20628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0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98044</xdr:rowOff>
    </xdr:from>
    <xdr:to>
      <xdr:col>36</xdr:col>
      <xdr:colOff>165100</xdr:colOff>
      <xdr:row>39</xdr:row>
      <xdr:rowOff>28194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19321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05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75334</xdr:rowOff>
    </xdr:from>
    <xdr:to>
      <xdr:col>55</xdr:col>
      <xdr:colOff>0</xdr:colOff>
      <xdr:row>58</xdr:row>
      <xdr:rowOff>78709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19434"/>
          <a:ext cx="838200" cy="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42438</xdr:rowOff>
    </xdr:from>
    <xdr:to>
      <xdr:col>50</xdr:col>
      <xdr:colOff>114300</xdr:colOff>
      <xdr:row>58</xdr:row>
      <xdr:rowOff>75334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86538"/>
          <a:ext cx="889000" cy="3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15601</xdr:rowOff>
    </xdr:from>
    <xdr:to>
      <xdr:col>45</xdr:col>
      <xdr:colOff>177800</xdr:colOff>
      <xdr:row>58</xdr:row>
      <xdr:rowOff>42438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59701"/>
          <a:ext cx="889000" cy="2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15601</xdr:rowOff>
    </xdr:from>
    <xdr:to>
      <xdr:col>41</xdr:col>
      <xdr:colOff>50800</xdr:colOff>
      <xdr:row>58</xdr:row>
      <xdr:rowOff>17383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59701"/>
          <a:ext cx="889000" cy="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27909</xdr:rowOff>
    </xdr:from>
    <xdr:to>
      <xdr:col>55</xdr:col>
      <xdr:colOff>50800</xdr:colOff>
      <xdr:row>58</xdr:row>
      <xdr:rowOff>129509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7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114286</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8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24534</xdr:rowOff>
    </xdr:from>
    <xdr:to>
      <xdr:col>50</xdr:col>
      <xdr:colOff>165100</xdr:colOff>
      <xdr:row>58</xdr:row>
      <xdr:rowOff>126134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6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117261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6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163088</xdr:rowOff>
    </xdr:from>
    <xdr:to>
      <xdr:col>46</xdr:col>
      <xdr:colOff>38100</xdr:colOff>
      <xdr:row>58</xdr:row>
      <xdr:rowOff>93238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3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84365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2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136251</xdr:rowOff>
    </xdr:from>
    <xdr:to>
      <xdr:col>41</xdr:col>
      <xdr:colOff>101600</xdr:colOff>
      <xdr:row>58</xdr:row>
      <xdr:rowOff>66401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0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57528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0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138033</xdr:rowOff>
    </xdr:from>
    <xdr:to>
      <xdr:col>36</xdr:col>
      <xdr:colOff>165100</xdr:colOff>
      <xdr:row>58</xdr:row>
      <xdr:rowOff>68183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1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59310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0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145819</xdr:rowOff>
    </xdr:from>
    <xdr:to>
      <xdr:col>55</xdr:col>
      <xdr:colOff>0</xdr:colOff>
      <xdr:row>79</xdr:row>
      <xdr:rowOff>26780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18919"/>
          <a:ext cx="838200" cy="5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145819</xdr:rowOff>
    </xdr:from>
    <xdr:to>
      <xdr:col>50</xdr:col>
      <xdr:colOff>114300</xdr:colOff>
      <xdr:row>78</xdr:row>
      <xdr:rowOff>170089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18919"/>
          <a:ext cx="8890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163810</xdr:rowOff>
    </xdr:from>
    <xdr:to>
      <xdr:col>45</xdr:col>
      <xdr:colOff>177800</xdr:colOff>
      <xdr:row>78</xdr:row>
      <xdr:rowOff>170089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36910"/>
          <a:ext cx="889000" cy="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163810</xdr:rowOff>
    </xdr:from>
    <xdr:to>
      <xdr:col>41</xdr:col>
      <xdr:colOff>50800</xdr:colOff>
      <xdr:row>79</xdr:row>
      <xdr:rowOff>38041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36910"/>
          <a:ext cx="889000" cy="4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147430</xdr:rowOff>
    </xdr:from>
    <xdr:to>
      <xdr:col>55</xdr:col>
      <xdr:colOff>50800</xdr:colOff>
      <xdr:row>79</xdr:row>
      <xdr:rowOff>77580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2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62357</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3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95019</xdr:rowOff>
    </xdr:from>
    <xdr:to>
      <xdr:col>50</xdr:col>
      <xdr:colOff>165100</xdr:colOff>
      <xdr:row>79</xdr:row>
      <xdr:rowOff>25169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6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16296</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6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119289</xdr:rowOff>
    </xdr:from>
    <xdr:to>
      <xdr:col>46</xdr:col>
      <xdr:colOff>38100</xdr:colOff>
      <xdr:row>79</xdr:row>
      <xdr:rowOff>49439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9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40566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85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113010</xdr:rowOff>
    </xdr:from>
    <xdr:to>
      <xdr:col>41</xdr:col>
      <xdr:colOff>101600</xdr:colOff>
      <xdr:row>79</xdr:row>
      <xdr:rowOff>43160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8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34287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7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158691</xdr:rowOff>
    </xdr:from>
    <xdr:to>
      <xdr:col>36</xdr:col>
      <xdr:colOff>165100</xdr:colOff>
      <xdr:row>79</xdr:row>
      <xdr:rowOff>88841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3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79968</xdr:rowOff>
    </xdr:from>
    <xdr:ext cx="378565"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3017" y="1362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65136</xdr:rowOff>
    </xdr:from>
    <xdr:to>
      <xdr:col>55</xdr:col>
      <xdr:colOff>0</xdr:colOff>
      <xdr:row>97</xdr:row>
      <xdr:rowOff>82728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95786"/>
          <a:ext cx="838200" cy="1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82728</xdr:rowOff>
    </xdr:from>
    <xdr:to>
      <xdr:col>50</xdr:col>
      <xdr:colOff>114300</xdr:colOff>
      <xdr:row>97</xdr:row>
      <xdr:rowOff>130880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13378"/>
          <a:ext cx="889000" cy="4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130880</xdr:rowOff>
    </xdr:from>
    <xdr:to>
      <xdr:col>45</xdr:col>
      <xdr:colOff>177800</xdr:colOff>
      <xdr:row>97</xdr:row>
      <xdr:rowOff>143312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61530"/>
          <a:ext cx="889000" cy="1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143312</xdr:rowOff>
    </xdr:from>
    <xdr:to>
      <xdr:col>41</xdr:col>
      <xdr:colOff>50800</xdr:colOff>
      <xdr:row>97</xdr:row>
      <xdr:rowOff>167639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73962"/>
          <a:ext cx="889000" cy="2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14336</xdr:rowOff>
    </xdr:from>
    <xdr:to>
      <xdr:col>55</xdr:col>
      <xdr:colOff>50800</xdr:colOff>
      <xdr:row>97</xdr:row>
      <xdr:rowOff>115936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164213</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2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31928</xdr:rowOff>
    </xdr:from>
    <xdr:to>
      <xdr:col>50</xdr:col>
      <xdr:colOff>165100</xdr:colOff>
      <xdr:row>97</xdr:row>
      <xdr:rowOff>133528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6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124655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5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80080</xdr:rowOff>
    </xdr:from>
    <xdr:to>
      <xdr:col>46</xdr:col>
      <xdr:colOff>38100</xdr:colOff>
      <xdr:row>98</xdr:row>
      <xdr:rowOff>10230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1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1357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0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92512</xdr:rowOff>
    </xdr:from>
    <xdr:to>
      <xdr:col>41</xdr:col>
      <xdr:colOff>101600</xdr:colOff>
      <xdr:row>98</xdr:row>
      <xdr:rowOff>22662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2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13789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1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116839</xdr:rowOff>
    </xdr:from>
    <xdr:to>
      <xdr:col>36</xdr:col>
      <xdr:colOff>165100</xdr:colOff>
      <xdr:row>98</xdr:row>
      <xdr:rowOff>46989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4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38116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4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138912</xdr:rowOff>
    </xdr:from>
    <xdr:to>
      <xdr:col>85</xdr:col>
      <xdr:colOff>127000</xdr:colOff>
      <xdr:row>37</xdr:row>
      <xdr:rowOff>139205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82562"/>
          <a:ext cx="8382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139205</xdr:rowOff>
    </xdr:from>
    <xdr:to>
      <xdr:col>81</xdr:col>
      <xdr:colOff>50800</xdr:colOff>
      <xdr:row>37</xdr:row>
      <xdr:rowOff>154064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82855"/>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154064</xdr:rowOff>
    </xdr:from>
    <xdr:to>
      <xdr:col>76</xdr:col>
      <xdr:colOff>114300</xdr:colOff>
      <xdr:row>37</xdr:row>
      <xdr:rowOff>154737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97714"/>
          <a:ext cx="889000" cy="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126619</xdr:rowOff>
    </xdr:from>
    <xdr:to>
      <xdr:col>71</xdr:col>
      <xdr:colOff>177800</xdr:colOff>
      <xdr:row>37</xdr:row>
      <xdr:rowOff>154737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70269"/>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88112</xdr:rowOff>
    </xdr:from>
    <xdr:to>
      <xdr:col>85</xdr:col>
      <xdr:colOff>177800</xdr:colOff>
      <xdr:row>38</xdr:row>
      <xdr:rowOff>18262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3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3039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4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88405</xdr:rowOff>
    </xdr:from>
    <xdr:to>
      <xdr:col>81</xdr:col>
      <xdr:colOff>101600</xdr:colOff>
      <xdr:row>38</xdr:row>
      <xdr:rowOff>18555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3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9682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2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103264</xdr:rowOff>
    </xdr:from>
    <xdr:to>
      <xdr:col>76</xdr:col>
      <xdr:colOff>165100</xdr:colOff>
      <xdr:row>38</xdr:row>
      <xdr:rowOff>33413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469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24540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3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103937</xdr:rowOff>
    </xdr:from>
    <xdr:to>
      <xdr:col>72</xdr:col>
      <xdr:colOff>38100</xdr:colOff>
      <xdr:row>38</xdr:row>
      <xdr:rowOff>34086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475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25214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4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75819</xdr:rowOff>
    </xdr:from>
    <xdr:to>
      <xdr:col>67</xdr:col>
      <xdr:colOff>101600</xdr:colOff>
      <xdr:row>38</xdr:row>
      <xdr:rowOff>5969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1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168546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1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101772</xdr:rowOff>
    </xdr:from>
    <xdr:to>
      <xdr:col>85</xdr:col>
      <xdr:colOff>127000</xdr:colOff>
      <xdr:row>57</xdr:row>
      <xdr:rowOff>98889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531522"/>
          <a:ext cx="838200" cy="34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107021</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879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98889</xdr:rowOff>
    </xdr:from>
    <xdr:to>
      <xdr:col>81</xdr:col>
      <xdr:colOff>50800</xdr:colOff>
      <xdr:row>57</xdr:row>
      <xdr:rowOff>116144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871539"/>
          <a:ext cx="889000" cy="1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84247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1002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116144</xdr:rowOff>
    </xdr:from>
    <xdr:to>
      <xdr:col>76</xdr:col>
      <xdr:colOff>114300</xdr:colOff>
      <xdr:row>57</xdr:row>
      <xdr:rowOff>166907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888794"/>
          <a:ext cx="889000" cy="5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86082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100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166907</xdr:rowOff>
    </xdr:from>
    <xdr:to>
      <xdr:col>71</xdr:col>
      <xdr:colOff>177800</xdr:colOff>
      <xdr:row>58</xdr:row>
      <xdr:rowOff>97347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939557"/>
          <a:ext cx="889000" cy="10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50692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50972</xdr:rowOff>
    </xdr:from>
    <xdr:to>
      <xdr:col>85</xdr:col>
      <xdr:colOff>177800</xdr:colOff>
      <xdr:row>55</xdr:row>
      <xdr:rowOff>152572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48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73849</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33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48089</xdr:rowOff>
    </xdr:from>
    <xdr:to>
      <xdr:col>81</xdr:col>
      <xdr:colOff>101600</xdr:colOff>
      <xdr:row>57</xdr:row>
      <xdr:rowOff>149689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2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166216</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959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65344</xdr:rowOff>
    </xdr:from>
    <xdr:to>
      <xdr:col>76</xdr:col>
      <xdr:colOff>165100</xdr:colOff>
      <xdr:row>57</xdr:row>
      <xdr:rowOff>166944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3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61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116107</xdr:rowOff>
    </xdr:from>
    <xdr:to>
      <xdr:col>72</xdr:col>
      <xdr:colOff>38100</xdr:colOff>
      <xdr:row>58</xdr:row>
      <xdr:rowOff>46257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8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62784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66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46547</xdr:rowOff>
    </xdr:from>
    <xdr:to>
      <xdr:col>67</xdr:col>
      <xdr:colOff>101600</xdr:colOff>
      <xdr:row>58</xdr:row>
      <xdr:rowOff>148147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9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139274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8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79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72651</xdr:rowOff>
    </xdr:from>
    <xdr:to>
      <xdr:col>85</xdr:col>
      <xdr:colOff>127000</xdr:colOff>
      <xdr:row>97</xdr:row>
      <xdr:rowOff>83762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703301"/>
          <a:ext cx="838200" cy="1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63170</xdr:rowOff>
    </xdr:from>
    <xdr:to>
      <xdr:col>81</xdr:col>
      <xdr:colOff>50800</xdr:colOff>
      <xdr:row>97</xdr:row>
      <xdr:rowOff>72651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693820"/>
          <a:ext cx="889000" cy="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63170</xdr:rowOff>
    </xdr:from>
    <xdr:to>
      <xdr:col>76</xdr:col>
      <xdr:colOff>114300</xdr:colOff>
      <xdr:row>97</xdr:row>
      <xdr:rowOff>63793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693820"/>
          <a:ext cx="889000" cy="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27491</xdr:rowOff>
    </xdr:from>
    <xdr:to>
      <xdr:col>71</xdr:col>
      <xdr:colOff>177800</xdr:colOff>
      <xdr:row>97</xdr:row>
      <xdr:rowOff>63793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658141"/>
          <a:ext cx="889000" cy="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126703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2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32962</xdr:rowOff>
    </xdr:from>
    <xdr:to>
      <xdr:col>85</xdr:col>
      <xdr:colOff>177800</xdr:colOff>
      <xdr:row>97</xdr:row>
      <xdr:rowOff>134562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66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119339</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5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21851</xdr:rowOff>
    </xdr:from>
    <xdr:to>
      <xdr:col>81</xdr:col>
      <xdr:colOff>101600</xdr:colOff>
      <xdr:row>97</xdr:row>
      <xdr:rowOff>123451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6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114578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74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12370</xdr:rowOff>
    </xdr:from>
    <xdr:to>
      <xdr:col>76</xdr:col>
      <xdr:colOff>165100</xdr:colOff>
      <xdr:row>97</xdr:row>
      <xdr:rowOff>113970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6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105097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7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12993</xdr:rowOff>
    </xdr:from>
    <xdr:to>
      <xdr:col>72</xdr:col>
      <xdr:colOff>38100</xdr:colOff>
      <xdr:row>97</xdr:row>
      <xdr:rowOff>114593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64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105720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73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148141</xdr:rowOff>
    </xdr:from>
    <xdr:to>
      <xdr:col>67</xdr:col>
      <xdr:colOff>101600</xdr:colOff>
      <xdr:row>97</xdr:row>
      <xdr:rowOff>78291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60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69418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70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総務費は、ふるさと納税関連経費が減少傾向で推移している</a:t>
          </a:r>
          <a:r>
            <a:rPr kumimoji="1" lang="ja-JP" altLang="en-US" sz="1100" b="0" i="0" baseline="0">
              <a:solidFill>
                <a:schemeClr val="dk1"/>
              </a:solidFill>
              <a:effectLst/>
              <a:latin typeface="+mn-lt"/>
              <a:ea typeface="+mn-ea"/>
              <a:cs typeface="+mn-cs"/>
            </a:rPr>
            <a:t>ことから昨年度と比べて減少している</a:t>
          </a:r>
          <a:r>
            <a:rPr kumimoji="1" lang="ja-JP" altLang="ja-JP" sz="1100" b="0" i="0" baseline="0">
              <a:solidFill>
                <a:schemeClr val="dk1"/>
              </a:solidFill>
              <a:effectLst/>
              <a:latin typeface="+mn-lt"/>
              <a:ea typeface="+mn-ea"/>
              <a:cs typeface="+mn-cs"/>
            </a:rPr>
            <a:t>。民生費において</a:t>
          </a:r>
          <a:r>
            <a:rPr kumimoji="1" lang="ja-JP" altLang="en-US" sz="1100" b="0" i="0" baseline="0">
              <a:solidFill>
                <a:schemeClr val="dk1"/>
              </a:solidFill>
              <a:effectLst/>
              <a:latin typeface="+mn-lt"/>
              <a:ea typeface="+mn-ea"/>
              <a:cs typeface="+mn-cs"/>
            </a:rPr>
            <a:t>は地域子育て支援事業が増加したこともあり、</a:t>
          </a:r>
          <a:r>
            <a:rPr kumimoji="1" lang="ja-JP" altLang="ja-JP" sz="1100" b="0" i="0" baseline="0">
              <a:solidFill>
                <a:schemeClr val="dk1"/>
              </a:solidFill>
              <a:effectLst/>
              <a:latin typeface="+mn-lt"/>
              <a:ea typeface="+mn-ea"/>
              <a:cs typeface="+mn-cs"/>
            </a:rPr>
            <a:t>依然高い状況である。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また、教育費が高い傾向にあるが、これは榛東村が子育て環境の整備に重点的に取り組んできたためで、今後、応急給食機能や公民館機能を備えた防災複合施設の整備も開始されると更なる増加が見込まれる。事業の取捨選択により、事業費の削減に努め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群馬県榛東村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令和３年度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新型コロナウイルス関連の交付金等により実質単年度収支が大きく黒字であったため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年度は赤字となった。その他、下水道事業会計の法適用公営企業化による補助金の増加も赤字の要因となっている</a:t>
          </a:r>
          <a:r>
            <a:rPr kumimoji="1" lang="ja-JP" altLang="en-US" sz="1100">
              <a:solidFill>
                <a:schemeClr val="dk1"/>
              </a:solidFill>
              <a:effectLst/>
              <a:latin typeface="+mn-lt"/>
              <a:ea typeface="+mn-ea"/>
              <a:cs typeface="+mn-cs"/>
            </a:rPr>
            <a:t>ため、補助金額の見直しを検討するなど、</a:t>
          </a:r>
          <a:r>
            <a:rPr kumimoji="1" lang="ja-JP" altLang="ja-JP" sz="1100">
              <a:solidFill>
                <a:schemeClr val="dk1"/>
              </a:solidFill>
              <a:effectLst/>
              <a:latin typeface="+mn-lt"/>
              <a:ea typeface="+mn-ea"/>
              <a:cs typeface="+mn-cs"/>
            </a:rPr>
            <a:t>今後も引き続き、慎重な財政運営に努めていく。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群馬県榛東村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一般会計の実質収支は黒字である。その他全ての会計においても資金不足が生じていないため、連結赤字比率は該当がない。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一般会計の黒字額が減少し下水道事業会計の黒字額が増加した要因は、令和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年度から下水道事業会計が法適用公営企業化したことにより一般会計から下水道事業会計への補助金が増加したためである。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3446_&#27035;&#26481;&#26449;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3446_&#27035;&#26481;&#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80.3</v>
          </cell>
          <cell r="BX53">
            <v>79.7</v>
          </cell>
          <cell r="CF53">
            <v>79.8</v>
          </cell>
          <cell r="CN53">
            <v>79.900000000000006</v>
          </cell>
          <cell r="CV53">
            <v>80.900000000000006</v>
          </cell>
        </row>
        <row r="55">
          <cell r="AN55" t="str">
            <v>類似団体内平均値</v>
          </cell>
          <cell r="BP55">
            <v>3.1</v>
          </cell>
          <cell r="BX55">
            <v>13.7</v>
          </cell>
          <cell r="CF55">
            <v>6.9</v>
          </cell>
          <cell r="CN55">
            <v>0</v>
          </cell>
          <cell r="CV55">
            <v>0</v>
          </cell>
        </row>
        <row r="57">
          <cell r="BP57">
            <v>61.2</v>
          </cell>
          <cell r="BX57">
            <v>62</v>
          </cell>
          <cell r="CF57">
            <v>62.9</v>
          </cell>
          <cell r="CN57">
            <v>63.3</v>
          </cell>
          <cell r="CV57">
            <v>64.400000000000006</v>
          </cell>
        </row>
        <row r="72">
          <cell r="BP72" t="str">
            <v>R01</v>
          </cell>
          <cell r="BX72" t="str">
            <v>R02</v>
          </cell>
          <cell r="CF72" t="str">
            <v>R03</v>
          </cell>
          <cell r="CN72" t="str">
            <v>R04</v>
          </cell>
          <cell r="CV72" t="str">
            <v>R05</v>
          </cell>
        </row>
        <row r="73">
          <cell r="AN73" t="str">
            <v>当該団体値</v>
          </cell>
        </row>
        <row r="75">
          <cell r="BP75">
            <v>10</v>
          </cell>
          <cell r="BX75">
            <v>9.3000000000000007</v>
          </cell>
          <cell r="CF75">
            <v>8.1999999999999993</v>
          </cell>
          <cell r="CN75">
            <v>7.7</v>
          </cell>
          <cell r="CV75">
            <v>6.7</v>
          </cell>
        </row>
        <row r="77">
          <cell r="AN77" t="str">
            <v>類似団体内平均値</v>
          </cell>
          <cell r="BP77">
            <v>3.1</v>
          </cell>
          <cell r="BX77">
            <v>13.7</v>
          </cell>
          <cell r="CF77">
            <v>6.9</v>
          </cell>
          <cell r="CN77">
            <v>0</v>
          </cell>
          <cell r="CV77">
            <v>0</v>
          </cell>
        </row>
        <row r="79">
          <cell r="BP79">
            <v>7.9</v>
          </cell>
          <cell r="BX79">
            <v>7.9</v>
          </cell>
          <cell r="CF79">
            <v>8</v>
          </cell>
          <cell r="CN79">
            <v>8</v>
          </cell>
          <cell r="CV79">
            <v>8.1</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6" customWidth="1"/>
    <col min="12" max="12" width="2.26953125" style="176" customWidth="1"/>
    <col min="13" max="17" width="2.36328125" style="176" customWidth="1"/>
    <col min="18" max="119" width="2.08984375" style="176" customWidth="1"/>
    <col min="120" max="16384" width="0" style="176"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77"/>
      <c r="DK1" s="177"/>
      <c r="DL1" s="177"/>
      <c r="DM1" s="177"/>
      <c r="DN1" s="177"/>
      <c r="DO1" s="177"/>
    </row>
    <row r="2" spans="1:119" ht="24" thickBot="1" x14ac:dyDescent="0.25">
      <c r="B2" s="178" t="s">
        <v>77</v>
      </c>
      <c r="C2" s="178"/>
      <c r="D2" s="179"/>
    </row>
    <row r="3" spans="1:119" ht="18.75" customHeight="1" thickBot="1" x14ac:dyDescent="0.25">
      <c r="A3" s="177"/>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77"/>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8965627</v>
      </c>
      <c r="BO4" s="449"/>
      <c r="BP4" s="449"/>
      <c r="BQ4" s="449"/>
      <c r="BR4" s="449"/>
      <c r="BS4" s="449"/>
      <c r="BT4" s="449"/>
      <c r="BU4" s="450"/>
      <c r="BV4" s="448">
        <v>7372392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v>
      </c>
      <c r="CU4" s="589"/>
      <c r="CV4" s="589"/>
      <c r="CW4" s="589"/>
      <c r="CX4" s="589"/>
      <c r="CY4" s="589"/>
      <c r="CZ4" s="589"/>
      <c r="DA4" s="590"/>
      <c r="DB4" s="588">
        <v>4.8</v>
      </c>
      <c r="DC4" s="589"/>
      <c r="DD4" s="589"/>
      <c r="DE4" s="589"/>
      <c r="DF4" s="589"/>
      <c r="DG4" s="589"/>
      <c r="DH4" s="589"/>
      <c r="DI4" s="590"/>
    </row>
    <row r="5" spans="1:119" ht="18.75" customHeight="1" x14ac:dyDescent="0.2">
      <c r="A5" s="177"/>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8703253</v>
      </c>
      <c r="BO5" s="420"/>
      <c r="BP5" s="420"/>
      <c r="BQ5" s="420"/>
      <c r="BR5" s="420"/>
      <c r="BS5" s="420"/>
      <c r="BT5" s="420"/>
      <c r="BU5" s="421"/>
      <c r="BV5" s="419">
        <v>7160476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91.3</v>
      </c>
      <c r="CU5" s="417"/>
      <c r="CV5" s="417"/>
      <c r="CW5" s="417"/>
      <c r="CX5" s="417"/>
      <c r="CY5" s="417"/>
      <c r="CZ5" s="417"/>
      <c r="DA5" s="418"/>
      <c r="DB5" s="416">
        <v>91.5</v>
      </c>
      <c r="DC5" s="417"/>
      <c r="DD5" s="417"/>
      <c r="DE5" s="417"/>
      <c r="DF5" s="417"/>
      <c r="DG5" s="417"/>
      <c r="DH5" s="417"/>
      <c r="DI5" s="418"/>
    </row>
    <row r="6" spans="1:119" ht="18.75" customHeight="1" x14ac:dyDescent="0.2">
      <c r="A6" s="177"/>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262374</v>
      </c>
      <c r="BO6" s="420"/>
      <c r="BP6" s="420"/>
      <c r="BQ6" s="420"/>
      <c r="BR6" s="420"/>
      <c r="BS6" s="420"/>
      <c r="BT6" s="420"/>
      <c r="BU6" s="421"/>
      <c r="BV6" s="419">
        <v>211916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v>
      </c>
      <c r="CU6" s="563"/>
      <c r="CV6" s="563"/>
      <c r="CW6" s="563"/>
      <c r="CX6" s="563"/>
      <c r="CY6" s="563"/>
      <c r="CZ6" s="563"/>
      <c r="DA6" s="564"/>
      <c r="DB6" s="562">
        <v>93.1</v>
      </c>
      <c r="DC6" s="563"/>
      <c r="DD6" s="563"/>
      <c r="DE6" s="563"/>
      <c r="DF6" s="563"/>
      <c r="DG6" s="563"/>
      <c r="DH6" s="563"/>
      <c r="DI6" s="564"/>
    </row>
    <row r="7" spans="1:119" ht="18.75" customHeight="1" x14ac:dyDescent="0.2">
      <c r="A7" s="177"/>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37545</v>
      </c>
      <c r="BO7" s="420"/>
      <c r="BP7" s="420"/>
      <c r="BQ7" s="420"/>
      <c r="BR7" s="420"/>
      <c r="BS7" s="420"/>
      <c r="BT7" s="420"/>
      <c r="BU7" s="421"/>
      <c r="BV7" s="419">
        <v>34465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3747383</v>
      </c>
      <c r="CU7" s="420"/>
      <c r="CV7" s="420"/>
      <c r="CW7" s="420"/>
      <c r="CX7" s="420"/>
      <c r="CY7" s="420"/>
      <c r="CZ7" s="420"/>
      <c r="DA7" s="421"/>
      <c r="DB7" s="419">
        <v>3720676</v>
      </c>
      <c r="DC7" s="420"/>
      <c r="DD7" s="420"/>
      <c r="DE7" s="420"/>
      <c r="DF7" s="420"/>
      <c r="DG7" s="420"/>
      <c r="DH7" s="420"/>
      <c r="DI7" s="421"/>
    </row>
    <row r="8" spans="1:119" ht="18.75" customHeight="1" thickBot="1" x14ac:dyDescent="0.25">
      <c r="A8" s="177"/>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224829</v>
      </c>
      <c r="BO8" s="420"/>
      <c r="BP8" s="420"/>
      <c r="BQ8" s="420"/>
      <c r="BR8" s="420"/>
      <c r="BS8" s="420"/>
      <c r="BT8" s="420"/>
      <c r="BU8" s="421"/>
      <c r="BV8" s="419">
        <v>177451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0.52</v>
      </c>
      <c r="CU8" s="523"/>
      <c r="CV8" s="523"/>
      <c r="CW8" s="523"/>
      <c r="CX8" s="523"/>
      <c r="CY8" s="523"/>
      <c r="CZ8" s="523"/>
      <c r="DA8" s="524"/>
      <c r="DB8" s="522">
        <v>0.53</v>
      </c>
      <c r="DC8" s="523"/>
      <c r="DD8" s="523"/>
      <c r="DE8" s="523"/>
      <c r="DF8" s="523"/>
      <c r="DG8" s="523"/>
      <c r="DH8" s="523"/>
      <c r="DI8" s="524"/>
    </row>
    <row r="9" spans="1:119" ht="18.75" customHeight="1" thickBot="1" x14ac:dyDescent="0.25">
      <c r="A9" s="177"/>
      <c r="B9" s="551" t="s">
        <v>106</v>
      </c>
      <c r="C9" s="552"/>
      <c r="D9" s="552"/>
      <c r="E9" s="552"/>
      <c r="F9" s="552"/>
      <c r="G9" s="552"/>
      <c r="H9" s="552"/>
      <c r="I9" s="552"/>
      <c r="J9" s="552"/>
      <c r="K9" s="470"/>
      <c r="L9" s="553" t="s">
        <v>107</v>
      </c>
      <c r="M9" s="554"/>
      <c r="N9" s="554"/>
      <c r="O9" s="554"/>
      <c r="P9" s="554"/>
      <c r="Q9" s="555"/>
      <c r="R9" s="556">
        <v>14216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47378</v>
      </c>
      <c r="BO9" s="420"/>
      <c r="BP9" s="420"/>
      <c r="BQ9" s="420"/>
      <c r="BR9" s="420"/>
      <c r="BS9" s="420"/>
      <c r="BT9" s="420"/>
      <c r="BU9" s="421"/>
      <c r="BV9" s="419">
        <v>-181552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5.8</v>
      </c>
      <c r="CU9" s="417"/>
      <c r="CV9" s="417"/>
      <c r="CW9" s="417"/>
      <c r="CX9" s="417"/>
      <c r="CY9" s="417"/>
      <c r="CZ9" s="417"/>
      <c r="DA9" s="418"/>
      <c r="DB9" s="416">
        <v>6</v>
      </c>
      <c r="DC9" s="417"/>
      <c r="DD9" s="417"/>
      <c r="DE9" s="417"/>
      <c r="DF9" s="417"/>
      <c r="DG9" s="417"/>
      <c r="DH9" s="417"/>
      <c r="DI9" s="418"/>
    </row>
    <row r="10" spans="1:119" ht="18.75" customHeight="1" thickBot="1" x14ac:dyDescent="0.25">
      <c r="A10" s="177"/>
      <c r="B10" s="551"/>
      <c r="C10" s="552"/>
      <c r="D10" s="552"/>
      <c r="E10" s="552"/>
      <c r="F10" s="552"/>
      <c r="G10" s="552"/>
      <c r="H10" s="552"/>
      <c r="I10" s="552"/>
      <c r="J10" s="552"/>
      <c r="K10" s="470"/>
      <c r="L10" s="375" t="s">
        <v>112</v>
      </c>
      <c r="M10" s="376"/>
      <c r="N10" s="376"/>
      <c r="O10" s="376"/>
      <c r="P10" s="376"/>
      <c r="Q10" s="377"/>
      <c r="R10" s="372">
        <v>14329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89843</v>
      </c>
      <c r="BO10" s="420"/>
      <c r="BP10" s="420"/>
      <c r="BQ10" s="420"/>
      <c r="BR10" s="420"/>
      <c r="BS10" s="420"/>
      <c r="BT10" s="420"/>
      <c r="BU10" s="421"/>
      <c r="BV10" s="419">
        <v>100579</v>
      </c>
      <c r="BW10" s="420"/>
      <c r="BX10" s="420"/>
      <c r="BY10" s="420"/>
      <c r="BZ10" s="420"/>
      <c r="CA10" s="420"/>
      <c r="CB10" s="420"/>
      <c r="CC10" s="421"/>
      <c r="CD10" s="180" t="s">
        <v>115</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5">
      <c r="A11" s="177"/>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2">
      <c r="A12" s="177"/>
      <c r="B12" s="525" t="s">
        <v>122</v>
      </c>
      <c r="C12" s="526"/>
      <c r="D12" s="526"/>
      <c r="E12" s="526"/>
      <c r="F12" s="526"/>
      <c r="G12" s="526"/>
      <c r="H12" s="526"/>
      <c r="I12" s="526"/>
      <c r="J12" s="526"/>
      <c r="K12" s="527"/>
      <c r="L12" s="534" t="s">
        <v>123</v>
      </c>
      <c r="M12" s="535"/>
      <c r="N12" s="535"/>
      <c r="O12" s="535"/>
      <c r="P12" s="535"/>
      <c r="Q12" s="536"/>
      <c r="R12" s="537">
        <v>14648</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200000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2">
      <c r="A13" s="177"/>
      <c r="B13" s="528"/>
      <c r="C13" s="529"/>
      <c r="D13" s="529"/>
      <c r="E13" s="529"/>
      <c r="F13" s="529"/>
      <c r="G13" s="529"/>
      <c r="H13" s="529"/>
      <c r="I13" s="529"/>
      <c r="J13" s="529"/>
      <c r="K13" s="530"/>
      <c r="L13" s="186"/>
      <c r="M13" s="503" t="s">
        <v>129</v>
      </c>
      <c r="N13" s="504"/>
      <c r="O13" s="504"/>
      <c r="P13" s="504"/>
      <c r="Q13" s="505"/>
      <c r="R13" s="506">
        <v>14369</v>
      </c>
      <c r="S13" s="507"/>
      <c r="T13" s="507"/>
      <c r="U13" s="507"/>
      <c r="V13" s="508"/>
      <c r="W13" s="509" t="s">
        <v>130</v>
      </c>
      <c r="X13" s="405"/>
      <c r="Y13" s="405"/>
      <c r="Z13" s="405"/>
      <c r="AA13" s="405"/>
      <c r="AB13" s="406"/>
      <c r="AC13" s="372">
        <v>389</v>
      </c>
      <c r="AD13" s="373"/>
      <c r="AE13" s="373"/>
      <c r="AF13" s="373"/>
      <c r="AG13" s="374"/>
      <c r="AH13" s="372">
        <v>482</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137221</v>
      </c>
      <c r="BO13" s="420"/>
      <c r="BP13" s="420"/>
      <c r="BQ13" s="420"/>
      <c r="BR13" s="420"/>
      <c r="BS13" s="420"/>
      <c r="BT13" s="420"/>
      <c r="BU13" s="421"/>
      <c r="BV13" s="419">
        <v>-280973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6.7</v>
      </c>
      <c r="CU13" s="417"/>
      <c r="CV13" s="417"/>
      <c r="CW13" s="417"/>
      <c r="CX13" s="417"/>
      <c r="CY13" s="417"/>
      <c r="CZ13" s="417"/>
      <c r="DA13" s="418"/>
      <c r="DB13" s="416">
        <v>7.7</v>
      </c>
      <c r="DC13" s="417"/>
      <c r="DD13" s="417"/>
      <c r="DE13" s="417"/>
      <c r="DF13" s="417"/>
      <c r="DG13" s="417"/>
      <c r="DH13" s="417"/>
      <c r="DI13" s="418"/>
    </row>
    <row r="14" spans="1:119" ht="18.75" customHeight="1" thickBot="1" x14ac:dyDescent="0.25">
      <c r="A14" s="177"/>
      <c r="B14" s="528"/>
      <c r="C14" s="529"/>
      <c r="D14" s="529"/>
      <c r="E14" s="529"/>
      <c r="F14" s="529"/>
      <c r="G14" s="529"/>
      <c r="H14" s="529"/>
      <c r="I14" s="529"/>
      <c r="J14" s="529"/>
      <c r="K14" s="530"/>
      <c r="L14" s="493" t="s">
        <v>135</v>
      </c>
      <c r="M14" s="546"/>
      <c r="N14" s="546"/>
      <c r="O14" s="546"/>
      <c r="P14" s="546"/>
      <c r="Q14" s="547"/>
      <c r="R14" s="506">
        <v>14610</v>
      </c>
      <c r="S14" s="507"/>
      <c r="T14" s="507"/>
      <c r="U14" s="507"/>
      <c r="V14" s="508"/>
      <c r="W14" s="510"/>
      <c r="X14" s="408"/>
      <c r="Y14" s="408"/>
      <c r="Z14" s="408"/>
      <c r="AA14" s="408"/>
      <c r="AB14" s="409"/>
      <c r="AC14" s="499">
        <v>5.0999999999999996</v>
      </c>
      <c r="AD14" s="500"/>
      <c r="AE14" s="500"/>
      <c r="AF14" s="500"/>
      <c r="AG14" s="501"/>
      <c r="AH14" s="499">
        <v>6.4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2">
      <c r="A15" s="177"/>
      <c r="B15" s="528"/>
      <c r="C15" s="529"/>
      <c r="D15" s="529"/>
      <c r="E15" s="529"/>
      <c r="F15" s="529"/>
      <c r="G15" s="529"/>
      <c r="H15" s="529"/>
      <c r="I15" s="529"/>
      <c r="J15" s="529"/>
      <c r="K15" s="530"/>
      <c r="L15" s="186"/>
      <c r="M15" s="503" t="s">
        <v>129</v>
      </c>
      <c r="N15" s="504"/>
      <c r="O15" s="504"/>
      <c r="P15" s="504"/>
      <c r="Q15" s="505"/>
      <c r="R15" s="506">
        <v>14376</v>
      </c>
      <c r="S15" s="507"/>
      <c r="T15" s="507"/>
      <c r="U15" s="507"/>
      <c r="V15" s="508"/>
      <c r="W15" s="509" t="s">
        <v>137</v>
      </c>
      <c r="X15" s="405"/>
      <c r="Y15" s="405"/>
      <c r="Z15" s="405"/>
      <c r="AA15" s="405"/>
      <c r="AB15" s="406"/>
      <c r="AC15" s="372">
        <v>2086</v>
      </c>
      <c r="AD15" s="373"/>
      <c r="AE15" s="373"/>
      <c r="AF15" s="373"/>
      <c r="AG15" s="374"/>
      <c r="AH15" s="372">
        <v>2104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1721295</v>
      </c>
      <c r="BO15" s="449"/>
      <c r="BP15" s="449"/>
      <c r="BQ15" s="449"/>
      <c r="BR15" s="449"/>
      <c r="BS15" s="449"/>
      <c r="BT15" s="449"/>
      <c r="BU15" s="450"/>
      <c r="BV15" s="448">
        <v>1695594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87"/>
      <c r="CU15" s="188"/>
      <c r="CV15" s="188"/>
      <c r="CW15" s="188"/>
      <c r="CX15" s="188"/>
      <c r="CY15" s="188"/>
      <c r="CZ15" s="188"/>
      <c r="DA15" s="189"/>
      <c r="DB15" s="187"/>
      <c r="DC15" s="188"/>
      <c r="DD15" s="188"/>
      <c r="DE15" s="188"/>
      <c r="DF15" s="188"/>
      <c r="DG15" s="188"/>
      <c r="DH15" s="188"/>
      <c r="DI15" s="189"/>
    </row>
    <row r="16" spans="1:119" ht="18.75" customHeight="1" x14ac:dyDescent="0.2">
      <c r="A16" s="177"/>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27.5</v>
      </c>
      <c r="AD16" s="500"/>
      <c r="AE16" s="500"/>
      <c r="AF16" s="500"/>
      <c r="AG16" s="501"/>
      <c r="AH16" s="499">
        <v>28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3300544</v>
      </c>
      <c r="BO16" s="420"/>
      <c r="BP16" s="420"/>
      <c r="BQ16" s="420"/>
      <c r="BR16" s="420"/>
      <c r="BS16" s="420"/>
      <c r="BT16" s="420"/>
      <c r="BU16" s="421"/>
      <c r="BV16" s="419">
        <v>3234243</v>
      </c>
      <c r="BW16" s="420"/>
      <c r="BX16" s="420"/>
      <c r="BY16" s="420"/>
      <c r="BZ16" s="420"/>
      <c r="CA16" s="420"/>
      <c r="CB16" s="420"/>
      <c r="CC16" s="421"/>
      <c r="CD16" s="190"/>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77"/>
      <c r="B17" s="531"/>
      <c r="C17" s="532"/>
      <c r="D17" s="532"/>
      <c r="E17" s="532"/>
      <c r="F17" s="532"/>
      <c r="G17" s="532"/>
      <c r="H17" s="532"/>
      <c r="I17" s="532"/>
      <c r="J17" s="532"/>
      <c r="K17" s="533"/>
      <c r="L17" s="191"/>
      <c r="M17" s="512" t="s">
        <v>143</v>
      </c>
      <c r="N17" s="513"/>
      <c r="O17" s="513"/>
      <c r="P17" s="513"/>
      <c r="Q17" s="514"/>
      <c r="R17" s="496" t="s">
        <v>144</v>
      </c>
      <c r="S17" s="497"/>
      <c r="T17" s="497"/>
      <c r="U17" s="497"/>
      <c r="V17" s="498"/>
      <c r="W17" s="509" t="s">
        <v>145</v>
      </c>
      <c r="X17" s="405"/>
      <c r="Y17" s="405"/>
      <c r="Z17" s="405"/>
      <c r="AA17" s="405"/>
      <c r="AB17" s="406"/>
      <c r="AC17" s="372">
        <v>5107</v>
      </c>
      <c r="AD17" s="373"/>
      <c r="AE17" s="373"/>
      <c r="AF17" s="373"/>
      <c r="AG17" s="374"/>
      <c r="AH17" s="372">
        <v>4919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2139317</v>
      </c>
      <c r="BO17" s="420"/>
      <c r="BP17" s="420"/>
      <c r="BQ17" s="420"/>
      <c r="BR17" s="420"/>
      <c r="BS17" s="420"/>
      <c r="BT17" s="420"/>
      <c r="BU17" s="421"/>
      <c r="BV17" s="419">
        <v>2115729</v>
      </c>
      <c r="BW17" s="420"/>
      <c r="BX17" s="420"/>
      <c r="BY17" s="420"/>
      <c r="BZ17" s="420"/>
      <c r="CA17" s="420"/>
      <c r="CB17" s="420"/>
      <c r="CC17" s="421"/>
      <c r="CD17" s="190"/>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77"/>
      <c r="B18" s="469" t="s">
        <v>147</v>
      </c>
      <c r="C18" s="470"/>
      <c r="D18" s="470"/>
      <c r="E18" s="471"/>
      <c r="F18" s="471"/>
      <c r="G18" s="471"/>
      <c r="H18" s="471"/>
      <c r="I18" s="471"/>
      <c r="J18" s="471"/>
      <c r="K18" s="471"/>
      <c r="L18" s="472">
        <v>27.92</v>
      </c>
      <c r="M18" s="472"/>
      <c r="N18" s="472"/>
      <c r="O18" s="472"/>
      <c r="P18" s="472"/>
      <c r="Q18" s="472"/>
      <c r="R18" s="473"/>
      <c r="S18" s="473"/>
      <c r="T18" s="473"/>
      <c r="U18" s="473"/>
      <c r="V18" s="474"/>
      <c r="W18" s="490"/>
      <c r="X18" s="491"/>
      <c r="Y18" s="491"/>
      <c r="Z18" s="491"/>
      <c r="AA18" s="491"/>
      <c r="AB18" s="515"/>
      <c r="AC18" s="389">
        <v>67.400000000000006</v>
      </c>
      <c r="AD18" s="390"/>
      <c r="AE18" s="390"/>
      <c r="AF18" s="390"/>
      <c r="AG18" s="475"/>
      <c r="AH18" s="389">
        <v>65.5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3576863</v>
      </c>
      <c r="BO18" s="420"/>
      <c r="BP18" s="420"/>
      <c r="BQ18" s="420"/>
      <c r="BR18" s="420"/>
      <c r="BS18" s="420"/>
      <c r="BT18" s="420"/>
      <c r="BU18" s="421"/>
      <c r="BV18" s="419">
        <v>3507028</v>
      </c>
      <c r="BW18" s="420"/>
      <c r="BX18" s="420"/>
      <c r="BY18" s="420"/>
      <c r="BZ18" s="420"/>
      <c r="CA18" s="420"/>
      <c r="CB18" s="420"/>
      <c r="CC18" s="421"/>
      <c r="CD18" s="190"/>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77"/>
      <c r="B19" s="469" t="s">
        <v>149</v>
      </c>
      <c r="C19" s="470"/>
      <c r="D19" s="470"/>
      <c r="E19" s="471"/>
      <c r="F19" s="471"/>
      <c r="G19" s="471"/>
      <c r="H19" s="471"/>
      <c r="I19" s="471"/>
      <c r="J19" s="471"/>
      <c r="K19" s="471"/>
      <c r="L19" s="479">
        <v>509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5031951</v>
      </c>
      <c r="BO19" s="420"/>
      <c r="BP19" s="420"/>
      <c r="BQ19" s="420"/>
      <c r="BR19" s="420"/>
      <c r="BS19" s="420"/>
      <c r="BT19" s="420"/>
      <c r="BU19" s="421"/>
      <c r="BV19" s="419">
        <v>5291113</v>
      </c>
      <c r="BW19" s="420"/>
      <c r="BX19" s="420"/>
      <c r="BY19" s="420"/>
      <c r="BZ19" s="420"/>
      <c r="CA19" s="420"/>
      <c r="CB19" s="420"/>
      <c r="CC19" s="421"/>
      <c r="CD19" s="190"/>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77"/>
      <c r="B20" s="469" t="s">
        <v>151</v>
      </c>
      <c r="C20" s="470"/>
      <c r="D20" s="470"/>
      <c r="E20" s="471"/>
      <c r="F20" s="471"/>
      <c r="G20" s="471"/>
      <c r="H20" s="471"/>
      <c r="I20" s="471"/>
      <c r="J20" s="471"/>
      <c r="K20" s="471"/>
      <c r="L20" s="479">
        <v>5116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0"/>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77"/>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0"/>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77"/>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1828145</v>
      </c>
      <c r="BO22" s="449"/>
      <c r="BP22" s="449"/>
      <c r="BQ22" s="449"/>
      <c r="BR22" s="449"/>
      <c r="BS22" s="449"/>
      <c r="BT22" s="449"/>
      <c r="BU22" s="450"/>
      <c r="BV22" s="448">
        <v>1943090</v>
      </c>
      <c r="BW22" s="449"/>
      <c r="BX22" s="449"/>
      <c r="BY22" s="449"/>
      <c r="BZ22" s="449"/>
      <c r="CA22" s="449"/>
      <c r="CB22" s="449"/>
      <c r="CC22" s="450"/>
      <c r="CD22" s="190"/>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77"/>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1169794</v>
      </c>
      <c r="BO23" s="420"/>
      <c r="BP23" s="420"/>
      <c r="BQ23" s="420"/>
      <c r="BR23" s="420"/>
      <c r="BS23" s="420"/>
      <c r="BT23" s="420"/>
      <c r="BU23" s="421"/>
      <c r="BV23" s="419">
        <v>1111579</v>
      </c>
      <c r="BW23" s="420"/>
      <c r="BX23" s="420"/>
      <c r="BY23" s="420"/>
      <c r="BZ23" s="420"/>
      <c r="CA23" s="420"/>
      <c r="CB23" s="420"/>
      <c r="CC23" s="421"/>
      <c r="CD23" s="190"/>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77"/>
      <c r="B24" s="398"/>
      <c r="C24" s="399"/>
      <c r="D24" s="400"/>
      <c r="E24" s="375" t="s">
        <v>161</v>
      </c>
      <c r="F24" s="376"/>
      <c r="G24" s="376"/>
      <c r="H24" s="376"/>
      <c r="I24" s="376"/>
      <c r="J24" s="376"/>
      <c r="K24" s="377"/>
      <c r="L24" s="372">
        <v>1</v>
      </c>
      <c r="M24" s="373"/>
      <c r="N24" s="373"/>
      <c r="O24" s="373"/>
      <c r="P24" s="374"/>
      <c r="Q24" s="372">
        <v>7250</v>
      </c>
      <c r="R24" s="373"/>
      <c r="S24" s="373"/>
      <c r="T24" s="373"/>
      <c r="U24" s="373"/>
      <c r="V24" s="374"/>
      <c r="W24" s="462"/>
      <c r="X24" s="399"/>
      <c r="Y24" s="400"/>
      <c r="Z24" s="375" t="s">
        <v>162</v>
      </c>
      <c r="AA24" s="376"/>
      <c r="AB24" s="376"/>
      <c r="AC24" s="376"/>
      <c r="AD24" s="376"/>
      <c r="AE24" s="376"/>
      <c r="AF24" s="376"/>
      <c r="AG24" s="377"/>
      <c r="AH24" s="372">
        <v>76</v>
      </c>
      <c r="AI24" s="373"/>
      <c r="AJ24" s="373"/>
      <c r="AK24" s="373"/>
      <c r="AL24" s="374"/>
      <c r="AM24" s="372">
        <v>218348</v>
      </c>
      <c r="AN24" s="373"/>
      <c r="AO24" s="373"/>
      <c r="AP24" s="373"/>
      <c r="AQ24" s="373"/>
      <c r="AR24" s="374"/>
      <c r="AS24" s="372">
        <v>2873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424751</v>
      </c>
      <c r="BO24" s="420"/>
      <c r="BP24" s="420"/>
      <c r="BQ24" s="420"/>
      <c r="BR24" s="420"/>
      <c r="BS24" s="420"/>
      <c r="BT24" s="420"/>
      <c r="BU24" s="421"/>
      <c r="BV24" s="419">
        <v>343434</v>
      </c>
      <c r="BW24" s="420"/>
      <c r="BX24" s="420"/>
      <c r="BY24" s="420"/>
      <c r="BZ24" s="420"/>
      <c r="CA24" s="420"/>
      <c r="CB24" s="420"/>
      <c r="CC24" s="421"/>
      <c r="CD24" s="190"/>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77"/>
      <c r="B25" s="398"/>
      <c r="C25" s="399"/>
      <c r="D25" s="400"/>
      <c r="E25" s="375" t="s">
        <v>164</v>
      </c>
      <c r="F25" s="376"/>
      <c r="G25" s="376"/>
      <c r="H25" s="376"/>
      <c r="I25" s="376"/>
      <c r="J25" s="376"/>
      <c r="K25" s="377"/>
      <c r="L25" s="372">
        <v>1</v>
      </c>
      <c r="M25" s="373"/>
      <c r="N25" s="373"/>
      <c r="O25" s="373"/>
      <c r="P25" s="374"/>
      <c r="Q25" s="372">
        <v>5780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3859869</v>
      </c>
      <c r="BO25" s="449"/>
      <c r="BP25" s="449"/>
      <c r="BQ25" s="449"/>
      <c r="BR25" s="449"/>
      <c r="BS25" s="449"/>
      <c r="BT25" s="449"/>
      <c r="BU25" s="450"/>
      <c r="BV25" s="448">
        <v>528184</v>
      </c>
      <c r="BW25" s="449"/>
      <c r="BX25" s="449"/>
      <c r="BY25" s="449"/>
      <c r="BZ25" s="449"/>
      <c r="CA25" s="449"/>
      <c r="CB25" s="449"/>
      <c r="CC25" s="450"/>
      <c r="CD25" s="190"/>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77"/>
      <c r="B26" s="398"/>
      <c r="C26" s="399"/>
      <c r="D26" s="400"/>
      <c r="E26" s="375" t="s">
        <v>167</v>
      </c>
      <c r="F26" s="376"/>
      <c r="G26" s="376"/>
      <c r="H26" s="376"/>
      <c r="I26" s="376"/>
      <c r="J26" s="376"/>
      <c r="K26" s="377"/>
      <c r="L26" s="372">
        <v>1</v>
      </c>
      <c r="M26" s="373"/>
      <c r="N26" s="373"/>
      <c r="O26" s="373"/>
      <c r="P26" s="374"/>
      <c r="Q26" s="372">
        <v>5420</v>
      </c>
      <c r="R26" s="373"/>
      <c r="S26" s="373"/>
      <c r="T26" s="373"/>
      <c r="U26" s="373"/>
      <c r="V26" s="374"/>
      <c r="W26" s="462"/>
      <c r="X26" s="399"/>
      <c r="Y26" s="400"/>
      <c r="Z26" s="375" t="s">
        <v>168</v>
      </c>
      <c r="AA26" s="430"/>
      <c r="AB26" s="430"/>
      <c r="AC26" s="430"/>
      <c r="AD26" s="430"/>
      <c r="AE26" s="430"/>
      <c r="AF26" s="430"/>
      <c r="AG26" s="431"/>
      <c r="AH26" s="372" t="s">
        <v>121</v>
      </c>
      <c r="AI26" s="373"/>
      <c r="AJ26" s="373"/>
      <c r="AK26" s="373"/>
      <c r="AL26" s="374"/>
      <c r="AM26" s="372" t="s">
        <v>121</v>
      </c>
      <c r="AN26" s="373"/>
      <c r="AO26" s="373"/>
      <c r="AP26" s="373"/>
      <c r="AQ26" s="373"/>
      <c r="AR26" s="374"/>
      <c r="AS26" s="372" t="s">
        <v>121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90"/>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77"/>
      <c r="B27" s="398"/>
      <c r="C27" s="399"/>
      <c r="D27" s="400"/>
      <c r="E27" s="375" t="s">
        <v>170</v>
      </c>
      <c r="F27" s="376"/>
      <c r="G27" s="376"/>
      <c r="H27" s="376"/>
      <c r="I27" s="376"/>
      <c r="J27" s="376"/>
      <c r="K27" s="377"/>
      <c r="L27" s="372">
        <v>1</v>
      </c>
      <c r="M27" s="373"/>
      <c r="N27" s="373"/>
      <c r="O27" s="373"/>
      <c r="P27" s="374"/>
      <c r="Q27" s="372">
        <v>3050</v>
      </c>
      <c r="R27" s="373"/>
      <c r="S27" s="373"/>
      <c r="T27" s="373"/>
      <c r="U27" s="373"/>
      <c r="V27" s="374"/>
      <c r="W27" s="462"/>
      <c r="X27" s="399"/>
      <c r="Y27" s="400"/>
      <c r="Z27" s="375" t="s">
        <v>171</v>
      </c>
      <c r="AA27" s="376"/>
      <c r="AB27" s="376"/>
      <c r="AC27" s="376"/>
      <c r="AD27" s="376"/>
      <c r="AE27" s="376"/>
      <c r="AF27" s="376"/>
      <c r="AG27" s="377"/>
      <c r="AH27" s="372">
        <v>11</v>
      </c>
      <c r="AI27" s="373"/>
      <c r="AJ27" s="373"/>
      <c r="AK27" s="373"/>
      <c r="AL27" s="374"/>
      <c r="AM27" s="372">
        <v>35340</v>
      </c>
      <c r="AN27" s="373"/>
      <c r="AO27" s="373"/>
      <c r="AP27" s="373"/>
      <c r="AQ27" s="373"/>
      <c r="AR27" s="374"/>
      <c r="AS27" s="372">
        <v>3213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121</v>
      </c>
      <c r="BO27" s="454"/>
      <c r="BP27" s="454"/>
      <c r="BQ27" s="454"/>
      <c r="BR27" s="454"/>
      <c r="BS27" s="454"/>
      <c r="BT27" s="454"/>
      <c r="BU27" s="455"/>
      <c r="BV27" s="453" t="s">
        <v>121</v>
      </c>
      <c r="BW27" s="454"/>
      <c r="BX27" s="454"/>
      <c r="BY27" s="454"/>
      <c r="BZ27" s="454"/>
      <c r="CA27" s="454"/>
      <c r="CB27" s="454"/>
      <c r="CC27" s="455"/>
      <c r="CD27" s="192"/>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77"/>
      <c r="B28" s="398"/>
      <c r="C28" s="399"/>
      <c r="D28" s="400"/>
      <c r="E28" s="375" t="s">
        <v>173</v>
      </c>
      <c r="F28" s="376"/>
      <c r="G28" s="376"/>
      <c r="H28" s="376"/>
      <c r="I28" s="376"/>
      <c r="J28" s="376"/>
      <c r="K28" s="377"/>
      <c r="L28" s="372">
        <v>1</v>
      </c>
      <c r="M28" s="373"/>
      <c r="N28" s="373"/>
      <c r="O28" s="373"/>
      <c r="P28" s="374"/>
      <c r="Q28" s="372">
        <v>2350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2179366</v>
      </c>
      <c r="BO28" s="449"/>
      <c r="BP28" s="449"/>
      <c r="BQ28" s="449"/>
      <c r="BR28" s="449"/>
      <c r="BS28" s="449"/>
      <c r="BT28" s="449"/>
      <c r="BU28" s="450"/>
      <c r="BV28" s="448">
        <v>2089523</v>
      </c>
      <c r="BW28" s="449"/>
      <c r="BX28" s="449"/>
      <c r="BY28" s="449"/>
      <c r="BZ28" s="449"/>
      <c r="CA28" s="449"/>
      <c r="CB28" s="449"/>
      <c r="CC28" s="450"/>
      <c r="CD28" s="190"/>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77"/>
      <c r="B29" s="398"/>
      <c r="C29" s="399"/>
      <c r="D29" s="400"/>
      <c r="E29" s="375" t="s">
        <v>176</v>
      </c>
      <c r="F29" s="376"/>
      <c r="G29" s="376"/>
      <c r="H29" s="376"/>
      <c r="I29" s="376"/>
      <c r="J29" s="376"/>
      <c r="K29" s="377"/>
      <c r="L29" s="372">
        <v>10</v>
      </c>
      <c r="M29" s="373"/>
      <c r="N29" s="373"/>
      <c r="O29" s="373"/>
      <c r="P29" s="374"/>
      <c r="Q29" s="372">
        <v>2100</v>
      </c>
      <c r="R29" s="373"/>
      <c r="S29" s="373"/>
      <c r="T29" s="373"/>
      <c r="U29" s="373"/>
      <c r="V29" s="374"/>
      <c r="W29" s="463"/>
      <c r="X29" s="464"/>
      <c r="Y29" s="465"/>
      <c r="Z29" s="375" t="s">
        <v>177</v>
      </c>
      <c r="AA29" s="376"/>
      <c r="AB29" s="376"/>
      <c r="AC29" s="376"/>
      <c r="AD29" s="376"/>
      <c r="AE29" s="376"/>
      <c r="AF29" s="376"/>
      <c r="AG29" s="377"/>
      <c r="AH29" s="372">
        <v>87</v>
      </c>
      <c r="AI29" s="373"/>
      <c r="AJ29" s="373"/>
      <c r="AK29" s="373"/>
      <c r="AL29" s="374"/>
      <c r="AM29" s="372">
        <v>253688</v>
      </c>
      <c r="AN29" s="373"/>
      <c r="AO29" s="373"/>
      <c r="AP29" s="373"/>
      <c r="AQ29" s="373"/>
      <c r="AR29" s="374"/>
      <c r="AS29" s="372">
        <v>2916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345126</v>
      </c>
      <c r="BO29" s="420"/>
      <c r="BP29" s="420"/>
      <c r="BQ29" s="420"/>
      <c r="BR29" s="420"/>
      <c r="BS29" s="420"/>
      <c r="BT29" s="420"/>
      <c r="BU29" s="421"/>
      <c r="BV29" s="419">
        <v>444993</v>
      </c>
      <c r="BW29" s="420"/>
      <c r="BX29" s="420"/>
      <c r="BY29" s="420"/>
      <c r="BZ29" s="420"/>
      <c r="CA29" s="420"/>
      <c r="CB29" s="420"/>
      <c r="CC29" s="421"/>
      <c r="CD29" s="192"/>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77"/>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1692833</v>
      </c>
      <c r="BO30" s="454"/>
      <c r="BP30" s="454"/>
      <c r="BQ30" s="454"/>
      <c r="BR30" s="454"/>
      <c r="BS30" s="454"/>
      <c r="BT30" s="454"/>
      <c r="BU30" s="455"/>
      <c r="BV30" s="453">
        <v>2878142</v>
      </c>
      <c r="BW30" s="454"/>
      <c r="BX30" s="454"/>
      <c r="BY30" s="454"/>
      <c r="BZ30" s="454"/>
      <c r="CA30" s="454"/>
      <c r="CB30" s="454"/>
      <c r="CC30" s="455"/>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2">
      <c r="A31" s="177"/>
      <c r="B31" s="199"/>
      <c r="DI31" s="200"/>
    </row>
    <row r="32" spans="1:113" ht="13.5" customHeight="1" x14ac:dyDescent="0.2">
      <c r="A32" s="177"/>
      <c r="B32" s="201"/>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0"/>
    </row>
    <row r="33" spans="1:113" ht="13.5" customHeight="1" x14ac:dyDescent="0.2">
      <c r="A33" s="177"/>
      <c r="B33" s="201"/>
      <c r="C33" s="371" t="s">
        <v>186</v>
      </c>
      <c r="D33" s="371"/>
      <c r="E33" s="370" t="s">
        <v>187</v>
      </c>
      <c r="F33" s="370"/>
      <c r="G33" s="370"/>
      <c r="H33" s="370"/>
      <c r="I33" s="370"/>
      <c r="J33" s="370"/>
      <c r="K33" s="370"/>
      <c r="L33" s="370"/>
      <c r="M33" s="370"/>
      <c r="N33" s="370"/>
      <c r="O33" s="370"/>
      <c r="P33" s="370"/>
      <c r="Q33" s="370"/>
      <c r="R33" s="370"/>
      <c r="S33" s="370"/>
      <c r="T33" s="202"/>
      <c r="U33" s="371" t="s">
        <v>186</v>
      </c>
      <c r="V33" s="371"/>
      <c r="W33" s="370" t="s">
        <v>187</v>
      </c>
      <c r="X33" s="370"/>
      <c r="Y33" s="370"/>
      <c r="Z33" s="370"/>
      <c r="AA33" s="370"/>
      <c r="AB33" s="370"/>
      <c r="AC33" s="370"/>
      <c r="AD33" s="370"/>
      <c r="AE33" s="370"/>
      <c r="AF33" s="370"/>
      <c r="AG33" s="370"/>
      <c r="AH33" s="370"/>
      <c r="AI33" s="370"/>
      <c r="AJ33" s="370"/>
      <c r="AK33" s="370"/>
      <c r="AL33" s="202"/>
      <c r="AM33" s="371" t="s">
        <v>186</v>
      </c>
      <c r="AN33" s="371"/>
      <c r="AO33" s="370" t="s">
        <v>187</v>
      </c>
      <c r="AP33" s="370"/>
      <c r="AQ33" s="370"/>
      <c r="AR33" s="370"/>
      <c r="AS33" s="370"/>
      <c r="AT33" s="370"/>
      <c r="AU33" s="370"/>
      <c r="AV33" s="370"/>
      <c r="AW33" s="370"/>
      <c r="AX33" s="370"/>
      <c r="AY33" s="370"/>
      <c r="AZ33" s="370"/>
      <c r="BA33" s="370"/>
      <c r="BB33" s="370"/>
      <c r="BC33" s="370"/>
      <c r="BD33" s="203"/>
      <c r="BE33" s="370" t="s">
        <v>188</v>
      </c>
      <c r="BF33" s="370"/>
      <c r="BG33" s="370" t="s">
        <v>189</v>
      </c>
      <c r="BH33" s="370"/>
      <c r="BI33" s="370"/>
      <c r="BJ33" s="370"/>
      <c r="BK33" s="370"/>
      <c r="BL33" s="370"/>
      <c r="BM33" s="370"/>
      <c r="BN33" s="370"/>
      <c r="BO33" s="370"/>
      <c r="BP33" s="370"/>
      <c r="BQ33" s="370"/>
      <c r="BR33" s="370"/>
      <c r="BS33" s="370"/>
      <c r="BT33" s="370"/>
      <c r="BU33" s="370"/>
      <c r="BV33" s="203"/>
      <c r="BW33" s="371" t="s">
        <v>188</v>
      </c>
      <c r="BX33" s="371"/>
      <c r="BY33" s="370" t="s">
        <v>190</v>
      </c>
      <c r="BZ33" s="370"/>
      <c r="CA33" s="370"/>
      <c r="CB33" s="370"/>
      <c r="CC33" s="370"/>
      <c r="CD33" s="370"/>
      <c r="CE33" s="370"/>
      <c r="CF33" s="370"/>
      <c r="CG33" s="370"/>
      <c r="CH33" s="370"/>
      <c r="CI33" s="370"/>
      <c r="CJ33" s="370"/>
      <c r="CK33" s="370"/>
      <c r="CL33" s="370"/>
      <c r="CM33" s="370"/>
      <c r="CN33" s="202"/>
      <c r="CO33" s="371" t="s">
        <v>186</v>
      </c>
      <c r="CP33" s="371"/>
      <c r="CQ33" s="370" t="s">
        <v>191</v>
      </c>
      <c r="CR33" s="370"/>
      <c r="CS33" s="370"/>
      <c r="CT33" s="370"/>
      <c r="CU33" s="370"/>
      <c r="CV33" s="370"/>
      <c r="CW33" s="370"/>
      <c r="CX33" s="370"/>
      <c r="CY33" s="370"/>
      <c r="CZ33" s="370"/>
      <c r="DA33" s="370"/>
      <c r="DB33" s="370"/>
      <c r="DC33" s="370"/>
      <c r="DD33" s="370"/>
      <c r="DE33" s="370"/>
      <c r="DF33" s="202"/>
      <c r="DG33" s="369" t="s">
        <v>192</v>
      </c>
      <c r="DH33" s="369"/>
      <c r="DI33" s="204"/>
    </row>
    <row r="34" spans="1:113" ht="32.25" customHeight="1" x14ac:dyDescent="0.2">
      <c r="A34" s="177"/>
      <c r="B34" s="201"/>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77"/>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77"/>
      <c r="AM34" s="367">
        <f>IF(AO34="","",MAX(C34:D43,U34:V43)+1)</f>
        <v>6</v>
      </c>
      <c r="AN34" s="367"/>
      <c r="AO34" s="368" t="str">
        <f>IF('各会計、関係団体の財政状況及び健全化判断比率'!B31="","",'各会計、関係団体の財政状況及び健全化判断比率'!B31)</f>
        <v>上水道事業会計</v>
      </c>
      <c r="AP34" s="368"/>
      <c r="AQ34" s="368"/>
      <c r="AR34" s="368"/>
      <c r="AS34" s="368"/>
      <c r="AT34" s="368"/>
      <c r="AU34" s="368"/>
      <c r="AV34" s="368"/>
      <c r="AW34" s="368"/>
      <c r="AX34" s="368"/>
      <c r="AY34" s="368"/>
      <c r="AZ34" s="368"/>
      <c r="BA34" s="368"/>
      <c r="BB34" s="368"/>
      <c r="BC34" s="368"/>
      <c r="BD34" s="177"/>
      <c r="BE34" s="367">
        <f>IF(BG34="","",MAX(C34:D43,U34:V43,AM34:AN43)+1)</f>
        <v>8</v>
      </c>
      <c r="BF34" s="367"/>
      <c r="BG34" s="368" t="str">
        <f>IF('各会計、関係団体の財政状況及び健全化判断比率'!B33="","",'各会計、関係団体の財政状況及び健全化判断比率'!B33)</f>
        <v>太陽光発電事業特別会計</v>
      </c>
      <c r="BH34" s="368"/>
      <c r="BI34" s="368"/>
      <c r="BJ34" s="368"/>
      <c r="BK34" s="368"/>
      <c r="BL34" s="368"/>
      <c r="BM34" s="368"/>
      <c r="BN34" s="368"/>
      <c r="BO34" s="368"/>
      <c r="BP34" s="368"/>
      <c r="BQ34" s="368"/>
      <c r="BR34" s="368"/>
      <c r="BS34" s="368"/>
      <c r="BT34" s="368"/>
      <c r="BU34" s="368"/>
      <c r="BV34" s="177"/>
      <c r="BW34" s="367">
        <f>IF(BY34="","",MAX(C34:D43,U34:V43,AM34:AN43,BE34:BF43)+1)</f>
        <v>9</v>
      </c>
      <c r="BX34" s="367"/>
      <c r="BY34" s="368" t="str">
        <f>IF('各会計、関係団体の財政状況及び健全化判断比率'!B68="","",'各会計、関係団体の財政状況及び健全化判断比率'!B68)</f>
        <v>群馬県市町村総合事務組合</v>
      </c>
      <c r="BZ34" s="368"/>
      <c r="CA34" s="368"/>
      <c r="CB34" s="368"/>
      <c r="CC34" s="368"/>
      <c r="CD34" s="368"/>
      <c r="CE34" s="368"/>
      <c r="CF34" s="368"/>
      <c r="CG34" s="368"/>
      <c r="CH34" s="368"/>
      <c r="CI34" s="368"/>
      <c r="CJ34" s="368"/>
      <c r="CK34" s="368"/>
      <c r="CL34" s="368"/>
      <c r="CM34" s="368"/>
      <c r="CN34" s="177"/>
      <c r="CO34" s="367">
        <f>IF(CQ34="","",MAX(C34:D43,U34:V43,AM34:AN43,BE34:BF43,BW34:BX43)+1)</f>
        <v>14</v>
      </c>
      <c r="CP34" s="367"/>
      <c r="CQ34" s="368" t="str">
        <f>IF('各会計、関係団体の財政状況及び健全化判断比率'!BS7="","",'各会計、関係団体の財政状況及び健全化判断比率'!BS7)</f>
        <v>榛東村土地開発公社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204"/>
    </row>
    <row r="35" spans="1:113" ht="32.25" customHeight="1" x14ac:dyDescent="0.2">
      <c r="A35" s="177"/>
      <c r="B35" s="201"/>
      <c r="C35" s="367">
        <f>IF(E35="","",C34+1)</f>
        <v>2</v>
      </c>
      <c r="D35" s="367"/>
      <c r="E35" s="368" t="str">
        <f>IF('各会計、関係団体の財政状況及び健全化判断比率'!B8="","",'各会計、関係団体の財政状況及び健全化判断比率'!B8)</f>
        <v>学校給食事業特別会計</v>
      </c>
      <c r="F35" s="368"/>
      <c r="G35" s="368"/>
      <c r="H35" s="368"/>
      <c r="I35" s="368"/>
      <c r="J35" s="368"/>
      <c r="K35" s="368"/>
      <c r="L35" s="368"/>
      <c r="M35" s="368"/>
      <c r="N35" s="368"/>
      <c r="O35" s="368"/>
      <c r="P35" s="368"/>
      <c r="Q35" s="368"/>
      <c r="R35" s="368"/>
      <c r="S35" s="368"/>
      <c r="T35" s="177"/>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77"/>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77"/>
      <c r="BE35" s="367" t="str">
        <f t="shared" ref="BE35:BE43" si="1">IF(BG35="","",BE34+1)</f>
        <v/>
      </c>
      <c r="BF35" s="367"/>
      <c r="BG35" s="368"/>
      <c r="BH35" s="368"/>
      <c r="BI35" s="368"/>
      <c r="BJ35" s="368"/>
      <c r="BK35" s="368"/>
      <c r="BL35" s="368"/>
      <c r="BM35" s="368"/>
      <c r="BN35" s="368"/>
      <c r="BO35" s="368"/>
      <c r="BP35" s="368"/>
      <c r="BQ35" s="368"/>
      <c r="BR35" s="368"/>
      <c r="BS35" s="368"/>
      <c r="BT35" s="368"/>
      <c r="BU35" s="368"/>
      <c r="BV35" s="177"/>
      <c r="BW35" s="367">
        <f t="shared" ref="BW35:BW43" si="2">IF(BY35="","",BW34+1)</f>
        <v>10</v>
      </c>
      <c r="BX35" s="367"/>
      <c r="BY35" s="368" t="str">
        <f>IF('各会計、関係団体の財政状況及び健全化判断比率'!B69="","",'各会計、関係団体の財政状況及び健全化判断比率'!B69)</f>
        <v>群馬県市町村会館管理組合</v>
      </c>
      <c r="BZ35" s="368"/>
      <c r="CA35" s="368"/>
      <c r="CB35" s="368"/>
      <c r="CC35" s="368"/>
      <c r="CD35" s="368"/>
      <c r="CE35" s="368"/>
      <c r="CF35" s="368"/>
      <c r="CG35" s="368"/>
      <c r="CH35" s="368"/>
      <c r="CI35" s="368"/>
      <c r="CJ35" s="368"/>
      <c r="CK35" s="368"/>
      <c r="CL35" s="368"/>
      <c r="CM35" s="368"/>
      <c r="CN35" s="177"/>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4"/>
    </row>
    <row r="36" spans="1:113" ht="32.25" customHeight="1" x14ac:dyDescent="0.2">
      <c r="A36" s="177"/>
      <c r="B36" s="201"/>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77"/>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77"/>
      <c r="AM36" s="367" t="str">
        <f t="shared" si="0"/>
        <v/>
      </c>
      <c r="AN36" s="367"/>
      <c r="AO36" s="368"/>
      <c r="AP36" s="368"/>
      <c r="AQ36" s="368"/>
      <c r="AR36" s="368"/>
      <c r="AS36" s="368"/>
      <c r="AT36" s="368"/>
      <c r="AU36" s="368"/>
      <c r="AV36" s="368"/>
      <c r="AW36" s="368"/>
      <c r="AX36" s="368"/>
      <c r="AY36" s="368"/>
      <c r="AZ36" s="368"/>
      <c r="BA36" s="368"/>
      <c r="BB36" s="368"/>
      <c r="BC36" s="368"/>
      <c r="BD36" s="177"/>
      <c r="BE36" s="367" t="str">
        <f t="shared" si="1"/>
        <v/>
      </c>
      <c r="BF36" s="367"/>
      <c r="BG36" s="368"/>
      <c r="BH36" s="368"/>
      <c r="BI36" s="368"/>
      <c r="BJ36" s="368"/>
      <c r="BK36" s="368"/>
      <c r="BL36" s="368"/>
      <c r="BM36" s="368"/>
      <c r="BN36" s="368"/>
      <c r="BO36" s="368"/>
      <c r="BP36" s="368"/>
      <c r="BQ36" s="368"/>
      <c r="BR36" s="368"/>
      <c r="BS36" s="368"/>
      <c r="BT36" s="368"/>
      <c r="BU36" s="368"/>
      <c r="BV36" s="177"/>
      <c r="BW36" s="367">
        <f t="shared" si="2"/>
        <v>11</v>
      </c>
      <c r="BX36" s="367"/>
      <c r="BY36" s="368" t="str">
        <f>IF('各会計、関係団体の財政状況及び健全化判断比率'!B70="","",'各会計、関係団体の財政状況及び健全化判断比率'!B70)</f>
        <v>渋川地区広域市町村圏振興整備組合</v>
      </c>
      <c r="BZ36" s="368"/>
      <c r="CA36" s="368"/>
      <c r="CB36" s="368"/>
      <c r="CC36" s="368"/>
      <c r="CD36" s="368"/>
      <c r="CE36" s="368"/>
      <c r="CF36" s="368"/>
      <c r="CG36" s="368"/>
      <c r="CH36" s="368"/>
      <c r="CI36" s="368"/>
      <c r="CJ36" s="368"/>
      <c r="CK36" s="368"/>
      <c r="CL36" s="368"/>
      <c r="CM36" s="368"/>
      <c r="CN36" s="177"/>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4"/>
    </row>
    <row r="37" spans="1:113" ht="32.25" customHeight="1" x14ac:dyDescent="0.2">
      <c r="A37" s="177"/>
      <c r="B37" s="201"/>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77"/>
      <c r="U37" s="367" t="str">
        <f t="shared" si="4"/>
        <v/>
      </c>
      <c r="V37" s="367"/>
      <c r="W37" s="368"/>
      <c r="X37" s="368"/>
      <c r="Y37" s="368"/>
      <c r="Z37" s="368"/>
      <c r="AA37" s="368"/>
      <c r="AB37" s="368"/>
      <c r="AC37" s="368"/>
      <c r="AD37" s="368"/>
      <c r="AE37" s="368"/>
      <c r="AF37" s="368"/>
      <c r="AG37" s="368"/>
      <c r="AH37" s="368"/>
      <c r="AI37" s="368"/>
      <c r="AJ37" s="368"/>
      <c r="AK37" s="368"/>
      <c r="AL37" s="177"/>
      <c r="AM37" s="367" t="str">
        <f t="shared" si="0"/>
        <v/>
      </c>
      <c r="AN37" s="367"/>
      <c r="AO37" s="368"/>
      <c r="AP37" s="368"/>
      <c r="AQ37" s="368"/>
      <c r="AR37" s="368"/>
      <c r="AS37" s="368"/>
      <c r="AT37" s="368"/>
      <c r="AU37" s="368"/>
      <c r="AV37" s="368"/>
      <c r="AW37" s="368"/>
      <c r="AX37" s="368"/>
      <c r="AY37" s="368"/>
      <c r="AZ37" s="368"/>
      <c r="BA37" s="368"/>
      <c r="BB37" s="368"/>
      <c r="BC37" s="368"/>
      <c r="BD37" s="177"/>
      <c r="BE37" s="367" t="str">
        <f t="shared" si="1"/>
        <v/>
      </c>
      <c r="BF37" s="367"/>
      <c r="BG37" s="368"/>
      <c r="BH37" s="368"/>
      <c r="BI37" s="368"/>
      <c r="BJ37" s="368"/>
      <c r="BK37" s="368"/>
      <c r="BL37" s="368"/>
      <c r="BM37" s="368"/>
      <c r="BN37" s="368"/>
      <c r="BO37" s="368"/>
      <c r="BP37" s="368"/>
      <c r="BQ37" s="368"/>
      <c r="BR37" s="368"/>
      <c r="BS37" s="368"/>
      <c r="BT37" s="368"/>
      <c r="BU37" s="368"/>
      <c r="BV37" s="177"/>
      <c r="BW37" s="367">
        <f t="shared" si="2"/>
        <v>12</v>
      </c>
      <c r="BX37" s="367"/>
      <c r="BY37" s="368" t="str">
        <f>IF('各会計、関係団体の財政状況及び健全化判断比率'!B71="","",'各会計、関係団体の財政状況及び健全化判断比率'!B71)</f>
        <v>群馬県後期高齢者医療広域連合（一般会計）</v>
      </c>
      <c r="BZ37" s="368"/>
      <c r="CA37" s="368"/>
      <c r="CB37" s="368"/>
      <c r="CC37" s="368"/>
      <c r="CD37" s="368"/>
      <c r="CE37" s="368"/>
      <c r="CF37" s="368"/>
      <c r="CG37" s="368"/>
      <c r="CH37" s="368"/>
      <c r="CI37" s="368"/>
      <c r="CJ37" s="368"/>
      <c r="CK37" s="368"/>
      <c r="CL37" s="368"/>
      <c r="CM37" s="368"/>
      <c r="CN37" s="177"/>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4"/>
    </row>
    <row r="38" spans="1:113" ht="32.25" customHeight="1" x14ac:dyDescent="0.2">
      <c r="A38" s="177"/>
      <c r="B38" s="201"/>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77"/>
      <c r="U38" s="367" t="str">
        <f t="shared" si="4"/>
        <v/>
      </c>
      <c r="V38" s="367"/>
      <c r="W38" s="368"/>
      <c r="X38" s="368"/>
      <c r="Y38" s="368"/>
      <c r="Z38" s="368"/>
      <c r="AA38" s="368"/>
      <c r="AB38" s="368"/>
      <c r="AC38" s="368"/>
      <c r="AD38" s="368"/>
      <c r="AE38" s="368"/>
      <c r="AF38" s="368"/>
      <c r="AG38" s="368"/>
      <c r="AH38" s="368"/>
      <c r="AI38" s="368"/>
      <c r="AJ38" s="368"/>
      <c r="AK38" s="368"/>
      <c r="AL38" s="177"/>
      <c r="AM38" s="367" t="str">
        <f t="shared" si="0"/>
        <v/>
      </c>
      <c r="AN38" s="367"/>
      <c r="AO38" s="368"/>
      <c r="AP38" s="368"/>
      <c r="AQ38" s="368"/>
      <c r="AR38" s="368"/>
      <c r="AS38" s="368"/>
      <c r="AT38" s="368"/>
      <c r="AU38" s="368"/>
      <c r="AV38" s="368"/>
      <c r="AW38" s="368"/>
      <c r="AX38" s="368"/>
      <c r="AY38" s="368"/>
      <c r="AZ38" s="368"/>
      <c r="BA38" s="368"/>
      <c r="BB38" s="368"/>
      <c r="BC38" s="368"/>
      <c r="BD38" s="177"/>
      <c r="BE38" s="367" t="str">
        <f t="shared" si="1"/>
        <v/>
      </c>
      <c r="BF38" s="367"/>
      <c r="BG38" s="368"/>
      <c r="BH38" s="368"/>
      <c r="BI38" s="368"/>
      <c r="BJ38" s="368"/>
      <c r="BK38" s="368"/>
      <c r="BL38" s="368"/>
      <c r="BM38" s="368"/>
      <c r="BN38" s="368"/>
      <c r="BO38" s="368"/>
      <c r="BP38" s="368"/>
      <c r="BQ38" s="368"/>
      <c r="BR38" s="368"/>
      <c r="BS38" s="368"/>
      <c r="BT38" s="368"/>
      <c r="BU38" s="368"/>
      <c r="BV38" s="177"/>
      <c r="BW38" s="367">
        <f t="shared" si="2"/>
        <v>13</v>
      </c>
      <c r="BX38" s="367"/>
      <c r="BY38" s="368" t="str">
        <f>IF('各会計、関係団体の財政状況及び健全化判断比率'!B72="","",'各会計、関係団体の財政状況及び健全化判断比率'!B72)</f>
        <v>群馬県後期高齢者医療広域連合（事業会計）</v>
      </c>
      <c r="BZ38" s="368"/>
      <c r="CA38" s="368"/>
      <c r="CB38" s="368"/>
      <c r="CC38" s="368"/>
      <c r="CD38" s="368"/>
      <c r="CE38" s="368"/>
      <c r="CF38" s="368"/>
      <c r="CG38" s="368"/>
      <c r="CH38" s="368"/>
      <c r="CI38" s="368"/>
      <c r="CJ38" s="368"/>
      <c r="CK38" s="368"/>
      <c r="CL38" s="368"/>
      <c r="CM38" s="368"/>
      <c r="CN38" s="177"/>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4"/>
    </row>
    <row r="39" spans="1:113" ht="32.25" customHeight="1" x14ac:dyDescent="0.2">
      <c r="A39" s="177"/>
      <c r="B39" s="201"/>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77"/>
      <c r="U39" s="367" t="str">
        <f t="shared" si="4"/>
        <v/>
      </c>
      <c r="V39" s="367"/>
      <c r="W39" s="368"/>
      <c r="X39" s="368"/>
      <c r="Y39" s="368"/>
      <c r="Z39" s="368"/>
      <c r="AA39" s="368"/>
      <c r="AB39" s="368"/>
      <c r="AC39" s="368"/>
      <c r="AD39" s="368"/>
      <c r="AE39" s="368"/>
      <c r="AF39" s="368"/>
      <c r="AG39" s="368"/>
      <c r="AH39" s="368"/>
      <c r="AI39" s="368"/>
      <c r="AJ39" s="368"/>
      <c r="AK39" s="368"/>
      <c r="AL39" s="177"/>
      <c r="AM39" s="367" t="str">
        <f t="shared" si="0"/>
        <v/>
      </c>
      <c r="AN39" s="367"/>
      <c r="AO39" s="368"/>
      <c r="AP39" s="368"/>
      <c r="AQ39" s="368"/>
      <c r="AR39" s="368"/>
      <c r="AS39" s="368"/>
      <c r="AT39" s="368"/>
      <c r="AU39" s="368"/>
      <c r="AV39" s="368"/>
      <c r="AW39" s="368"/>
      <c r="AX39" s="368"/>
      <c r="AY39" s="368"/>
      <c r="AZ39" s="368"/>
      <c r="BA39" s="368"/>
      <c r="BB39" s="368"/>
      <c r="BC39" s="368"/>
      <c r="BD39" s="177"/>
      <c r="BE39" s="367" t="str">
        <f t="shared" si="1"/>
        <v/>
      </c>
      <c r="BF39" s="367"/>
      <c r="BG39" s="368"/>
      <c r="BH39" s="368"/>
      <c r="BI39" s="368"/>
      <c r="BJ39" s="368"/>
      <c r="BK39" s="368"/>
      <c r="BL39" s="368"/>
      <c r="BM39" s="368"/>
      <c r="BN39" s="368"/>
      <c r="BO39" s="368"/>
      <c r="BP39" s="368"/>
      <c r="BQ39" s="368"/>
      <c r="BR39" s="368"/>
      <c r="BS39" s="368"/>
      <c r="BT39" s="368"/>
      <c r="BU39" s="368"/>
      <c r="BV39" s="177"/>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77"/>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4"/>
    </row>
    <row r="40" spans="1:113" ht="32.25" customHeight="1" x14ac:dyDescent="0.2">
      <c r="A40" s="177"/>
      <c r="B40" s="201"/>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77"/>
      <c r="U40" s="367" t="str">
        <f t="shared" si="4"/>
        <v/>
      </c>
      <c r="V40" s="367"/>
      <c r="W40" s="368"/>
      <c r="X40" s="368"/>
      <c r="Y40" s="368"/>
      <c r="Z40" s="368"/>
      <c r="AA40" s="368"/>
      <c r="AB40" s="368"/>
      <c r="AC40" s="368"/>
      <c r="AD40" s="368"/>
      <c r="AE40" s="368"/>
      <c r="AF40" s="368"/>
      <c r="AG40" s="368"/>
      <c r="AH40" s="368"/>
      <c r="AI40" s="368"/>
      <c r="AJ40" s="368"/>
      <c r="AK40" s="368"/>
      <c r="AL40" s="177"/>
      <c r="AM40" s="367" t="str">
        <f t="shared" si="0"/>
        <v/>
      </c>
      <c r="AN40" s="367"/>
      <c r="AO40" s="368"/>
      <c r="AP40" s="368"/>
      <c r="AQ40" s="368"/>
      <c r="AR40" s="368"/>
      <c r="AS40" s="368"/>
      <c r="AT40" s="368"/>
      <c r="AU40" s="368"/>
      <c r="AV40" s="368"/>
      <c r="AW40" s="368"/>
      <c r="AX40" s="368"/>
      <c r="AY40" s="368"/>
      <c r="AZ40" s="368"/>
      <c r="BA40" s="368"/>
      <c r="BB40" s="368"/>
      <c r="BC40" s="368"/>
      <c r="BD40" s="177"/>
      <c r="BE40" s="367" t="str">
        <f t="shared" si="1"/>
        <v/>
      </c>
      <c r="BF40" s="367"/>
      <c r="BG40" s="368"/>
      <c r="BH40" s="368"/>
      <c r="BI40" s="368"/>
      <c r="BJ40" s="368"/>
      <c r="BK40" s="368"/>
      <c r="BL40" s="368"/>
      <c r="BM40" s="368"/>
      <c r="BN40" s="368"/>
      <c r="BO40" s="368"/>
      <c r="BP40" s="368"/>
      <c r="BQ40" s="368"/>
      <c r="BR40" s="368"/>
      <c r="BS40" s="368"/>
      <c r="BT40" s="368"/>
      <c r="BU40" s="368"/>
      <c r="BV40" s="177"/>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77"/>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4"/>
    </row>
    <row r="41" spans="1:113" ht="32.25" customHeight="1" x14ac:dyDescent="0.2">
      <c r="A41" s="177"/>
      <c r="B41" s="201"/>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77"/>
      <c r="U41" s="367" t="str">
        <f t="shared" si="4"/>
        <v/>
      </c>
      <c r="V41" s="367"/>
      <c r="W41" s="368"/>
      <c r="X41" s="368"/>
      <c r="Y41" s="368"/>
      <c r="Z41" s="368"/>
      <c r="AA41" s="368"/>
      <c r="AB41" s="368"/>
      <c r="AC41" s="368"/>
      <c r="AD41" s="368"/>
      <c r="AE41" s="368"/>
      <c r="AF41" s="368"/>
      <c r="AG41" s="368"/>
      <c r="AH41" s="368"/>
      <c r="AI41" s="368"/>
      <c r="AJ41" s="368"/>
      <c r="AK41" s="368"/>
      <c r="AL41" s="177"/>
      <c r="AM41" s="367" t="str">
        <f t="shared" si="0"/>
        <v/>
      </c>
      <c r="AN41" s="367"/>
      <c r="AO41" s="368"/>
      <c r="AP41" s="368"/>
      <c r="AQ41" s="368"/>
      <c r="AR41" s="368"/>
      <c r="AS41" s="368"/>
      <c r="AT41" s="368"/>
      <c r="AU41" s="368"/>
      <c r="AV41" s="368"/>
      <c r="AW41" s="368"/>
      <c r="AX41" s="368"/>
      <c r="AY41" s="368"/>
      <c r="AZ41" s="368"/>
      <c r="BA41" s="368"/>
      <c r="BB41" s="368"/>
      <c r="BC41" s="368"/>
      <c r="BD41" s="177"/>
      <c r="BE41" s="367" t="str">
        <f t="shared" si="1"/>
        <v/>
      </c>
      <c r="BF41" s="367"/>
      <c r="BG41" s="368"/>
      <c r="BH41" s="368"/>
      <c r="BI41" s="368"/>
      <c r="BJ41" s="368"/>
      <c r="BK41" s="368"/>
      <c r="BL41" s="368"/>
      <c r="BM41" s="368"/>
      <c r="BN41" s="368"/>
      <c r="BO41" s="368"/>
      <c r="BP41" s="368"/>
      <c r="BQ41" s="368"/>
      <c r="BR41" s="368"/>
      <c r="BS41" s="368"/>
      <c r="BT41" s="368"/>
      <c r="BU41" s="368"/>
      <c r="BV41" s="177"/>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77"/>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4"/>
    </row>
    <row r="42" spans="1:113" ht="32.25" customHeight="1" x14ac:dyDescent="0.2">
      <c r="B42" s="201"/>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77"/>
      <c r="U42" s="367" t="str">
        <f t="shared" si="4"/>
        <v/>
      </c>
      <c r="V42" s="367"/>
      <c r="W42" s="368"/>
      <c r="X42" s="368"/>
      <c r="Y42" s="368"/>
      <c r="Z42" s="368"/>
      <c r="AA42" s="368"/>
      <c r="AB42" s="368"/>
      <c r="AC42" s="368"/>
      <c r="AD42" s="368"/>
      <c r="AE42" s="368"/>
      <c r="AF42" s="368"/>
      <c r="AG42" s="368"/>
      <c r="AH42" s="368"/>
      <c r="AI42" s="368"/>
      <c r="AJ42" s="368"/>
      <c r="AK42" s="368"/>
      <c r="AL42" s="177"/>
      <c r="AM42" s="367" t="str">
        <f t="shared" si="0"/>
        <v/>
      </c>
      <c r="AN42" s="367"/>
      <c r="AO42" s="368"/>
      <c r="AP42" s="368"/>
      <c r="AQ42" s="368"/>
      <c r="AR42" s="368"/>
      <c r="AS42" s="368"/>
      <c r="AT42" s="368"/>
      <c r="AU42" s="368"/>
      <c r="AV42" s="368"/>
      <c r="AW42" s="368"/>
      <c r="AX42" s="368"/>
      <c r="AY42" s="368"/>
      <c r="AZ42" s="368"/>
      <c r="BA42" s="368"/>
      <c r="BB42" s="368"/>
      <c r="BC42" s="368"/>
      <c r="BD42" s="177"/>
      <c r="BE42" s="367" t="str">
        <f t="shared" si="1"/>
        <v/>
      </c>
      <c r="BF42" s="367"/>
      <c r="BG42" s="368"/>
      <c r="BH42" s="368"/>
      <c r="BI42" s="368"/>
      <c r="BJ42" s="368"/>
      <c r="BK42" s="368"/>
      <c r="BL42" s="368"/>
      <c r="BM42" s="368"/>
      <c r="BN42" s="368"/>
      <c r="BO42" s="368"/>
      <c r="BP42" s="368"/>
      <c r="BQ42" s="368"/>
      <c r="BR42" s="368"/>
      <c r="BS42" s="368"/>
      <c r="BT42" s="368"/>
      <c r="BU42" s="368"/>
      <c r="BV42" s="177"/>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77"/>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4"/>
    </row>
    <row r="43" spans="1:113" ht="32.25" customHeight="1" x14ac:dyDescent="0.2">
      <c r="B43" s="201"/>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77"/>
      <c r="U43" s="367" t="str">
        <f t="shared" si="4"/>
        <v/>
      </c>
      <c r="V43" s="367"/>
      <c r="W43" s="368"/>
      <c r="X43" s="368"/>
      <c r="Y43" s="368"/>
      <c r="Z43" s="368"/>
      <c r="AA43" s="368"/>
      <c r="AB43" s="368"/>
      <c r="AC43" s="368"/>
      <c r="AD43" s="368"/>
      <c r="AE43" s="368"/>
      <c r="AF43" s="368"/>
      <c r="AG43" s="368"/>
      <c r="AH43" s="368"/>
      <c r="AI43" s="368"/>
      <c r="AJ43" s="368"/>
      <c r="AK43" s="368"/>
      <c r="AL43" s="177"/>
      <c r="AM43" s="367" t="str">
        <f t="shared" si="0"/>
        <v/>
      </c>
      <c r="AN43" s="367"/>
      <c r="AO43" s="368"/>
      <c r="AP43" s="368"/>
      <c r="AQ43" s="368"/>
      <c r="AR43" s="368"/>
      <c r="AS43" s="368"/>
      <c r="AT43" s="368"/>
      <c r="AU43" s="368"/>
      <c r="AV43" s="368"/>
      <c r="AW43" s="368"/>
      <c r="AX43" s="368"/>
      <c r="AY43" s="368"/>
      <c r="AZ43" s="368"/>
      <c r="BA43" s="368"/>
      <c r="BB43" s="368"/>
      <c r="BC43" s="368"/>
      <c r="BD43" s="177"/>
      <c r="BE43" s="367" t="str">
        <f t="shared" si="1"/>
        <v/>
      </c>
      <c r="BF43" s="367"/>
      <c r="BG43" s="368"/>
      <c r="BH43" s="368"/>
      <c r="BI43" s="368"/>
      <c r="BJ43" s="368"/>
      <c r="BK43" s="368"/>
      <c r="BL43" s="368"/>
      <c r="BM43" s="368"/>
      <c r="BN43" s="368"/>
      <c r="BO43" s="368"/>
      <c r="BP43" s="368"/>
      <c r="BQ43" s="368"/>
      <c r="BR43" s="368"/>
      <c r="BS43" s="368"/>
      <c r="BT43" s="368"/>
      <c r="BU43" s="368"/>
      <c r="BV43" s="177"/>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77"/>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4"/>
    </row>
    <row r="44" spans="1:113" ht="13.5" customHeight="1" thickBot="1" x14ac:dyDescent="0.25">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2"/>
    <row r="46" spans="1:113" x14ac:dyDescent="0.2">
      <c r="B46" s="176"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41s2FaZAZrVYvlONUiCXwwoklItfw2EM330/F8mB/XSLCW60lvi6xCWEy650VIxnH+a0ATEm1R495jB1aVgaFw==" saltValue="/oCp0QDB6h9q+WIA0whS8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534</v>
      </c>
      <c r="D34" s="1151"/>
      <c r="E34" s="1152"/>
      <c r="F34" s="32">
        <v>14.94</v>
      </c>
      <c r="G34" s="33">
        <v>15.95</v>
      </c>
      <c r="H34" s="33">
        <v>16.78</v>
      </c>
      <c r="I34" s="33">
        <v>18.739999999999998</v>
      </c>
      <c r="J34" s="34">
        <v>19.38</v>
      </c>
      <c r="K34" s="22"/>
      <c r="L34" s="22"/>
      <c r="M34" s="22"/>
      <c r="N34" s="22"/>
      <c r="O34" s="22"/>
      <c r="P34" s="22"/>
    </row>
    <row r="35" spans="1:16" ht="39" customHeight="1" x14ac:dyDescent="0.2">
      <c r="A35" s="22"/>
      <c r="B35" s="35"/>
      <c r="C35" s="1145" t="s">
        <v>535</v>
      </c>
      <c r="D35" s="1146"/>
      <c r="E35" s="1147"/>
      <c r="F35" s="36" t="s">
        <v>488</v>
      </c>
      <c r="G35" s="37" t="s">
        <v>488</v>
      </c>
      <c r="H35" s="37" t="s">
        <v>488</v>
      </c>
      <c r="I35" s="37">
        <v>3.85</v>
      </c>
      <c r="J35" s="38">
        <v>7.7</v>
      </c>
      <c r="K35" s="22"/>
      <c r="L35" s="22"/>
      <c r="M35" s="22"/>
      <c r="N35" s="22"/>
      <c r="O35" s="22"/>
      <c r="P35" s="22"/>
    </row>
    <row r="36" spans="1:16" ht="39" customHeight="1" x14ac:dyDescent="0.2">
      <c r="A36" s="22"/>
      <c r="B36" s="35"/>
      <c r="C36" s="1145" t="s">
        <v>536</v>
      </c>
      <c r="D36" s="1146"/>
      <c r="E36" s="1147"/>
      <c r="F36" s="36">
        <v>7.66</v>
      </c>
      <c r="G36" s="37">
        <v>5.63</v>
      </c>
      <c r="H36" s="37">
        <v>9.52</v>
      </c>
      <c r="I36" s="37">
        <v>4.76</v>
      </c>
      <c r="J36" s="38">
        <v>5.99</v>
      </c>
      <c r="K36" s="22"/>
      <c r="L36" s="22"/>
      <c r="M36" s="22"/>
      <c r="N36" s="22"/>
      <c r="O36" s="22"/>
      <c r="P36" s="22"/>
    </row>
    <row r="37" spans="1:16" ht="39" customHeight="1" x14ac:dyDescent="0.2">
      <c r="A37" s="22"/>
      <c r="B37" s="35"/>
      <c r="C37" s="1145" t="s">
        <v>537</v>
      </c>
      <c r="D37" s="1146"/>
      <c r="E37" s="1147"/>
      <c r="F37" s="36">
        <v>0.54</v>
      </c>
      <c r="G37" s="37">
        <v>0.78</v>
      </c>
      <c r="H37" s="37">
        <v>0.72</v>
      </c>
      <c r="I37" s="37">
        <v>0.38</v>
      </c>
      <c r="J37" s="38">
        <v>0.31</v>
      </c>
      <c r="K37" s="22"/>
      <c r="L37" s="22"/>
      <c r="M37" s="22"/>
      <c r="N37" s="22"/>
      <c r="O37" s="22"/>
      <c r="P37" s="22"/>
    </row>
    <row r="38" spans="1:16" ht="39" customHeight="1" x14ac:dyDescent="0.2">
      <c r="A38" s="22"/>
      <c r="B38" s="35"/>
      <c r="C38" s="1145" t="s">
        <v>538</v>
      </c>
      <c r="D38" s="1146"/>
      <c r="E38" s="1147"/>
      <c r="F38" s="36">
        <v>0</v>
      </c>
      <c r="G38" s="37">
        <v>0.08</v>
      </c>
      <c r="H38" s="37">
        <v>0.12</v>
      </c>
      <c r="I38" s="37">
        <v>0</v>
      </c>
      <c r="J38" s="38">
        <v>7.0000000000000007E-2</v>
      </c>
      <c r="K38" s="22"/>
      <c r="L38" s="22"/>
      <c r="M38" s="22"/>
      <c r="N38" s="22"/>
      <c r="O38" s="22"/>
      <c r="P38" s="22"/>
    </row>
    <row r="39" spans="1:16" ht="39" customHeight="1" x14ac:dyDescent="0.2">
      <c r="A39" s="22"/>
      <c r="B39" s="35"/>
      <c r="C39" s="1145" t="s">
        <v>539</v>
      </c>
      <c r="D39" s="1146"/>
      <c r="E39" s="1147"/>
      <c r="F39" s="36">
        <v>0.98</v>
      </c>
      <c r="G39" s="37">
        <v>0.95</v>
      </c>
      <c r="H39" s="37">
        <v>1.5</v>
      </c>
      <c r="I39" s="37">
        <v>7.0000000000000007E-2</v>
      </c>
      <c r="J39" s="38">
        <v>0.03</v>
      </c>
      <c r="K39" s="22"/>
      <c r="L39" s="22"/>
      <c r="M39" s="22"/>
      <c r="N39" s="22"/>
      <c r="O39" s="22"/>
      <c r="P39" s="22"/>
    </row>
    <row r="40" spans="1:16" ht="39" customHeight="1" x14ac:dyDescent="0.2">
      <c r="A40" s="22"/>
      <c r="B40" s="35"/>
      <c r="C40" s="1145" t="s">
        <v>540</v>
      </c>
      <c r="D40" s="1146"/>
      <c r="E40" s="1147"/>
      <c r="F40" s="36">
        <v>0.01</v>
      </c>
      <c r="G40" s="37">
        <v>0</v>
      </c>
      <c r="H40" s="37">
        <v>0</v>
      </c>
      <c r="I40" s="37">
        <v>0</v>
      </c>
      <c r="J40" s="38">
        <v>0</v>
      </c>
      <c r="K40" s="22"/>
      <c r="L40" s="22"/>
      <c r="M40" s="22"/>
      <c r="N40" s="22"/>
      <c r="O40" s="22"/>
      <c r="P40" s="22"/>
    </row>
    <row r="41" spans="1:16" ht="39" customHeight="1" x14ac:dyDescent="0.2">
      <c r="A41" s="22"/>
      <c r="B41" s="35"/>
      <c r="C41" s="1145" t="s">
        <v>541</v>
      </c>
      <c r="D41" s="1146"/>
      <c r="E41" s="1147"/>
      <c r="F41" s="36">
        <v>0</v>
      </c>
      <c r="G41" s="37">
        <v>0</v>
      </c>
      <c r="H41" s="37">
        <v>0</v>
      </c>
      <c r="I41" s="37">
        <v>0</v>
      </c>
      <c r="J41" s="38">
        <v>0</v>
      </c>
      <c r="K41" s="22"/>
      <c r="L41" s="22"/>
      <c r="M41" s="22"/>
      <c r="N41" s="22"/>
      <c r="O41" s="22"/>
      <c r="P41" s="22"/>
    </row>
    <row r="42" spans="1:16" ht="39" customHeight="1" x14ac:dyDescent="0.2">
      <c r="A42" s="22"/>
      <c r="B42" s="39"/>
      <c r="C42" s="1145" t="s">
        <v>542</v>
      </c>
      <c r="D42" s="1146"/>
      <c r="E42" s="1147"/>
      <c r="F42" s="36" t="s">
        <v>543</v>
      </c>
      <c r="G42" s="37" t="s">
        <v>488</v>
      </c>
      <c r="H42" s="37" t="s">
        <v>488</v>
      </c>
      <c r="I42" s="37" t="s">
        <v>488</v>
      </c>
      <c r="J42" s="38" t="s">
        <v>488</v>
      </c>
      <c r="K42" s="22"/>
      <c r="L42" s="22"/>
      <c r="M42" s="22"/>
      <c r="N42" s="22"/>
      <c r="O42" s="22"/>
      <c r="P42" s="22"/>
    </row>
    <row r="43" spans="1:16" ht="39" customHeight="1" thickBot="1" x14ac:dyDescent="0.25">
      <c r="A43" s="22"/>
      <c r="B43" s="40"/>
      <c r="C43" s="1148" t="s">
        <v>544</v>
      </c>
      <c r="D43" s="1149"/>
      <c r="E43" s="1150"/>
      <c r="F43" s="41">
        <v>0.01</v>
      </c>
      <c r="G43" s="42">
        <v>0.17</v>
      </c>
      <c r="H43" s="42">
        <v>0.51</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dfDvG+bpG6VuKtax4JQq58+ZiD2zM+yJqihn6JI7JzWcEXBB9nsFAbums3yuR4NgheUjzzHDKScLZLxYDp5ukw==" saltValue="gRdYV2NDBKACTWSmt+6j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360</v>
      </c>
      <c r="L45" s="60">
        <v>340</v>
      </c>
      <c r="M45" s="60">
        <v>341</v>
      </c>
      <c r="N45" s="60">
        <v>318</v>
      </c>
      <c r="O45" s="61">
        <v>290</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2">
      <c r="A48" s="48"/>
      <c r="B48" s="1178"/>
      <c r="C48" s="1179"/>
      <c r="D48" s="62"/>
      <c r="E48" s="1155" t="s">
        <v>13</v>
      </c>
      <c r="F48" s="1155"/>
      <c r="G48" s="1155"/>
      <c r="H48" s="1155"/>
      <c r="I48" s="1155"/>
      <c r="J48" s="1156"/>
      <c r="K48" s="63">
        <v>257</v>
      </c>
      <c r="L48" s="64">
        <v>269</v>
      </c>
      <c r="M48" s="64">
        <v>268</v>
      </c>
      <c r="N48" s="64">
        <v>277</v>
      </c>
      <c r="O48" s="65">
        <v>219</v>
      </c>
      <c r="P48" s="48"/>
      <c r="Q48" s="48"/>
      <c r="R48" s="48"/>
      <c r="S48" s="48"/>
      <c r="T48" s="48"/>
      <c r="U48" s="48"/>
    </row>
    <row r="49" spans="1:21" ht="30.75" customHeight="1" x14ac:dyDescent="0.2">
      <c r="A49" s="48"/>
      <c r="B49" s="1178"/>
      <c r="C49" s="1179"/>
      <c r="D49" s="62"/>
      <c r="E49" s="1155" t="s">
        <v>14</v>
      </c>
      <c r="F49" s="1155"/>
      <c r="G49" s="1155"/>
      <c r="H49" s="1155"/>
      <c r="I49" s="1155"/>
      <c r="J49" s="1156"/>
      <c r="K49" s="63">
        <v>32</v>
      </c>
      <c r="L49" s="64">
        <v>33</v>
      </c>
      <c r="M49" s="64">
        <v>30</v>
      </c>
      <c r="N49" s="64">
        <v>30</v>
      </c>
      <c r="O49" s="65">
        <v>34</v>
      </c>
      <c r="P49" s="48"/>
      <c r="Q49" s="48"/>
      <c r="R49" s="48"/>
      <c r="S49" s="48"/>
      <c r="T49" s="48"/>
      <c r="U49" s="48"/>
    </row>
    <row r="50" spans="1:21" ht="30.75" customHeight="1" x14ac:dyDescent="0.2">
      <c r="A50" s="48"/>
      <c r="B50" s="1178"/>
      <c r="C50" s="1179"/>
      <c r="D50" s="62"/>
      <c r="E50" s="1155" t="s">
        <v>15</v>
      </c>
      <c r="F50" s="1155"/>
      <c r="G50" s="1155"/>
      <c r="H50" s="1155"/>
      <c r="I50" s="1155"/>
      <c r="J50" s="1156"/>
      <c r="K50" s="63">
        <v>8</v>
      </c>
      <c r="L50" s="64">
        <v>8</v>
      </c>
      <c r="M50" s="64">
        <v>8</v>
      </c>
      <c r="N50" s="64">
        <v>8</v>
      </c>
      <c r="O50" s="65">
        <v>9</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394</v>
      </c>
      <c r="L52" s="64">
        <v>393</v>
      </c>
      <c r="M52" s="64">
        <v>392</v>
      </c>
      <c r="N52" s="64">
        <v>383</v>
      </c>
      <c r="O52" s="65">
        <v>373</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263</v>
      </c>
      <c r="L53" s="69">
        <v>257</v>
      </c>
      <c r="M53" s="69">
        <v>255</v>
      </c>
      <c r="N53" s="69">
        <v>250</v>
      </c>
      <c r="O53" s="70">
        <v>179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FNAPm2AsHVlttiM4Vq9B3q7n+Ft4cN5/voJn76loUFRP1EHhdyxpra7LGi4+BrJDgLw9qjSNFqTZk5CtAfvMg==" saltValue="ymYuT5aRNvV8cZJ8oVjGW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96" t="s">
        <v>30</v>
      </c>
      <c r="C41" s="1197"/>
      <c r="D41" s="105"/>
      <c r="E41" s="1198" t="s">
        <v>31</v>
      </c>
      <c r="F41" s="1198"/>
      <c r="G41" s="1198"/>
      <c r="H41" s="1199"/>
      <c r="I41" s="351">
        <v>2274</v>
      </c>
      <c r="J41" s="352">
        <v>2200</v>
      </c>
      <c r="K41" s="352">
        <v>2148</v>
      </c>
      <c r="L41" s="352">
        <v>1943</v>
      </c>
      <c r="M41" s="353">
        <v>1828</v>
      </c>
    </row>
    <row r="42" spans="2:13" ht="27.75" customHeight="1" x14ac:dyDescent="0.2">
      <c r="B42" s="1186"/>
      <c r="C42" s="1187"/>
      <c r="D42" s="106"/>
      <c r="E42" s="1190" t="s">
        <v>32</v>
      </c>
      <c r="F42" s="1190"/>
      <c r="G42" s="1190"/>
      <c r="H42" s="1191"/>
      <c r="I42" s="354">
        <v>60</v>
      </c>
      <c r="J42" s="355">
        <v>52</v>
      </c>
      <c r="K42" s="355">
        <v>44</v>
      </c>
      <c r="L42" s="355">
        <v>35</v>
      </c>
      <c r="M42" s="356">
        <v>27</v>
      </c>
    </row>
    <row r="43" spans="2:13" ht="27.75" customHeight="1" x14ac:dyDescent="0.2">
      <c r="B43" s="1186"/>
      <c r="C43" s="1187"/>
      <c r="D43" s="106"/>
      <c r="E43" s="1190" t="s">
        <v>33</v>
      </c>
      <c r="F43" s="1190"/>
      <c r="G43" s="1190"/>
      <c r="H43" s="1191"/>
      <c r="I43" s="354">
        <v>3437</v>
      </c>
      <c r="J43" s="355">
        <v>3349</v>
      </c>
      <c r="K43" s="355">
        <v>3254</v>
      </c>
      <c r="L43" s="355">
        <v>3101</v>
      </c>
      <c r="M43" s="356">
        <v>2787</v>
      </c>
    </row>
    <row r="44" spans="2:13" ht="27.75" customHeight="1" x14ac:dyDescent="0.2">
      <c r="B44" s="1186"/>
      <c r="C44" s="1187"/>
      <c r="D44" s="106"/>
      <c r="E44" s="1190" t="s">
        <v>34</v>
      </c>
      <c r="F44" s="1190"/>
      <c r="G44" s="1190"/>
      <c r="H44" s="1191"/>
      <c r="I44" s="354">
        <v>176</v>
      </c>
      <c r="J44" s="355">
        <v>177</v>
      </c>
      <c r="K44" s="355">
        <v>207</v>
      </c>
      <c r="L44" s="355">
        <v>207</v>
      </c>
      <c r="M44" s="356">
        <v>257</v>
      </c>
    </row>
    <row r="45" spans="2:13" ht="27.75" customHeight="1" x14ac:dyDescent="0.2">
      <c r="B45" s="1186"/>
      <c r="C45" s="1187"/>
      <c r="D45" s="106"/>
      <c r="E45" s="1190" t="s">
        <v>35</v>
      </c>
      <c r="F45" s="1190"/>
      <c r="G45" s="1190"/>
      <c r="H45" s="1191"/>
      <c r="I45" s="354">
        <v>797</v>
      </c>
      <c r="J45" s="355">
        <v>786</v>
      </c>
      <c r="K45" s="355">
        <v>753</v>
      </c>
      <c r="L45" s="355">
        <v>760</v>
      </c>
      <c r="M45" s="356">
        <v>756</v>
      </c>
    </row>
    <row r="46" spans="2:13" ht="27.75" customHeight="1" x14ac:dyDescent="0.2">
      <c r="B46" s="1186"/>
      <c r="C46" s="1187"/>
      <c r="D46" s="107"/>
      <c r="E46" s="1190" t="s">
        <v>36</v>
      </c>
      <c r="F46" s="1190"/>
      <c r="G46" s="1190"/>
      <c r="H46" s="1191"/>
      <c r="I46" s="354" t="s">
        <v>488</v>
      </c>
      <c r="J46" s="355">
        <v>1</v>
      </c>
      <c r="K46" s="355" t="s">
        <v>488</v>
      </c>
      <c r="L46" s="355" t="s">
        <v>488</v>
      </c>
      <c r="M46" s="356" t="s">
        <v>488</v>
      </c>
    </row>
    <row r="47" spans="2:13" ht="27.75" customHeight="1" x14ac:dyDescent="0.2">
      <c r="B47" s="1186"/>
      <c r="C47" s="1187"/>
      <c r="D47" s="108"/>
      <c r="E47" s="1200" t="s">
        <v>37</v>
      </c>
      <c r="F47" s="1201"/>
      <c r="G47" s="1201"/>
      <c r="H47" s="1202"/>
      <c r="I47" s="354" t="s">
        <v>488</v>
      </c>
      <c r="J47" s="355" t="s">
        <v>488</v>
      </c>
      <c r="K47" s="355" t="s">
        <v>488</v>
      </c>
      <c r="L47" s="355" t="s">
        <v>488</v>
      </c>
      <c r="M47" s="356" t="s">
        <v>488</v>
      </c>
    </row>
    <row r="48" spans="2:13" ht="27.75" customHeight="1" x14ac:dyDescent="0.2">
      <c r="B48" s="1186"/>
      <c r="C48" s="1187"/>
      <c r="D48" s="106"/>
      <c r="E48" s="1190" t="s">
        <v>38</v>
      </c>
      <c r="F48" s="1190"/>
      <c r="G48" s="1190"/>
      <c r="H48" s="1191"/>
      <c r="I48" s="354" t="s">
        <v>488</v>
      </c>
      <c r="J48" s="355" t="s">
        <v>488</v>
      </c>
      <c r="K48" s="355" t="s">
        <v>488</v>
      </c>
      <c r="L48" s="355" t="s">
        <v>488</v>
      </c>
      <c r="M48" s="356" t="s">
        <v>488</v>
      </c>
    </row>
    <row r="49" spans="2:13" ht="27.75" customHeight="1" x14ac:dyDescent="0.2">
      <c r="B49" s="1188"/>
      <c r="C49" s="1189"/>
      <c r="D49" s="106"/>
      <c r="E49" s="1190" t="s">
        <v>39</v>
      </c>
      <c r="F49" s="1190"/>
      <c r="G49" s="1190"/>
      <c r="H49" s="1191"/>
      <c r="I49" s="354" t="s">
        <v>488</v>
      </c>
      <c r="J49" s="355" t="s">
        <v>488</v>
      </c>
      <c r="K49" s="355" t="s">
        <v>488</v>
      </c>
      <c r="L49" s="355" t="s">
        <v>488</v>
      </c>
      <c r="M49" s="356" t="s">
        <v>488</v>
      </c>
    </row>
    <row r="50" spans="2:13" ht="27.75" customHeight="1" x14ac:dyDescent="0.2">
      <c r="B50" s="1184" t="s">
        <v>40</v>
      </c>
      <c r="C50" s="1185"/>
      <c r="D50" s="109"/>
      <c r="E50" s="1190" t="s">
        <v>41</v>
      </c>
      <c r="F50" s="1190"/>
      <c r="G50" s="1190"/>
      <c r="H50" s="1191"/>
      <c r="I50" s="354">
        <v>5289</v>
      </c>
      <c r="J50" s="355">
        <v>5412</v>
      </c>
      <c r="K50" s="355">
        <v>5635</v>
      </c>
      <c r="L50" s="355">
        <v>5972</v>
      </c>
      <c r="M50" s="356">
        <v>4777</v>
      </c>
    </row>
    <row r="51" spans="2:13" ht="27.75" customHeight="1" x14ac:dyDescent="0.2">
      <c r="B51" s="1186"/>
      <c r="C51" s="1187"/>
      <c r="D51" s="106"/>
      <c r="E51" s="1190" t="s">
        <v>42</v>
      </c>
      <c r="F51" s="1190"/>
      <c r="G51" s="1190"/>
      <c r="H51" s="1191"/>
      <c r="I51" s="354">
        <v>13</v>
      </c>
      <c r="J51" s="355">
        <v>5</v>
      </c>
      <c r="K51" s="355" t="s">
        <v>488</v>
      </c>
      <c r="L51" s="355" t="s">
        <v>488</v>
      </c>
      <c r="M51" s="356" t="s">
        <v>488</v>
      </c>
    </row>
    <row r="52" spans="2:13" ht="27.75" customHeight="1" x14ac:dyDescent="0.2">
      <c r="B52" s="1188"/>
      <c r="C52" s="1189"/>
      <c r="D52" s="106"/>
      <c r="E52" s="1190" t="s">
        <v>43</v>
      </c>
      <c r="F52" s="1190"/>
      <c r="G52" s="1190"/>
      <c r="H52" s="1191"/>
      <c r="I52" s="354">
        <v>4454</v>
      </c>
      <c r="J52" s="355">
        <v>4397</v>
      </c>
      <c r="K52" s="355">
        <v>4229</v>
      </c>
      <c r="L52" s="355">
        <v>4004</v>
      </c>
      <c r="M52" s="356">
        <v>3829</v>
      </c>
    </row>
    <row r="53" spans="2:13" ht="27.75" customHeight="1" thickBot="1" x14ac:dyDescent="0.25">
      <c r="B53" s="1192" t="s">
        <v>19</v>
      </c>
      <c r="C53" s="1193"/>
      <c r="D53" s="110"/>
      <c r="E53" s="1194" t="s">
        <v>44</v>
      </c>
      <c r="F53" s="1194"/>
      <c r="G53" s="1194"/>
      <c r="H53" s="1195"/>
      <c r="I53" s="357">
        <v>-3012</v>
      </c>
      <c r="J53" s="358">
        <v>-3250</v>
      </c>
      <c r="K53" s="358">
        <v>-3459</v>
      </c>
      <c r="L53" s="358">
        <v>-3929</v>
      </c>
      <c r="M53" s="359">
        <v>-2952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QKMY5hnCeVocZzujP34JtXqRuu/OPnYMtMi1orSs1iz0zFmGYvhBdX47yzOthzqS3C40VkZ94FrPlJ+shl9+4g==" saltValue="m1C80Ql9H4Vgm+5EvwsEb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1" t="s">
        <v>46</v>
      </c>
      <c r="D55" s="1211"/>
      <c r="E55" s="1212"/>
      <c r="F55" s="122">
        <v>2189</v>
      </c>
      <c r="G55" s="122">
        <v>2090</v>
      </c>
      <c r="H55" s="123">
        <v>2179</v>
      </c>
    </row>
    <row r="56" spans="2:8" ht="52.5" customHeight="1" x14ac:dyDescent="0.2">
      <c r="B56" s="124"/>
      <c r="C56" s="1213" t="s">
        <v>47</v>
      </c>
      <c r="D56" s="1213"/>
      <c r="E56" s="1214"/>
      <c r="F56" s="125">
        <v>375</v>
      </c>
      <c r="G56" s="125">
        <v>445</v>
      </c>
      <c r="H56" s="126">
        <v>345</v>
      </c>
    </row>
    <row r="57" spans="2:8" ht="53.25" customHeight="1" x14ac:dyDescent="0.2">
      <c r="B57" s="124"/>
      <c r="C57" s="1215" t="s">
        <v>48</v>
      </c>
      <c r="D57" s="1215"/>
      <c r="E57" s="1216"/>
      <c r="F57" s="127">
        <v>2555</v>
      </c>
      <c r="G57" s="127">
        <v>2878</v>
      </c>
      <c r="H57" s="128">
        <v>1693</v>
      </c>
    </row>
    <row r="58" spans="2:8" ht="45.75" customHeight="1" x14ac:dyDescent="0.2">
      <c r="B58" s="129"/>
      <c r="C58" s="1203" t="s">
        <v>558</v>
      </c>
      <c r="D58" s="1204"/>
      <c r="E58" s="1205"/>
      <c r="F58" s="360">
        <v>1131</v>
      </c>
      <c r="G58" s="360">
        <v>1470</v>
      </c>
      <c r="H58" s="361">
        <v>332</v>
      </c>
    </row>
    <row r="59" spans="2:8" ht="45.75" customHeight="1" x14ac:dyDescent="0.2">
      <c r="B59" s="129"/>
      <c r="C59" s="1203" t="s">
        <v>559</v>
      </c>
      <c r="D59" s="1204"/>
      <c r="E59" s="1205"/>
      <c r="F59" s="360">
        <v>1084</v>
      </c>
      <c r="G59" s="360">
        <v>1062</v>
      </c>
      <c r="H59" s="361">
        <v>1010</v>
      </c>
    </row>
    <row r="60" spans="2:8" ht="45.75" customHeight="1" x14ac:dyDescent="0.2">
      <c r="B60" s="129"/>
      <c r="C60" s="1203" t="s">
        <v>560</v>
      </c>
      <c r="D60" s="1204"/>
      <c r="E60" s="1205"/>
      <c r="F60" s="360">
        <v>236</v>
      </c>
      <c r="G60" s="360">
        <v>236</v>
      </c>
      <c r="H60" s="361">
        <v>236</v>
      </c>
    </row>
    <row r="61" spans="2:8" ht="45.75" customHeight="1" x14ac:dyDescent="0.2">
      <c r="B61" s="129"/>
      <c r="C61" s="1203" t="s">
        <v>561</v>
      </c>
      <c r="D61" s="1204"/>
      <c r="E61" s="1205"/>
      <c r="F61" s="360">
        <v>80</v>
      </c>
      <c r="G61" s="360">
        <v>85</v>
      </c>
      <c r="H61" s="361">
        <v>90</v>
      </c>
    </row>
    <row r="62" spans="2:8" ht="45.75" customHeight="1" thickBot="1" x14ac:dyDescent="0.25">
      <c r="B62" s="130"/>
      <c r="C62" s="1206" t="s">
        <v>562</v>
      </c>
      <c r="D62" s="1207"/>
      <c r="E62" s="1208"/>
      <c r="F62" s="362">
        <v>9</v>
      </c>
      <c r="G62" s="362">
        <v>10</v>
      </c>
      <c r="H62" s="363">
        <v>10</v>
      </c>
    </row>
    <row r="63" spans="2:8" ht="52.5" customHeight="1" thickBot="1" x14ac:dyDescent="0.25">
      <c r="B63" s="131"/>
      <c r="C63" s="1209" t="s">
        <v>49</v>
      </c>
      <c r="D63" s="1209"/>
      <c r="E63" s="1210"/>
      <c r="F63" s="132">
        <v>5118</v>
      </c>
      <c r="G63" s="132">
        <v>5413</v>
      </c>
      <c r="H63" s="133">
        <v>4217</v>
      </c>
    </row>
    <row r="64" spans="2:8" ht="13" x14ac:dyDescent="0.2"/>
  </sheetData>
  <sheetProtection algorithmName="SHA-512" hashValue="qp6d9kxnnv1phObkQgnzPX4oYJxrWAOAvpBYYHxEWcpJkiRwfBSYtcwljtgJikex3VrpPT5MyF30VQ6yS7mP3g==" saltValue="NEGRSBqLZHmxU0LE25rT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11CE3-FD93-455C-89BF-EE62C34E7BEF}">
  <sheetPr>
    <pageSetUpPr fitToPage="1"/>
  </sheetPr>
  <dimension ref="A1:DE85"/>
  <sheetViews>
    <sheetView showGridLines="0" zoomScale="70" zoomScaleNormal="70" zoomScaleSheetLayoutView="55" workbookViewId="0"/>
  </sheetViews>
  <sheetFormatPr defaultColWidth="0" defaultRowHeight="0"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5"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5"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5"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5"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5"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5"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5"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5"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5"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5"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5"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5"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5"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5"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5"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564</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565</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566</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567</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527</v>
      </c>
      <c r="BQ50" s="1250"/>
      <c r="BR50" s="1250"/>
      <c r="BS50" s="1250"/>
      <c r="BT50" s="1250"/>
      <c r="BU50" s="1250"/>
      <c r="BV50" s="1250"/>
      <c r="BW50" s="1250"/>
      <c r="BX50" s="1250" t="s">
        <v>528</v>
      </c>
      <c r="BY50" s="1250"/>
      <c r="BZ50" s="1250"/>
      <c r="CA50" s="1250"/>
      <c r="CB50" s="1250"/>
      <c r="CC50" s="1250"/>
      <c r="CD50" s="1250"/>
      <c r="CE50" s="1250"/>
      <c r="CF50" s="1250" t="s">
        <v>529</v>
      </c>
      <c r="CG50" s="1250"/>
      <c r="CH50" s="1250"/>
      <c r="CI50" s="1250"/>
      <c r="CJ50" s="1250"/>
      <c r="CK50" s="1250"/>
      <c r="CL50" s="1250"/>
      <c r="CM50" s="1250"/>
      <c r="CN50" s="1250" t="s">
        <v>530</v>
      </c>
      <c r="CO50" s="1250"/>
      <c r="CP50" s="1250"/>
      <c r="CQ50" s="1250"/>
      <c r="CR50" s="1250"/>
      <c r="CS50" s="1250"/>
      <c r="CT50" s="1250"/>
      <c r="CU50" s="1250"/>
      <c r="CV50" s="1250" t="s">
        <v>531</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568</v>
      </c>
      <c r="AO51" s="1254"/>
      <c r="AP51" s="1254"/>
      <c r="AQ51" s="1254"/>
      <c r="AR51" s="1254"/>
      <c r="AS51" s="1254"/>
      <c r="AT51" s="1254"/>
      <c r="AU51" s="1254"/>
      <c r="AV51" s="1254"/>
      <c r="AW51" s="1254"/>
      <c r="AX51" s="1254"/>
      <c r="AY51" s="1254"/>
      <c r="AZ51" s="1254"/>
      <c r="BA51" s="1254"/>
      <c r="BB51" s="1254" t="s">
        <v>569</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570</v>
      </c>
      <c r="BC53" s="1254"/>
      <c r="BD53" s="1254"/>
      <c r="BE53" s="1254"/>
      <c r="BF53" s="1254"/>
      <c r="BG53" s="1254"/>
      <c r="BH53" s="1254"/>
      <c r="BI53" s="1254"/>
      <c r="BJ53" s="1254"/>
      <c r="BK53" s="1254"/>
      <c r="BL53" s="1254"/>
      <c r="BM53" s="1254"/>
      <c r="BN53" s="1254"/>
      <c r="BO53" s="1254"/>
      <c r="BP53" s="1255">
        <v>80.3</v>
      </c>
      <c r="BQ53" s="1255"/>
      <c r="BR53" s="1255"/>
      <c r="BS53" s="1255"/>
      <c r="BT53" s="1255"/>
      <c r="BU53" s="1255"/>
      <c r="BV53" s="1255"/>
      <c r="BW53" s="1255"/>
      <c r="BX53" s="1255">
        <v>79.7</v>
      </c>
      <c r="BY53" s="1255"/>
      <c r="BZ53" s="1255"/>
      <c r="CA53" s="1255"/>
      <c r="CB53" s="1255"/>
      <c r="CC53" s="1255"/>
      <c r="CD53" s="1255"/>
      <c r="CE53" s="1255"/>
      <c r="CF53" s="1255">
        <v>79.8</v>
      </c>
      <c r="CG53" s="1255"/>
      <c r="CH53" s="1255"/>
      <c r="CI53" s="1255"/>
      <c r="CJ53" s="1255"/>
      <c r="CK53" s="1255"/>
      <c r="CL53" s="1255"/>
      <c r="CM53" s="1255"/>
      <c r="CN53" s="1255">
        <v>79.900000000000006</v>
      </c>
      <c r="CO53" s="1255"/>
      <c r="CP53" s="1255"/>
      <c r="CQ53" s="1255"/>
      <c r="CR53" s="1255"/>
      <c r="CS53" s="1255"/>
      <c r="CT53" s="1255"/>
      <c r="CU53" s="1255"/>
      <c r="CV53" s="1255">
        <v>80.900000000000006</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571</v>
      </c>
      <c r="AO55" s="1250"/>
      <c r="AP55" s="1250"/>
      <c r="AQ55" s="1250"/>
      <c r="AR55" s="1250"/>
      <c r="AS55" s="1250"/>
      <c r="AT55" s="1250"/>
      <c r="AU55" s="1250"/>
      <c r="AV55" s="1250"/>
      <c r="AW55" s="1250"/>
      <c r="AX55" s="1250"/>
      <c r="AY55" s="1250"/>
      <c r="AZ55" s="1250"/>
      <c r="BA55" s="1250"/>
      <c r="BB55" s="1254" t="s">
        <v>569</v>
      </c>
      <c r="BC55" s="1254"/>
      <c r="BD55" s="1254"/>
      <c r="BE55" s="1254"/>
      <c r="BF55" s="1254"/>
      <c r="BG55" s="1254"/>
      <c r="BH55" s="1254"/>
      <c r="BI55" s="1254"/>
      <c r="BJ55" s="1254"/>
      <c r="BK55" s="1254"/>
      <c r="BL55" s="1254"/>
      <c r="BM55" s="1254"/>
      <c r="BN55" s="1254"/>
      <c r="BO55" s="1254"/>
      <c r="BP55" s="1255">
        <v>3.1</v>
      </c>
      <c r="BQ55" s="1255"/>
      <c r="BR55" s="1255"/>
      <c r="BS55" s="1255"/>
      <c r="BT55" s="1255"/>
      <c r="BU55" s="1255"/>
      <c r="BV55" s="1255"/>
      <c r="BW55" s="1255"/>
      <c r="BX55" s="1255">
        <v>13.7</v>
      </c>
      <c r="BY55" s="1255"/>
      <c r="BZ55" s="1255"/>
      <c r="CA55" s="1255"/>
      <c r="CB55" s="1255"/>
      <c r="CC55" s="1255"/>
      <c r="CD55" s="1255"/>
      <c r="CE55" s="1255"/>
      <c r="CF55" s="1255">
        <v>6.9</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570</v>
      </c>
      <c r="BC57" s="1254"/>
      <c r="BD57" s="1254"/>
      <c r="BE57" s="1254"/>
      <c r="BF57" s="1254"/>
      <c r="BG57" s="1254"/>
      <c r="BH57" s="1254"/>
      <c r="BI57" s="1254"/>
      <c r="BJ57" s="1254"/>
      <c r="BK57" s="1254"/>
      <c r="BL57" s="1254"/>
      <c r="BM57" s="1254"/>
      <c r="BN57" s="1254"/>
      <c r="BO57" s="1254"/>
      <c r="BP57" s="1255">
        <v>61.2</v>
      </c>
      <c r="BQ57" s="1255"/>
      <c r="BR57" s="1255"/>
      <c r="BS57" s="1255"/>
      <c r="BT57" s="1255"/>
      <c r="BU57" s="1255"/>
      <c r="BV57" s="1255"/>
      <c r="BW57" s="1255"/>
      <c r="BX57" s="1255">
        <v>62</v>
      </c>
      <c r="BY57" s="1255"/>
      <c r="BZ57" s="1255"/>
      <c r="CA57" s="1255"/>
      <c r="CB57" s="1255"/>
      <c r="CC57" s="1255"/>
      <c r="CD57" s="1255"/>
      <c r="CE57" s="1255"/>
      <c r="CF57" s="1255">
        <v>62.9</v>
      </c>
      <c r="CG57" s="1255"/>
      <c r="CH57" s="1255"/>
      <c r="CI57" s="1255"/>
      <c r="CJ57" s="1255"/>
      <c r="CK57" s="1255"/>
      <c r="CL57" s="1255"/>
      <c r="CM57" s="1255"/>
      <c r="CN57" s="1255">
        <v>63.3</v>
      </c>
      <c r="CO57" s="1255"/>
      <c r="CP57" s="1255"/>
      <c r="CQ57" s="1255"/>
      <c r="CR57" s="1255"/>
      <c r="CS57" s="1255"/>
      <c r="CT57" s="1255"/>
      <c r="CU57" s="1255"/>
      <c r="CV57" s="1255">
        <v>64.400000000000006</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572</v>
      </c>
    </row>
    <row r="64" spans="1:109" ht="13" x14ac:dyDescent="0.2">
      <c r="B64" s="1225"/>
      <c r="G64" s="1232"/>
      <c r="I64" s="1265"/>
      <c r="J64" s="1265"/>
      <c r="K64" s="1265"/>
      <c r="L64" s="1265"/>
      <c r="M64" s="1265"/>
      <c r="N64" s="1266"/>
      <c r="AM64" s="1232"/>
      <c r="AN64" s="1232" t="s">
        <v>565</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34" t="s">
        <v>573</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0"/>
      <c r="I71" s="1271"/>
      <c r="J71" s="1268"/>
      <c r="K71" s="1268"/>
      <c r="L71" s="1269"/>
      <c r="M71" s="1268"/>
      <c r="N71" s="1269"/>
      <c r="AM71" s="1270"/>
      <c r="AN71" s="1219" t="s">
        <v>567</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527</v>
      </c>
      <c r="BQ72" s="1250"/>
      <c r="BR72" s="1250"/>
      <c r="BS72" s="1250"/>
      <c r="BT72" s="1250"/>
      <c r="BU72" s="1250"/>
      <c r="BV72" s="1250"/>
      <c r="BW72" s="1250"/>
      <c r="BX72" s="1250" t="s">
        <v>528</v>
      </c>
      <c r="BY72" s="1250"/>
      <c r="BZ72" s="1250"/>
      <c r="CA72" s="1250"/>
      <c r="CB72" s="1250"/>
      <c r="CC72" s="1250"/>
      <c r="CD72" s="1250"/>
      <c r="CE72" s="1250"/>
      <c r="CF72" s="1250" t="s">
        <v>529</v>
      </c>
      <c r="CG72" s="1250"/>
      <c r="CH72" s="1250"/>
      <c r="CI72" s="1250"/>
      <c r="CJ72" s="1250"/>
      <c r="CK72" s="1250"/>
      <c r="CL72" s="1250"/>
      <c r="CM72" s="1250"/>
      <c r="CN72" s="1250" t="s">
        <v>530</v>
      </c>
      <c r="CO72" s="1250"/>
      <c r="CP72" s="1250"/>
      <c r="CQ72" s="1250"/>
      <c r="CR72" s="1250"/>
      <c r="CS72" s="1250"/>
      <c r="CT72" s="1250"/>
      <c r="CU72" s="1250"/>
      <c r="CV72" s="1250" t="s">
        <v>531</v>
      </c>
      <c r="CW72" s="1250"/>
      <c r="CX72" s="1250"/>
      <c r="CY72" s="1250"/>
      <c r="CZ72" s="1250"/>
      <c r="DA72" s="1250"/>
      <c r="DB72" s="1250"/>
      <c r="DC72" s="1250"/>
    </row>
    <row r="73" spans="2:107" ht="13" x14ac:dyDescent="0.2">
      <c r="B73" s="1225"/>
      <c r="G73" s="1251"/>
      <c r="H73" s="1251"/>
      <c r="I73" s="1251"/>
      <c r="J73" s="1251"/>
      <c r="K73" s="1272"/>
      <c r="L73" s="1272"/>
      <c r="M73" s="1272"/>
      <c r="N73" s="1272"/>
      <c r="AM73" s="1243"/>
      <c r="AN73" s="1254" t="s">
        <v>568</v>
      </c>
      <c r="AO73" s="1254"/>
      <c r="AP73" s="1254"/>
      <c r="AQ73" s="1254"/>
      <c r="AR73" s="1254"/>
      <c r="AS73" s="1254"/>
      <c r="AT73" s="1254"/>
      <c r="AU73" s="1254"/>
      <c r="AV73" s="1254"/>
      <c r="AW73" s="1254"/>
      <c r="AX73" s="1254"/>
      <c r="AY73" s="1254"/>
      <c r="AZ73" s="1254"/>
      <c r="BA73" s="1254"/>
      <c r="BB73" s="1254" t="s">
        <v>569</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574</v>
      </c>
      <c r="BC75" s="1254"/>
      <c r="BD75" s="1254"/>
      <c r="BE75" s="1254"/>
      <c r="BF75" s="1254"/>
      <c r="BG75" s="1254"/>
      <c r="BH75" s="1254"/>
      <c r="BI75" s="1254"/>
      <c r="BJ75" s="1254"/>
      <c r="BK75" s="1254"/>
      <c r="BL75" s="1254"/>
      <c r="BM75" s="1254"/>
      <c r="BN75" s="1254"/>
      <c r="BO75" s="1254"/>
      <c r="BP75" s="1255">
        <v>10</v>
      </c>
      <c r="BQ75" s="1255"/>
      <c r="BR75" s="1255"/>
      <c r="BS75" s="1255"/>
      <c r="BT75" s="1255"/>
      <c r="BU75" s="1255"/>
      <c r="BV75" s="1255"/>
      <c r="BW75" s="1255"/>
      <c r="BX75" s="1255">
        <v>9.3000000000000007</v>
      </c>
      <c r="BY75" s="1255"/>
      <c r="BZ75" s="1255"/>
      <c r="CA75" s="1255"/>
      <c r="CB75" s="1255"/>
      <c r="CC75" s="1255"/>
      <c r="CD75" s="1255"/>
      <c r="CE75" s="1255"/>
      <c r="CF75" s="1255">
        <v>8.1999999999999993</v>
      </c>
      <c r="CG75" s="1255"/>
      <c r="CH75" s="1255"/>
      <c r="CI75" s="1255"/>
      <c r="CJ75" s="1255"/>
      <c r="CK75" s="1255"/>
      <c r="CL75" s="1255"/>
      <c r="CM75" s="1255"/>
      <c r="CN75" s="1255">
        <v>7.7</v>
      </c>
      <c r="CO75" s="1255"/>
      <c r="CP75" s="1255"/>
      <c r="CQ75" s="1255"/>
      <c r="CR75" s="1255"/>
      <c r="CS75" s="1255"/>
      <c r="CT75" s="1255"/>
      <c r="CU75" s="1255"/>
      <c r="CV75" s="1255">
        <v>6.7</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72"/>
      <c r="L77" s="1272"/>
      <c r="M77" s="1272"/>
      <c r="N77" s="1272"/>
      <c r="AN77" s="1250" t="s">
        <v>571</v>
      </c>
      <c r="AO77" s="1250"/>
      <c r="AP77" s="1250"/>
      <c r="AQ77" s="1250"/>
      <c r="AR77" s="1250"/>
      <c r="AS77" s="1250"/>
      <c r="AT77" s="1250"/>
      <c r="AU77" s="1250"/>
      <c r="AV77" s="1250"/>
      <c r="AW77" s="1250"/>
      <c r="AX77" s="1250"/>
      <c r="AY77" s="1250"/>
      <c r="AZ77" s="1250"/>
      <c r="BA77" s="1250"/>
      <c r="BB77" s="1254" t="s">
        <v>569</v>
      </c>
      <c r="BC77" s="1254"/>
      <c r="BD77" s="1254"/>
      <c r="BE77" s="1254"/>
      <c r="BF77" s="1254"/>
      <c r="BG77" s="1254"/>
      <c r="BH77" s="1254"/>
      <c r="BI77" s="1254"/>
      <c r="BJ77" s="1254"/>
      <c r="BK77" s="1254"/>
      <c r="BL77" s="1254"/>
      <c r="BM77" s="1254"/>
      <c r="BN77" s="1254"/>
      <c r="BO77" s="1254"/>
      <c r="BP77" s="1255">
        <v>3.1</v>
      </c>
      <c r="BQ77" s="1255"/>
      <c r="BR77" s="1255"/>
      <c r="BS77" s="1255"/>
      <c r="BT77" s="1255"/>
      <c r="BU77" s="1255"/>
      <c r="BV77" s="1255"/>
      <c r="BW77" s="1255"/>
      <c r="BX77" s="1255">
        <v>13.7</v>
      </c>
      <c r="BY77" s="1255"/>
      <c r="BZ77" s="1255"/>
      <c r="CA77" s="1255"/>
      <c r="CB77" s="1255"/>
      <c r="CC77" s="1255"/>
      <c r="CD77" s="1255"/>
      <c r="CE77" s="1255"/>
      <c r="CF77" s="1255">
        <v>6.9</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574</v>
      </c>
      <c r="BC79" s="1254"/>
      <c r="BD79" s="1254"/>
      <c r="BE79" s="1254"/>
      <c r="BF79" s="1254"/>
      <c r="BG79" s="1254"/>
      <c r="BH79" s="1254"/>
      <c r="BI79" s="1254"/>
      <c r="BJ79" s="1254"/>
      <c r="BK79" s="1254"/>
      <c r="BL79" s="1254"/>
      <c r="BM79" s="1254"/>
      <c r="BN79" s="1254"/>
      <c r="BO79" s="1254"/>
      <c r="BP79" s="1255">
        <v>7.9</v>
      </c>
      <c r="BQ79" s="1255"/>
      <c r="BR79" s="1255"/>
      <c r="BS79" s="1255"/>
      <c r="BT79" s="1255"/>
      <c r="BU79" s="1255"/>
      <c r="BV79" s="1255"/>
      <c r="BW79" s="1255"/>
      <c r="BX79" s="1255">
        <v>7.9</v>
      </c>
      <c r="BY79" s="1255"/>
      <c r="BZ79" s="1255"/>
      <c r="CA79" s="1255"/>
      <c r="CB79" s="1255"/>
      <c r="CC79" s="1255"/>
      <c r="CD79" s="1255"/>
      <c r="CE79" s="1255"/>
      <c r="CF79" s="1255">
        <v>8</v>
      </c>
      <c r="CG79" s="1255"/>
      <c r="CH79" s="1255"/>
      <c r="CI79" s="1255"/>
      <c r="CJ79" s="1255"/>
      <c r="CK79" s="1255"/>
      <c r="CL79" s="1255"/>
      <c r="CM79" s="1255"/>
      <c r="CN79" s="1255">
        <v>8</v>
      </c>
      <c r="CO79" s="1255"/>
      <c r="CP79" s="1255"/>
      <c r="CQ79" s="1255"/>
      <c r="CR79" s="1255"/>
      <c r="CS79" s="1255"/>
      <c r="CT79" s="1255"/>
      <c r="CU79" s="1255"/>
      <c r="CV79" s="1255">
        <v>8.1</v>
      </c>
      <c r="CW79" s="1255"/>
      <c r="CX79" s="1255"/>
      <c r="CY79" s="1255"/>
      <c r="CZ79" s="1255"/>
      <c r="DA79" s="1255"/>
      <c r="DB79" s="1255"/>
      <c r="DC79" s="1255"/>
    </row>
    <row r="80" spans="2:107" ht="13"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7JsbP3tlJT7Kn27uF69sP15Mm1JXDMjcj7fLhoZY5yDMRqQjJgMZmlWAy/7aR63NTBv4mgRvMZOmmdXuRfMdNQ==" saltValue="eshdGz002bHqSkxfa+3Qd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6C718-BAA3-4676-A7F5-62DB66423266}">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6" customWidth="1"/>
    <col min="35" max="122" width="2.453125" style="255" customWidth="1"/>
    <col min="123" max="16384" width="2.4531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 x14ac:dyDescent="0.2">
      <c r="S2" s="255"/>
      <c r="AH2" s="255"/>
    </row>
    <row r="3" spans="1:34"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 x14ac:dyDescent="0.2"/>
    <row r="5" spans="1:34" ht="13" x14ac:dyDescent="0.2"/>
    <row r="6" spans="1:34" ht="13" x14ac:dyDescent="0.2"/>
    <row r="7" spans="1:34" ht="13" x14ac:dyDescent="0.2"/>
    <row r="8" spans="1:34" ht="13" x14ac:dyDescent="0.2"/>
    <row r="9" spans="1:34" ht="13" x14ac:dyDescent="0.2">
      <c r="AH9" s="25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5"/>
    </row>
    <row r="18" spans="12:34" ht="13" x14ac:dyDescent="0.2"/>
    <row r="19" spans="12:34" ht="13" x14ac:dyDescent="0.2"/>
    <row r="20" spans="12:34" ht="13" x14ac:dyDescent="0.2">
      <c r="AH20" s="255"/>
    </row>
    <row r="21" spans="12:34" ht="13" x14ac:dyDescent="0.2">
      <c r="AH21" s="255"/>
    </row>
    <row r="22" spans="12:34" ht="13" x14ac:dyDescent="0.2"/>
    <row r="23" spans="12:34" ht="13" x14ac:dyDescent="0.2"/>
    <row r="24" spans="12:34" ht="13" x14ac:dyDescent="0.2">
      <c r="Q24" s="255"/>
    </row>
    <row r="25" spans="12:34" ht="13" x14ac:dyDescent="0.2"/>
    <row r="26" spans="12:34" ht="13" x14ac:dyDescent="0.2"/>
    <row r="27" spans="12:34" ht="13" x14ac:dyDescent="0.2"/>
    <row r="28" spans="12:34" ht="13" x14ac:dyDescent="0.2">
      <c r="O28" s="255"/>
      <c r="T28" s="255"/>
      <c r="AH28" s="255"/>
    </row>
    <row r="29" spans="12:34" ht="13" x14ac:dyDescent="0.2"/>
    <row r="30" spans="12:34" ht="13" x14ac:dyDescent="0.2"/>
    <row r="31" spans="12:34" ht="13" x14ac:dyDescent="0.2">
      <c r="Q31" s="255"/>
    </row>
    <row r="32" spans="12:34" ht="13" x14ac:dyDescent="0.2">
      <c r="L32" s="255"/>
    </row>
    <row r="33" spans="2:34" ht="13" x14ac:dyDescent="0.2">
      <c r="C33" s="255"/>
      <c r="E33" s="255"/>
      <c r="G33" s="255"/>
      <c r="I33" s="255"/>
      <c r="X33" s="255"/>
    </row>
    <row r="34" spans="2:34" ht="13" x14ac:dyDescent="0.2">
      <c r="B34" s="255"/>
      <c r="P34" s="255"/>
      <c r="R34" s="255"/>
      <c r="T34" s="255"/>
    </row>
    <row r="35" spans="2:34" ht="13" x14ac:dyDescent="0.2">
      <c r="D35" s="255"/>
      <c r="W35" s="255"/>
      <c r="AC35" s="255"/>
      <c r="AD35" s="255"/>
      <c r="AE35" s="255"/>
      <c r="AF35" s="255"/>
      <c r="AG35" s="255"/>
      <c r="AH35" s="255"/>
    </row>
    <row r="36" spans="2:34" ht="13" x14ac:dyDescent="0.2">
      <c r="H36" s="255"/>
      <c r="J36" s="255"/>
      <c r="K36" s="255"/>
      <c r="M36" s="255"/>
      <c r="Y36" s="255"/>
      <c r="Z36" s="255"/>
      <c r="AA36" s="255"/>
      <c r="AB36" s="255"/>
      <c r="AC36" s="255"/>
      <c r="AD36" s="255"/>
      <c r="AE36" s="255"/>
      <c r="AF36" s="255"/>
      <c r="AG36" s="255"/>
      <c r="AH36" s="255"/>
    </row>
    <row r="37" spans="2:34" ht="13" x14ac:dyDescent="0.2">
      <c r="AH37" s="255"/>
    </row>
    <row r="38" spans="2:34" ht="13" x14ac:dyDescent="0.2">
      <c r="AG38" s="255"/>
      <c r="AH38" s="255"/>
    </row>
    <row r="39" spans="2:34" ht="13" x14ac:dyDescent="0.2"/>
    <row r="40" spans="2:34" ht="13" x14ac:dyDescent="0.2">
      <c r="X40" s="255"/>
    </row>
    <row r="41" spans="2:34" ht="13" x14ac:dyDescent="0.2">
      <c r="R41" s="255"/>
    </row>
    <row r="42" spans="2:34" ht="13" x14ac:dyDescent="0.2">
      <c r="W42" s="255"/>
    </row>
    <row r="43" spans="2:34" ht="13" x14ac:dyDescent="0.2">
      <c r="Y43" s="255"/>
      <c r="Z43" s="255"/>
      <c r="AA43" s="255"/>
      <c r="AB43" s="255"/>
      <c r="AC43" s="255"/>
      <c r="AD43" s="255"/>
      <c r="AE43" s="255"/>
      <c r="AF43" s="255"/>
      <c r="AG43" s="255"/>
      <c r="AH43" s="255"/>
    </row>
    <row r="44" spans="2:34" ht="13" x14ac:dyDescent="0.2">
      <c r="AH44" s="255"/>
    </row>
    <row r="45" spans="2:34" ht="13" x14ac:dyDescent="0.2">
      <c r="X45" s="255"/>
    </row>
    <row r="46" spans="2:34" ht="13" x14ac:dyDescent="0.2"/>
    <row r="47" spans="2:34" ht="13" x14ac:dyDescent="0.2"/>
    <row r="48" spans="2:34" ht="13" x14ac:dyDescent="0.2">
      <c r="W48" s="255"/>
      <c r="Y48" s="255"/>
      <c r="Z48" s="255"/>
      <c r="AA48" s="255"/>
      <c r="AB48" s="255"/>
      <c r="AC48" s="255"/>
      <c r="AD48" s="255"/>
      <c r="AE48" s="255"/>
      <c r="AF48" s="255"/>
      <c r="AG48" s="255"/>
      <c r="AH48" s="255"/>
    </row>
    <row r="49" spans="28:34" ht="13" x14ac:dyDescent="0.2"/>
    <row r="50" spans="28:34" ht="13" x14ac:dyDescent="0.2">
      <c r="AE50" s="255"/>
      <c r="AF50" s="255"/>
      <c r="AG50" s="255"/>
      <c r="AH50" s="255"/>
    </row>
    <row r="51" spans="28:34" ht="13" x14ac:dyDescent="0.2">
      <c r="AC51" s="255"/>
      <c r="AD51" s="255"/>
      <c r="AE51" s="255"/>
      <c r="AF51" s="255"/>
      <c r="AG51" s="255"/>
      <c r="AH51" s="255"/>
    </row>
    <row r="52" spans="28:34" ht="13" x14ac:dyDescent="0.2"/>
    <row r="53" spans="28:34" ht="13" x14ac:dyDescent="0.2">
      <c r="AF53" s="255"/>
      <c r="AG53" s="255"/>
      <c r="AH53" s="255"/>
    </row>
    <row r="54" spans="28:34" ht="13" x14ac:dyDescent="0.2">
      <c r="AH54" s="255"/>
    </row>
    <row r="55" spans="28:34" ht="13" x14ac:dyDescent="0.2"/>
    <row r="56" spans="28:34" ht="13" x14ac:dyDescent="0.2">
      <c r="AB56" s="255"/>
      <c r="AC56" s="255"/>
      <c r="AD56" s="255"/>
      <c r="AE56" s="255"/>
      <c r="AF56" s="255"/>
      <c r="AG56" s="255"/>
      <c r="AH56" s="255"/>
    </row>
    <row r="57" spans="28:34" ht="13" x14ac:dyDescent="0.2">
      <c r="AH57" s="255"/>
    </row>
    <row r="58" spans="28:34" ht="13" x14ac:dyDescent="0.2">
      <c r="AH58" s="255"/>
    </row>
    <row r="59" spans="28:34" ht="13" x14ac:dyDescent="0.2"/>
    <row r="60" spans="28:34" ht="13" x14ac:dyDescent="0.2"/>
    <row r="61" spans="28:34" ht="13" x14ac:dyDescent="0.2"/>
    <row r="62" spans="28:34" ht="13" x14ac:dyDescent="0.2"/>
    <row r="63" spans="28:34" ht="13" x14ac:dyDescent="0.2">
      <c r="AH63" s="255"/>
    </row>
    <row r="64" spans="28:34" ht="13" x14ac:dyDescent="0.2">
      <c r="AG64" s="255"/>
      <c r="AH64" s="255"/>
    </row>
    <row r="65" spans="28:34" ht="13" x14ac:dyDescent="0.2"/>
    <row r="66" spans="28:34" ht="13" x14ac:dyDescent="0.2"/>
    <row r="67" spans="28:34" ht="13" x14ac:dyDescent="0.2"/>
    <row r="68" spans="28:34" ht="13" x14ac:dyDescent="0.2">
      <c r="AB68" s="255"/>
      <c r="AC68" s="255"/>
      <c r="AD68" s="255"/>
      <c r="AE68" s="255"/>
      <c r="AF68" s="255"/>
      <c r="AG68" s="255"/>
      <c r="AH68" s="255"/>
    </row>
    <row r="69" spans="28:34" ht="13" x14ac:dyDescent="0.2">
      <c r="AF69" s="255"/>
      <c r="AG69" s="255"/>
      <c r="AH69" s="255"/>
    </row>
    <row r="70" spans="28:34" ht="13" x14ac:dyDescent="0.2"/>
    <row r="71" spans="28:34" ht="13" x14ac:dyDescent="0.2"/>
    <row r="72" spans="28:34" ht="13" x14ac:dyDescent="0.2"/>
    <row r="73" spans="28:34" ht="13" x14ac:dyDescent="0.2"/>
    <row r="74" spans="28:34" ht="13" x14ac:dyDescent="0.2"/>
    <row r="75" spans="28:34" ht="13" x14ac:dyDescent="0.2">
      <c r="AH75" s="255"/>
    </row>
    <row r="76" spans="28:34" ht="13" x14ac:dyDescent="0.2">
      <c r="AF76" s="255"/>
      <c r="AG76" s="255"/>
      <c r="AH76" s="255"/>
    </row>
    <row r="77" spans="28:34" ht="13" x14ac:dyDescent="0.2">
      <c r="AG77" s="255"/>
      <c r="AH77" s="255"/>
    </row>
    <row r="78" spans="28:34" ht="13" x14ac:dyDescent="0.2"/>
    <row r="79" spans="28:34" ht="13" x14ac:dyDescent="0.2"/>
    <row r="80" spans="28:34" ht="13" x14ac:dyDescent="0.2"/>
    <row r="81" spans="25:34" ht="13" x14ac:dyDescent="0.2"/>
    <row r="82" spans="25:34" ht="13" x14ac:dyDescent="0.2">
      <c r="Y82" s="255"/>
    </row>
    <row r="83" spans="25:34" ht="13" x14ac:dyDescent="0.2">
      <c r="Y83" s="255"/>
      <c r="Z83" s="255"/>
      <c r="AA83" s="255"/>
      <c r="AB83" s="255"/>
      <c r="AC83" s="255"/>
      <c r="AD83" s="255"/>
      <c r="AE83" s="255"/>
      <c r="AF83" s="255"/>
      <c r="AG83" s="255"/>
      <c r="AH83" s="255"/>
    </row>
    <row r="84" spans="25:34" ht="13" x14ac:dyDescent="0.2"/>
    <row r="85" spans="25:34" ht="13" x14ac:dyDescent="0.2"/>
    <row r="86" spans="25:34" ht="13" x14ac:dyDescent="0.2"/>
    <row r="87" spans="25:34" ht="13" x14ac:dyDescent="0.2"/>
    <row r="88" spans="25:34" ht="13" x14ac:dyDescent="0.2">
      <c r="AH88" s="25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477</v>
      </c>
    </row>
  </sheetData>
  <sheetProtection algorithmName="SHA-512" hashValue="9DwhHLHzISh9efRijy0ghLeKdXiilce6e01NtpnYHDl0vdNxLgviffON3XGz+AlLXHGpVTEks0RI7PPSnJC9cw==" saltValue="qE1NQTkYU4phSHaVdUeG0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CA0EC-4B4B-4699-AF69-CCEE1755123F}">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6" customWidth="1"/>
    <col min="35" max="122" width="2.453125" style="255" customWidth="1"/>
    <col min="123" max="16384" width="2.4531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 x14ac:dyDescent="0.2">
      <c r="S2" s="255"/>
      <c r="AH2" s="255"/>
    </row>
    <row r="3" spans="2:34"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 x14ac:dyDescent="0.2"/>
    <row r="5" spans="2:34" ht="13" x14ac:dyDescent="0.2"/>
    <row r="6" spans="2:34" ht="13" x14ac:dyDescent="0.2"/>
    <row r="7" spans="2:34" ht="13" x14ac:dyDescent="0.2"/>
    <row r="8" spans="2:34" ht="13" x14ac:dyDescent="0.2"/>
    <row r="9" spans="2:34" ht="13" x14ac:dyDescent="0.2">
      <c r="AH9" s="25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5"/>
    </row>
    <row r="18" spans="12:34" ht="13" x14ac:dyDescent="0.2"/>
    <row r="19" spans="12:34" ht="13" x14ac:dyDescent="0.2"/>
    <row r="20" spans="12:34" ht="13" x14ac:dyDescent="0.2">
      <c r="AH20" s="255"/>
    </row>
    <row r="21" spans="12:34" ht="13" x14ac:dyDescent="0.2">
      <c r="AH21" s="255"/>
    </row>
    <row r="22" spans="12:34" ht="13" x14ac:dyDescent="0.2"/>
    <row r="23" spans="12:34" ht="13" x14ac:dyDescent="0.2"/>
    <row r="24" spans="12:34" ht="13" x14ac:dyDescent="0.2">
      <c r="Q24" s="255"/>
    </row>
    <row r="25" spans="12:34" ht="13" x14ac:dyDescent="0.2"/>
    <row r="26" spans="12:34" ht="13" x14ac:dyDescent="0.2"/>
    <row r="27" spans="12:34" ht="13" x14ac:dyDescent="0.2"/>
    <row r="28" spans="12:34" ht="13" x14ac:dyDescent="0.2">
      <c r="O28" s="255"/>
      <c r="T28" s="255"/>
      <c r="AH28" s="255"/>
    </row>
    <row r="29" spans="12:34" ht="13" x14ac:dyDescent="0.2"/>
    <row r="30" spans="12:34" ht="13" x14ac:dyDescent="0.2"/>
    <row r="31" spans="12:34" ht="13" x14ac:dyDescent="0.2">
      <c r="Q31" s="255"/>
    </row>
    <row r="32" spans="12:34" ht="13" x14ac:dyDescent="0.2">
      <c r="L32" s="255"/>
    </row>
    <row r="33" spans="2:34" ht="13" x14ac:dyDescent="0.2">
      <c r="C33" s="255"/>
      <c r="E33" s="255"/>
      <c r="G33" s="255"/>
      <c r="I33" s="255"/>
      <c r="X33" s="255"/>
    </row>
    <row r="34" spans="2:34" ht="13" x14ac:dyDescent="0.2">
      <c r="B34" s="255"/>
      <c r="P34" s="255"/>
      <c r="R34" s="255"/>
      <c r="T34" s="255"/>
    </row>
    <row r="35" spans="2:34" ht="13" x14ac:dyDescent="0.2">
      <c r="D35" s="255"/>
      <c r="W35" s="255"/>
      <c r="AC35" s="255"/>
      <c r="AD35" s="255"/>
      <c r="AE35" s="255"/>
      <c r="AF35" s="255"/>
      <c r="AG35" s="255"/>
      <c r="AH35" s="255"/>
    </row>
    <row r="36" spans="2:34" ht="13" x14ac:dyDescent="0.2">
      <c r="H36" s="255"/>
      <c r="J36" s="255"/>
      <c r="K36" s="255"/>
      <c r="M36" s="255"/>
      <c r="Y36" s="255"/>
      <c r="Z36" s="255"/>
      <c r="AA36" s="255"/>
      <c r="AB36" s="255"/>
      <c r="AC36" s="255"/>
      <c r="AD36" s="255"/>
      <c r="AE36" s="255"/>
      <c r="AF36" s="255"/>
      <c r="AG36" s="255"/>
      <c r="AH36" s="255"/>
    </row>
    <row r="37" spans="2:34" ht="13" x14ac:dyDescent="0.2">
      <c r="AH37" s="255"/>
    </row>
    <row r="38" spans="2:34" ht="13" x14ac:dyDescent="0.2">
      <c r="AG38" s="255"/>
      <c r="AH38" s="255"/>
    </row>
    <row r="39" spans="2:34" ht="13" x14ac:dyDescent="0.2"/>
    <row r="40" spans="2:34" ht="13" x14ac:dyDescent="0.2">
      <c r="X40" s="255"/>
    </row>
    <row r="41" spans="2:34" ht="13" x14ac:dyDescent="0.2">
      <c r="R41" s="255"/>
    </row>
    <row r="42" spans="2:34" ht="13" x14ac:dyDescent="0.2">
      <c r="W42" s="255"/>
    </row>
    <row r="43" spans="2:34" ht="13" x14ac:dyDescent="0.2">
      <c r="Y43" s="255"/>
      <c r="Z43" s="255"/>
      <c r="AA43" s="255"/>
      <c r="AB43" s="255"/>
      <c r="AC43" s="255"/>
      <c r="AD43" s="255"/>
      <c r="AE43" s="255"/>
      <c r="AF43" s="255"/>
      <c r="AG43" s="255"/>
      <c r="AH43" s="255"/>
    </row>
    <row r="44" spans="2:34" ht="13" x14ac:dyDescent="0.2">
      <c r="AH44" s="255"/>
    </row>
    <row r="45" spans="2:34" ht="13" x14ac:dyDescent="0.2">
      <c r="X45" s="255"/>
    </row>
    <row r="46" spans="2:34" ht="13" x14ac:dyDescent="0.2"/>
    <row r="47" spans="2:34" ht="13" x14ac:dyDescent="0.2"/>
    <row r="48" spans="2:34" ht="13" x14ac:dyDescent="0.2">
      <c r="W48" s="255"/>
      <c r="Y48" s="255"/>
      <c r="Z48" s="255"/>
      <c r="AA48" s="255"/>
      <c r="AB48" s="255"/>
      <c r="AC48" s="255"/>
      <c r="AD48" s="255"/>
      <c r="AE48" s="255"/>
      <c r="AF48" s="255"/>
      <c r="AG48" s="255"/>
      <c r="AH48" s="255"/>
    </row>
    <row r="49" spans="28:34" ht="13" x14ac:dyDescent="0.2"/>
    <row r="50" spans="28:34" ht="13" x14ac:dyDescent="0.2">
      <c r="AE50" s="255"/>
      <c r="AF50" s="255"/>
      <c r="AG50" s="255"/>
      <c r="AH50" s="255"/>
    </row>
    <row r="51" spans="28:34" ht="13" x14ac:dyDescent="0.2">
      <c r="AC51" s="255"/>
      <c r="AD51" s="255"/>
      <c r="AE51" s="255"/>
      <c r="AF51" s="255"/>
      <c r="AG51" s="255"/>
      <c r="AH51" s="255"/>
    </row>
    <row r="52" spans="28:34" ht="13" x14ac:dyDescent="0.2"/>
    <row r="53" spans="28:34" ht="13" x14ac:dyDescent="0.2">
      <c r="AF53" s="255"/>
      <c r="AG53" s="255"/>
      <c r="AH53" s="255"/>
    </row>
    <row r="54" spans="28:34" ht="13" x14ac:dyDescent="0.2">
      <c r="AH54" s="255"/>
    </row>
    <row r="55" spans="28:34" ht="13" x14ac:dyDescent="0.2"/>
    <row r="56" spans="28:34" ht="13" x14ac:dyDescent="0.2">
      <c r="AB56" s="255"/>
      <c r="AC56" s="255"/>
      <c r="AD56" s="255"/>
      <c r="AE56" s="255"/>
      <c r="AF56" s="255"/>
      <c r="AG56" s="255"/>
      <c r="AH56" s="255"/>
    </row>
    <row r="57" spans="28:34" ht="13" x14ac:dyDescent="0.2">
      <c r="AH57" s="255"/>
    </row>
    <row r="58" spans="28:34" ht="13" x14ac:dyDescent="0.2">
      <c r="AH58" s="255"/>
    </row>
    <row r="59" spans="28:34" ht="13" x14ac:dyDescent="0.2">
      <c r="AG59" s="255"/>
      <c r="AH59" s="255"/>
    </row>
    <row r="60" spans="28:34" ht="13" x14ac:dyDescent="0.2"/>
    <row r="61" spans="28:34" ht="13" x14ac:dyDescent="0.2"/>
    <row r="62" spans="28:34" ht="13" x14ac:dyDescent="0.2"/>
    <row r="63" spans="28:34" ht="13" x14ac:dyDescent="0.2">
      <c r="AH63" s="255"/>
    </row>
    <row r="64" spans="28:34" ht="13" x14ac:dyDescent="0.2">
      <c r="AG64" s="255"/>
      <c r="AH64" s="255"/>
    </row>
    <row r="65" spans="28:34" ht="13" x14ac:dyDescent="0.2"/>
    <row r="66" spans="28:34" ht="13" x14ac:dyDescent="0.2"/>
    <row r="67" spans="28:34" ht="13" x14ac:dyDescent="0.2"/>
    <row r="68" spans="28:34" ht="13" x14ac:dyDescent="0.2">
      <c r="AB68" s="255"/>
      <c r="AC68" s="255"/>
      <c r="AD68" s="255"/>
      <c r="AE68" s="255"/>
      <c r="AF68" s="255"/>
      <c r="AG68" s="255"/>
      <c r="AH68" s="255"/>
    </row>
    <row r="69" spans="28:34" ht="13" x14ac:dyDescent="0.2">
      <c r="AF69" s="255"/>
      <c r="AG69" s="255"/>
      <c r="AH69" s="255"/>
    </row>
    <row r="70" spans="28:34" ht="13" x14ac:dyDescent="0.2"/>
    <row r="71" spans="28:34" ht="13" x14ac:dyDescent="0.2"/>
    <row r="72" spans="28:34" ht="13" x14ac:dyDescent="0.2"/>
    <row r="73" spans="28:34" ht="13" x14ac:dyDescent="0.2"/>
    <row r="74" spans="28:34" ht="13" x14ac:dyDescent="0.2"/>
    <row r="75" spans="28:34" ht="13" x14ac:dyDescent="0.2">
      <c r="AH75" s="255"/>
    </row>
    <row r="76" spans="28:34" ht="13" x14ac:dyDescent="0.2">
      <c r="AF76" s="255"/>
      <c r="AG76" s="255"/>
      <c r="AH76" s="255"/>
    </row>
    <row r="77" spans="28:34" ht="13" x14ac:dyDescent="0.2">
      <c r="AG77" s="255"/>
      <c r="AH77" s="255"/>
    </row>
    <row r="78" spans="28:34" ht="13" x14ac:dyDescent="0.2"/>
    <row r="79" spans="28:34" ht="13" x14ac:dyDescent="0.2"/>
    <row r="80" spans="28:34" ht="13" x14ac:dyDescent="0.2"/>
    <row r="81" spans="25:34" ht="13" x14ac:dyDescent="0.2"/>
    <row r="82" spans="25:34" ht="13" x14ac:dyDescent="0.2">
      <c r="Y82" s="255"/>
    </row>
    <row r="83" spans="25:34" ht="13" x14ac:dyDescent="0.2">
      <c r="Y83" s="255"/>
      <c r="Z83" s="255"/>
      <c r="AA83" s="255"/>
      <c r="AB83" s="255"/>
      <c r="AC83" s="255"/>
      <c r="AD83" s="255"/>
      <c r="AE83" s="255"/>
      <c r="AF83" s="255"/>
      <c r="AG83" s="255"/>
      <c r="AH83" s="255"/>
    </row>
    <row r="84" spans="25:34" ht="13" x14ac:dyDescent="0.2"/>
    <row r="85" spans="25:34" ht="13" x14ac:dyDescent="0.2"/>
    <row r="86" spans="25:34" ht="13" x14ac:dyDescent="0.2"/>
    <row r="87" spans="25:34" ht="13" x14ac:dyDescent="0.2"/>
    <row r="88" spans="25:34" ht="13" x14ac:dyDescent="0.2">
      <c r="AH88" s="25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477</v>
      </c>
    </row>
  </sheetData>
  <sheetProtection algorithmName="SHA-512" hashValue="Wj2yQ/HOgQ7My6de2sncIBsdiOhblj8fGsbj8ostemDK91A7Yt8TQtNvUgL8U6Kfi2pAWpQJ9ZfY3K6wesUPWA==" saltValue="kRgoJFGPLokvnAfw9Vjoy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0" customWidth="1"/>
    <col min="2" max="8" width="13.36328125" style="140" customWidth="1"/>
    <col min="9" max="16384" width="11.08984375" style="140"/>
  </cols>
  <sheetData>
    <row r="1" spans="1:8" x14ac:dyDescent="0.2">
      <c r="A1" s="134"/>
      <c r="B1" s="135"/>
      <c r="C1" s="136"/>
      <c r="D1" s="137"/>
      <c r="E1" s="138"/>
      <c r="F1" s="138"/>
      <c r="G1" s="138"/>
      <c r="H1" s="139"/>
    </row>
    <row r="2" spans="1:8" x14ac:dyDescent="0.2">
      <c r="A2" s="141"/>
      <c r="B2" s="142"/>
      <c r="C2" s="143"/>
      <c r="D2" s="144" t="s">
        <v>50</v>
      </c>
      <c r="E2" s="145"/>
      <c r="F2" s="146" t="s">
        <v>526</v>
      </c>
      <c r="G2" s="147"/>
      <c r="H2" s="148"/>
    </row>
    <row r="3" spans="1:8" x14ac:dyDescent="0.2">
      <c r="A3" s="144" t="s">
        <v>519</v>
      </c>
      <c r="B3" s="149"/>
      <c r="C3" s="150"/>
      <c r="D3" s="151">
        <v>31615</v>
      </c>
      <c r="E3" s="152"/>
      <c r="F3" s="153">
        <v>103390</v>
      </c>
      <c r="G3" s="154"/>
      <c r="H3" s="155"/>
    </row>
    <row r="4" spans="1:8" x14ac:dyDescent="0.2">
      <c r="A4" s="156"/>
      <c r="B4" s="157"/>
      <c r="C4" s="158"/>
      <c r="D4" s="159">
        <v>24467</v>
      </c>
      <c r="E4" s="160"/>
      <c r="F4" s="161">
        <v>51269</v>
      </c>
      <c r="G4" s="162"/>
      <c r="H4" s="163"/>
    </row>
    <row r="5" spans="1:8" x14ac:dyDescent="0.2">
      <c r="A5" s="144" t="s">
        <v>521</v>
      </c>
      <c r="B5" s="149"/>
      <c r="C5" s="150"/>
      <c r="D5" s="151">
        <v>46675</v>
      </c>
      <c r="E5" s="152"/>
      <c r="F5" s="153">
        <v>117234</v>
      </c>
      <c r="G5" s="154"/>
      <c r="H5" s="155"/>
    </row>
    <row r="6" spans="1:8" x14ac:dyDescent="0.2">
      <c r="A6" s="156"/>
      <c r="B6" s="157"/>
      <c r="C6" s="158"/>
      <c r="D6" s="159">
        <v>29182</v>
      </c>
      <c r="E6" s="160"/>
      <c r="F6" s="161">
        <v>59796</v>
      </c>
      <c r="G6" s="162"/>
      <c r="H6" s="163"/>
    </row>
    <row r="7" spans="1:8" x14ac:dyDescent="0.2">
      <c r="A7" s="144" t="s">
        <v>522</v>
      </c>
      <c r="B7" s="149"/>
      <c r="C7" s="150"/>
      <c r="D7" s="151">
        <v>64291</v>
      </c>
      <c r="E7" s="152"/>
      <c r="F7" s="153">
        <v>97758</v>
      </c>
      <c r="G7" s="154"/>
      <c r="H7" s="155"/>
    </row>
    <row r="8" spans="1:8" x14ac:dyDescent="0.2">
      <c r="A8" s="156"/>
      <c r="B8" s="157"/>
      <c r="C8" s="158"/>
      <c r="D8" s="159">
        <v>31102</v>
      </c>
      <c r="E8" s="160"/>
      <c r="F8" s="161">
        <v>45946</v>
      </c>
      <c r="G8" s="162"/>
      <c r="H8" s="163"/>
    </row>
    <row r="9" spans="1:8" x14ac:dyDescent="0.2">
      <c r="A9" s="144" t="s">
        <v>523</v>
      </c>
      <c r="B9" s="149"/>
      <c r="C9" s="150"/>
      <c r="D9" s="151">
        <v>46677</v>
      </c>
      <c r="E9" s="152"/>
      <c r="F9" s="153">
        <v>91338</v>
      </c>
      <c r="G9" s="154"/>
      <c r="H9" s="155"/>
    </row>
    <row r="10" spans="1:8" x14ac:dyDescent="0.2">
      <c r="A10" s="156"/>
      <c r="B10" s="157"/>
      <c r="C10" s="158"/>
      <c r="D10" s="159">
        <v>30690</v>
      </c>
      <c r="E10" s="160"/>
      <c r="F10" s="161">
        <v>43989</v>
      </c>
      <c r="G10" s="162"/>
      <c r="H10" s="163"/>
    </row>
    <row r="11" spans="1:8" x14ac:dyDescent="0.2">
      <c r="A11" s="144" t="s">
        <v>524</v>
      </c>
      <c r="B11" s="149"/>
      <c r="C11" s="150"/>
      <c r="D11" s="151">
        <v>173352</v>
      </c>
      <c r="E11" s="152"/>
      <c r="F11" s="153">
        <v>103975</v>
      </c>
      <c r="G11" s="154"/>
      <c r="H11" s="155"/>
    </row>
    <row r="12" spans="1:8" x14ac:dyDescent="0.2">
      <c r="A12" s="156"/>
      <c r="B12" s="157"/>
      <c r="C12" s="164"/>
      <c r="D12" s="159">
        <v>23752</v>
      </c>
      <c r="E12" s="160"/>
      <c r="F12" s="161">
        <v>52698</v>
      </c>
      <c r="G12" s="162"/>
      <c r="H12" s="163"/>
    </row>
    <row r="13" spans="1:8" x14ac:dyDescent="0.2">
      <c r="A13" s="144"/>
      <c r="B13" s="149"/>
      <c r="C13" s="165"/>
      <c r="D13" s="166">
        <v>72522</v>
      </c>
      <c r="E13" s="167"/>
      <c r="F13" s="168">
        <v>102739</v>
      </c>
      <c r="G13" s="169"/>
      <c r="H13" s="155"/>
    </row>
    <row r="14" spans="1:8" x14ac:dyDescent="0.2">
      <c r="A14" s="156"/>
      <c r="B14" s="157"/>
      <c r="C14" s="158"/>
      <c r="D14" s="159">
        <v>27839</v>
      </c>
      <c r="E14" s="160"/>
      <c r="F14" s="161">
        <v>50740</v>
      </c>
      <c r="G14" s="162"/>
      <c r="H14" s="163"/>
    </row>
    <row r="17" spans="1:11" x14ac:dyDescent="0.2">
      <c r="A17" s="140" t="s">
        <v>51</v>
      </c>
    </row>
    <row r="18" spans="1:11" x14ac:dyDescent="0.2">
      <c r="A18" s="170"/>
      <c r="B18" s="170" t="str">
        <f>実質収支比率等に係る経年分析!F$46</f>
        <v>R01</v>
      </c>
      <c r="C18" s="170" t="str">
        <f>実質収支比率等に係る経年分析!G$46</f>
        <v>R02</v>
      </c>
      <c r="D18" s="170" t="str">
        <f>実質収支比率等に係る経年分析!H$46</f>
        <v>R03</v>
      </c>
      <c r="E18" s="170" t="str">
        <f>実質収支比率等に係る経年分析!I$46</f>
        <v>R04</v>
      </c>
      <c r="F18" s="170" t="str">
        <f>実質収支比率等に係る経年分析!J$46</f>
        <v>R05</v>
      </c>
    </row>
    <row r="19" spans="1:11" x14ac:dyDescent="0.2">
      <c r="A19" s="170" t="s">
        <v>52</v>
      </c>
      <c r="B19" s="170">
        <f>ROUND(VALUE(SUBSTITUTE(実質収支比率等に係る経年分析!F$48,"▲","-")),2)</f>
        <v>7.69</v>
      </c>
      <c r="C19" s="170">
        <f>ROUND(VALUE(SUBSTITUTE(実質収支比率等に係る経年分析!G$48,"▲","-")),2)</f>
        <v>5.81</v>
      </c>
      <c r="D19" s="170">
        <f>ROUND(VALUE(SUBSTITUTE(実質収支比率等に係る経年分析!H$48,"▲","-")),2)</f>
        <v>9.52</v>
      </c>
      <c r="E19" s="170">
        <f>ROUND(VALUE(SUBSTITUTE(実質収支比率等に係る経年分析!I$48,"▲","-")),2)</f>
        <v>4.7699999999999996</v>
      </c>
      <c r="F19" s="170">
        <f>ROUND(VALUE(SUBSTITUTE(実質収支比率等に係る経年分析!J$48,"▲","-")),2)</f>
        <v>6</v>
      </c>
    </row>
    <row r="20" spans="1:11" x14ac:dyDescent="0.2">
      <c r="A20" s="170" t="s">
        <v>53</v>
      </c>
      <c r="B20" s="170">
        <f>ROUND(VALUE(SUBSTITUTE(実質収支比率等に係る経年分析!F$47,"▲","-")),2)</f>
        <v>66.040000000000006</v>
      </c>
      <c r="C20" s="170">
        <f>ROUND(VALUE(SUBSTITUTE(実質収支比率等に係る経年分析!G$47,"▲","-")),2)</f>
        <v>61.71</v>
      </c>
      <c r="D20" s="170">
        <f>ROUND(VALUE(SUBSTITUTE(実質収支比率等に係る経年分析!H$47,"▲","-")),2)</f>
        <v>58.06</v>
      </c>
      <c r="E20" s="170">
        <f>ROUND(VALUE(SUBSTITUTE(実質収支比率等に係る経年分析!I$47,"▲","-")),2)</f>
        <v>56.16</v>
      </c>
      <c r="F20" s="170">
        <f>ROUND(VALUE(SUBSTITUTE(実質収支比率等に係る経年分析!J$47,"▲","-")),2)</f>
        <v>58.16</v>
      </c>
    </row>
    <row r="21" spans="1:11" x14ac:dyDescent="0.2">
      <c r="A21" s="170" t="s">
        <v>54</v>
      </c>
      <c r="B21" s="170">
        <f>IF(ISNUMBER(VALUE(SUBSTITUTE(実質収支比率等に係る経年分析!F$49,"▲","-"))),ROUND(VALUE(SUBSTITUTE(実質収支比率等に係る経年分析!F$49,"▲","-")),2),NA())</f>
        <v>2.4900000000000002</v>
      </c>
      <c r="C21" s="170">
        <f>IF(ISNUMBER(VALUE(SUBSTITUTE(実質収支比率等に係る経年分析!G$49,"▲","-"))),ROUND(VALUE(SUBSTITUTE(実質収支比率等に係る経年分析!G$49,"▲","-")),2),NA())</f>
        <v>-1.31</v>
      </c>
      <c r="D21" s="170">
        <f>IF(ISNUMBER(VALUE(SUBSTITUTE(実質収支比率等に係る経年分析!H$49,"▲","-"))),ROUND(VALUE(SUBSTITUTE(実質収支比率等に係る経年分析!H$49,"▲","-")),2),NA())</f>
        <v>4.0999999999999996</v>
      </c>
      <c r="E21" s="170">
        <f>IF(ISNUMBER(VALUE(SUBSTITUTE(実質収支比率等に係る経年分析!I$49,"▲","-"))),ROUND(VALUE(SUBSTITUTE(実質収支比率等に係る経年分析!I$49,"▲","-")),2),NA())</f>
        <v>-7.55</v>
      </c>
      <c r="F21" s="170">
        <f>IF(ISNUMBER(VALUE(SUBSTITUTE(実質収支比率等に係る経年分析!J$49,"▲","-"))),ROUND(VALUE(SUBSTITUTE(実質収支比率等に係る経年分析!J$49,"▲","-")),2),NA())</f>
        <v>3.66</v>
      </c>
    </row>
    <row r="24" spans="1:11" x14ac:dyDescent="0.2">
      <c r="A24" s="140" t="s">
        <v>55</v>
      </c>
    </row>
    <row r="25" spans="1:11" x14ac:dyDescent="0.2">
      <c r="A25" s="171"/>
      <c r="B25" s="171" t="str">
        <f>連結実質赤字比率に係る赤字・黒字の構成分析!F$33</f>
        <v>R01</v>
      </c>
      <c r="C25" s="171"/>
      <c r="D25" s="171" t="str">
        <f>連結実質赤字比率に係る赤字・黒字の構成分析!G$33</f>
        <v>R02</v>
      </c>
      <c r="E25" s="171"/>
      <c r="F25" s="171" t="str">
        <f>連結実質赤字比率に係る赤字・黒字の構成分析!H$33</f>
        <v>R03</v>
      </c>
      <c r="G25" s="171"/>
      <c r="H25" s="171" t="str">
        <f>連結実質赤字比率に係る赤字・黒字の構成分析!I$33</f>
        <v>R04</v>
      </c>
      <c r="I25" s="171"/>
      <c r="J25" s="171" t="str">
        <f>連結実質赤字比率に係る赤字・黒字の構成分析!J$33</f>
        <v>R05</v>
      </c>
      <c r="K25" s="171"/>
    </row>
    <row r="26" spans="1:11" x14ac:dyDescent="0.2">
      <c r="A26" s="171"/>
      <c r="B26" s="171" t="s">
        <v>56</v>
      </c>
      <c r="C26" s="171" t="s">
        <v>57</v>
      </c>
      <c r="D26" s="171" t="s">
        <v>56</v>
      </c>
      <c r="E26" s="171" t="s">
        <v>57</v>
      </c>
      <c r="F26" s="171" t="s">
        <v>56</v>
      </c>
      <c r="G26" s="171" t="s">
        <v>57</v>
      </c>
      <c r="H26" s="171" t="s">
        <v>56</v>
      </c>
      <c r="I26" s="171" t="s">
        <v>57</v>
      </c>
      <c r="J26" s="171" t="s">
        <v>56</v>
      </c>
      <c r="K26" s="171" t="s">
        <v>57</v>
      </c>
    </row>
    <row r="27" spans="1:11" x14ac:dyDescent="0.2">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#N/A</v>
      </c>
      <c r="C27" s="171">
        <f>IF(ROUND(VALUE(SUBSTITUTE(連結実質赤字比率に係る赤字・黒字の構成分析!F$43,"▲", "-")), 2) &gt;= 0, ABS(ROUND(VALUE(SUBSTITUTE(連結実質赤字比率に係る赤字・黒字の構成分析!F$43,"▲", "-")), 2)), NA())</f>
        <v>0.01</v>
      </c>
      <c r="D27" s="171" t="e">
        <f>IF(ROUND(VALUE(SUBSTITUTE(連結実質赤字比率に係る赤字・黒字の構成分析!G$43,"▲", "-")), 2) &lt; 0, ABS(ROUND(VALUE(SUBSTITUTE(連結実質赤字比率に係る赤字・黒字の構成分析!G$43,"▲", "-")), 2)), NA())</f>
        <v>#N/A</v>
      </c>
      <c r="E27" s="171">
        <f>IF(ROUND(VALUE(SUBSTITUTE(連結実質赤字比率に係る赤字・黒字の構成分析!G$43,"▲", "-")), 2) &gt;= 0, ABS(ROUND(VALUE(SUBSTITUTE(連結実質赤字比率に係る赤字・黒字の構成分析!G$43,"▲", "-")), 2)), NA())</f>
        <v>0.17</v>
      </c>
      <c r="F27" s="171" t="e">
        <f>IF(ROUND(VALUE(SUBSTITUTE(連結実質赤字比率に係る赤字・黒字の構成分析!H$43,"▲", "-")), 2) &lt; 0, ABS(ROUND(VALUE(SUBSTITUTE(連結実質赤字比率に係る赤字・黒字の構成分析!H$43,"▲", "-")), 2)), NA())</f>
        <v>#N/A</v>
      </c>
      <c r="G27" s="171">
        <f>IF(ROUND(VALUE(SUBSTITUTE(連結実質赤字比率に係る赤字・黒字の構成分析!H$43,"▲", "-")), 2) &gt;= 0, ABS(ROUND(VALUE(SUBSTITUTE(連結実質赤字比率に係る赤字・黒字の構成分析!H$43,"▲", "-")), 2)), NA())</f>
        <v>0.51</v>
      </c>
      <c r="H27" s="171" t="e">
        <f>IF(ROUND(VALUE(SUBSTITUTE(連結実質赤字比率に係る赤字・黒字の構成分析!I$43,"▲", "-")), 2) &lt; 0, ABS(ROUND(VALUE(SUBSTITUTE(連結実質赤字比率に係る赤字・黒字の構成分析!I$43,"▲", "-")), 2)), NA())</f>
        <v>#VALUE!</v>
      </c>
      <c r="I27" s="171" t="e">
        <f>IF(ROUND(VALUE(SUBSTITUTE(連結実質赤字比率に係る赤字・黒字の構成分析!I$43,"▲", "-")), 2) &gt;= 0, ABS(ROUND(VALUE(SUBSTITUTE(連結実質赤字比率に係る赤字・黒字の構成分析!I$43,"▲", "-")), 2)), NA())</f>
        <v>#VALUE!</v>
      </c>
      <c r="J27" s="171" t="e">
        <f>IF(ROUND(VALUE(SUBSTITUTE(連結実質赤字比率に係る赤字・黒字の構成分析!J$43,"▲", "-")), 2) &lt; 0, ABS(ROUND(VALUE(SUBSTITUTE(連結実質赤字比率に係る赤字・黒字の構成分析!J$43,"▲", "-")), 2)), NA())</f>
        <v>#VALUE!</v>
      </c>
      <c r="K27" s="171" t="e">
        <f>IF(ROUND(VALUE(SUBSTITUTE(連結実質赤字比率に係る赤字・黒字の構成分析!J$43,"▲", "-")), 2) &gt;= 0, ABS(ROUND(VALUE(SUBSTITUTE(連結実質赤字比率に係る赤字・黒字の構成分析!J$43,"▲", "-")), 2)), NA())</f>
        <v>#VALUE!</v>
      </c>
    </row>
    <row r="28" spans="1:11" x14ac:dyDescent="0.2">
      <c r="A28" s="171" t="str">
        <f>IF(連結実質赤字比率に係る赤字・黒字の構成分析!C$42="",NA(),連結実質赤字比率に係る赤字・黒字の構成分析!C$42)</f>
        <v>その他会計（赤字）</v>
      </c>
      <c r="B28" s="171">
        <f>IF(ROUND(VALUE(SUBSTITUTE(連結実質赤字比率に係る赤字・黒字の構成分析!F$42,"▲", "-")), 2) &lt; 0, ABS(ROUND(VALUE(SUBSTITUTE(連結実質赤字比率に係る赤字・黒字の構成分析!F$42,"▲", "-")), 2)), NA())</f>
        <v>0.03</v>
      </c>
      <c r="C28" s="171" t="e">
        <f>IF(ROUND(VALUE(SUBSTITUTE(連結実質赤字比率に係る赤字・黒字の構成分析!F$42,"▲", "-")), 2) &gt;= 0, ABS(ROUND(VALUE(SUBSTITUTE(連結実質赤字比率に係る赤字・黒字の構成分析!F$42,"▲", "-")), 2)), NA())</f>
        <v>#N/A</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2">
      <c r="A29" s="171" t="str">
        <f>IF(連結実質赤字比率に係る赤字・黒字の構成分析!C$41="",NA(),連結実質赤字比率に係る赤字・黒字の構成分析!C$41)</f>
        <v>後期高齢者医療特別会計</v>
      </c>
      <c r="B29" s="171" t="e">
        <f>IF(ROUND(VALUE(SUBSTITUTE(連結実質赤字比率に係る赤字・黒字の構成分析!F$41,"▲", "-")), 2) &lt; 0, ABS(ROUND(VALUE(SUBSTITUTE(連結実質赤字比率に係る赤字・黒字の構成分析!F$41,"▲", "-")), 2)), NA())</f>
        <v>#N/A</v>
      </c>
      <c r="C29" s="171">
        <f>IF(ROUND(VALUE(SUBSTITUTE(連結実質赤字比率に係る赤字・黒字の構成分析!F$41,"▲", "-")), 2) &gt;= 0, ABS(ROUND(VALUE(SUBSTITUTE(連結実質赤字比率に係る赤字・黒字の構成分析!F$41,"▲", "-")), 2)), NA())</f>
        <v>0</v>
      </c>
      <c r="D29" s="171" t="e">
        <f>IF(ROUND(VALUE(SUBSTITUTE(連結実質赤字比率に係る赤字・黒字の構成分析!G$41,"▲", "-")), 2) &lt; 0, ABS(ROUND(VALUE(SUBSTITUTE(連結実質赤字比率に係る赤字・黒字の構成分析!G$41,"▲", "-")), 2)), NA())</f>
        <v>#N/A</v>
      </c>
      <c r="E29" s="171">
        <f>IF(ROUND(VALUE(SUBSTITUTE(連結実質赤字比率に係る赤字・黒字の構成分析!G$41,"▲", "-")), 2) &gt;= 0, ABS(ROUND(VALUE(SUBSTITUTE(連結実質赤字比率に係る赤字・黒字の構成分析!G$41,"▲", "-")), 2)), NA())</f>
        <v>0</v>
      </c>
      <c r="F29" s="171" t="e">
        <f>IF(ROUND(VALUE(SUBSTITUTE(連結実質赤字比率に係る赤字・黒字の構成分析!H$41,"▲", "-")), 2) &lt; 0, ABS(ROUND(VALUE(SUBSTITUTE(連結実質赤字比率に係る赤字・黒字の構成分析!H$41,"▲", "-")), 2)), NA())</f>
        <v>#N/A</v>
      </c>
      <c r="G29" s="171">
        <f>IF(ROUND(VALUE(SUBSTITUTE(連結実質赤字比率に係る赤字・黒字の構成分析!H$41,"▲", "-")), 2) &gt;= 0, ABS(ROUND(VALUE(SUBSTITUTE(連結実質赤字比率に係る赤字・黒字の構成分析!H$41,"▲", "-")), 2)), NA())</f>
        <v>0</v>
      </c>
      <c r="H29" s="171" t="e">
        <f>IF(ROUND(VALUE(SUBSTITUTE(連結実質赤字比率に係る赤字・黒字の構成分析!I$41,"▲", "-")), 2) &lt; 0, ABS(ROUND(VALUE(SUBSTITUTE(連結実質赤字比率に係る赤字・黒字の構成分析!I$41,"▲", "-")), 2)), NA())</f>
        <v>#N/A</v>
      </c>
      <c r="I29" s="171">
        <f>IF(ROUND(VALUE(SUBSTITUTE(連結実質赤字比率に係る赤字・黒字の構成分析!I$41,"▲", "-")), 2) &gt;= 0, ABS(ROUND(VALUE(SUBSTITUTE(連結実質赤字比率に係る赤字・黒字の構成分析!I$41,"▲", "-")), 2)), NA())</f>
        <v>0</v>
      </c>
      <c r="J29" s="171" t="e">
        <f>IF(ROUND(VALUE(SUBSTITUTE(連結実質赤字比率に係る赤字・黒字の構成分析!J$41,"▲", "-")), 2) &lt; 0, ABS(ROUND(VALUE(SUBSTITUTE(連結実質赤字比率に係る赤字・黒字の構成分析!J$41,"▲", "-")), 2)), NA())</f>
        <v>#N/A</v>
      </c>
      <c r="K29" s="171">
        <f>IF(ROUND(VALUE(SUBSTITUTE(連結実質赤字比率に係る赤字・黒字の構成分析!J$41,"▲", "-")), 2) &gt;= 0, ABS(ROUND(VALUE(SUBSTITUTE(連結実質赤字比率に係る赤字・黒字の構成分析!J$41,"▲", "-")), 2)), NA())</f>
        <v>0</v>
      </c>
    </row>
    <row r="30" spans="1:11" x14ac:dyDescent="0.2">
      <c r="A30" s="171" t="str">
        <f>IF(連結実質赤字比率に係る赤字・黒字の構成分析!C$40="",NA(),連結実質赤字比率に係る赤字・黒字の構成分析!C$40)</f>
        <v>学校給食事業特別会計</v>
      </c>
      <c r="B30" s="171" t="e">
        <f>IF(ROUND(VALUE(SUBSTITUTE(連結実質赤字比率に係る赤字・黒字の構成分析!F$40,"▲", "-")), 2) &lt; 0, ABS(ROUND(VALUE(SUBSTITUTE(連結実質赤字比率に係る赤字・黒字の構成分析!F$40,"▲", "-")), 2)), NA())</f>
        <v>#N/A</v>
      </c>
      <c r="C30" s="171">
        <f>IF(ROUND(VALUE(SUBSTITUTE(連結実質赤字比率に係る赤字・黒字の構成分析!F$40,"▲", "-")), 2) &gt;= 0, ABS(ROUND(VALUE(SUBSTITUTE(連結実質赤字比率に係る赤字・黒字の構成分析!F$40,"▲", "-")), 2)), NA())</f>
        <v>0.01</v>
      </c>
      <c r="D30" s="171" t="e">
        <f>IF(ROUND(VALUE(SUBSTITUTE(連結実質赤字比率に係る赤字・黒字の構成分析!G$40,"▲", "-")), 2) &lt; 0, ABS(ROUND(VALUE(SUBSTITUTE(連結実質赤字比率に係る赤字・黒字の構成分析!G$40,"▲", "-")), 2)), NA())</f>
        <v>#N/A</v>
      </c>
      <c r="E30" s="171">
        <f>IF(ROUND(VALUE(SUBSTITUTE(連結実質赤字比率に係る赤字・黒字の構成分析!G$40,"▲", "-")), 2) &gt;= 0, ABS(ROUND(VALUE(SUBSTITUTE(連結実質赤字比率に係る赤字・黒字の構成分析!G$40,"▲", "-")), 2)), NA())</f>
        <v>0</v>
      </c>
      <c r="F30" s="171" t="e">
        <f>IF(ROUND(VALUE(SUBSTITUTE(連結実質赤字比率に係る赤字・黒字の構成分析!H$40,"▲", "-")), 2) &lt; 0, ABS(ROUND(VALUE(SUBSTITUTE(連結実質赤字比率に係る赤字・黒字の構成分析!H$40,"▲", "-")), 2)), NA())</f>
        <v>#N/A</v>
      </c>
      <c r="G30" s="171">
        <f>IF(ROUND(VALUE(SUBSTITUTE(連結実質赤字比率に係る赤字・黒字の構成分析!H$40,"▲", "-")), 2) &gt;= 0, ABS(ROUND(VALUE(SUBSTITUTE(連結実質赤字比率に係る赤字・黒字の構成分析!H$40,"▲", "-")), 2)), NA())</f>
        <v>0</v>
      </c>
      <c r="H30" s="171" t="e">
        <f>IF(ROUND(VALUE(SUBSTITUTE(連結実質赤字比率に係る赤字・黒字の構成分析!I$40,"▲", "-")), 2) &lt; 0, ABS(ROUND(VALUE(SUBSTITUTE(連結実質赤字比率に係る赤字・黒字の構成分析!I$40,"▲", "-")), 2)), NA())</f>
        <v>#N/A</v>
      </c>
      <c r="I30" s="171">
        <f>IF(ROUND(VALUE(SUBSTITUTE(連結実質赤字比率に係る赤字・黒字の構成分析!I$40,"▲", "-")), 2) &gt;= 0, ABS(ROUND(VALUE(SUBSTITUTE(連結実質赤字比率に係る赤字・黒字の構成分析!I$40,"▲", "-")), 2)), NA())</f>
        <v>0</v>
      </c>
      <c r="J30" s="171" t="e">
        <f>IF(ROUND(VALUE(SUBSTITUTE(連結実質赤字比率に係る赤字・黒字の構成分析!J$40,"▲", "-")), 2) &lt; 0, ABS(ROUND(VALUE(SUBSTITUTE(連結実質赤字比率に係る赤字・黒字の構成分析!J$40,"▲", "-")), 2)), NA())</f>
        <v>#N/A</v>
      </c>
      <c r="K30" s="171">
        <f>IF(ROUND(VALUE(SUBSTITUTE(連結実質赤字比率に係る赤字・黒字の構成分析!J$40,"▲", "-")), 2) &gt;= 0, ABS(ROUND(VALUE(SUBSTITUTE(連結実質赤字比率に係る赤字・黒字の構成分析!J$40,"▲", "-")), 2)), NA())</f>
        <v>0</v>
      </c>
    </row>
    <row r="31" spans="1:11" x14ac:dyDescent="0.2">
      <c r="A31" s="171" t="str">
        <f>IF(連結実質赤字比率に係る赤字・黒字の構成分析!C$39="",NA(),連結実質赤字比率に係る赤字・黒字の構成分析!C$39)</f>
        <v>国民健康保険特別会計</v>
      </c>
      <c r="B31" s="171" t="e">
        <f>IF(ROUND(VALUE(SUBSTITUTE(連結実質赤字比率に係る赤字・黒字の構成分析!F$39,"▲", "-")), 2) &lt; 0, ABS(ROUND(VALUE(SUBSTITUTE(連結実質赤字比率に係る赤字・黒字の構成分析!F$39,"▲", "-")), 2)), NA())</f>
        <v>#N/A</v>
      </c>
      <c r="C31" s="171">
        <f>IF(ROUND(VALUE(SUBSTITUTE(連結実質赤字比率に係る赤字・黒字の構成分析!F$39,"▲", "-")), 2) &gt;= 0, ABS(ROUND(VALUE(SUBSTITUTE(連結実質赤字比率に係る赤字・黒字の構成分析!F$39,"▲", "-")), 2)), NA())</f>
        <v>0.98</v>
      </c>
      <c r="D31" s="171" t="e">
        <f>IF(ROUND(VALUE(SUBSTITUTE(連結実質赤字比率に係る赤字・黒字の構成分析!G$39,"▲", "-")), 2) &lt; 0, ABS(ROUND(VALUE(SUBSTITUTE(連結実質赤字比率に係る赤字・黒字の構成分析!G$39,"▲", "-")), 2)), NA())</f>
        <v>#N/A</v>
      </c>
      <c r="E31" s="171">
        <f>IF(ROUND(VALUE(SUBSTITUTE(連結実質赤字比率に係る赤字・黒字の構成分析!G$39,"▲", "-")), 2) &gt;= 0, ABS(ROUND(VALUE(SUBSTITUTE(連結実質赤字比率に係る赤字・黒字の構成分析!G$39,"▲", "-")), 2)), NA())</f>
        <v>0.95</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1.5</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7.0000000000000007E-2</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0.03</v>
      </c>
    </row>
    <row r="32" spans="1:11" x14ac:dyDescent="0.2">
      <c r="A32" s="171" t="str">
        <f>IF(連結実質赤字比率に係る赤字・黒字の構成分析!C$38="",NA(),連結実質赤字比率に係る赤字・黒字の構成分析!C$38)</f>
        <v>太陽光発電事業特別会計</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0</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0.08</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0.12</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0</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7.0000000000000007E-2</v>
      </c>
    </row>
    <row r="33" spans="1:16" x14ac:dyDescent="0.2">
      <c r="A33" s="171" t="str">
        <f>IF(連結実質赤字比率に係る赤字・黒字の構成分析!C$37="",NA(),連結実質赤字比率に係る赤字・黒字の構成分析!C$37)</f>
        <v>介護保険特別会計</v>
      </c>
      <c r="B33" s="171" t="e">
        <f>IF(ROUND(VALUE(SUBSTITUTE(連結実質赤字比率に係る赤字・黒字の構成分析!F$37,"▲", "-")), 2) &lt; 0, ABS(ROUND(VALUE(SUBSTITUTE(連結実質赤字比率に係る赤字・黒字の構成分析!F$37,"▲", "-")), 2)), NA())</f>
        <v>#N/A</v>
      </c>
      <c r="C33" s="171">
        <f>IF(ROUND(VALUE(SUBSTITUTE(連結実質赤字比率に係る赤字・黒字の構成分析!F$37,"▲", "-")), 2) &gt;= 0, ABS(ROUND(VALUE(SUBSTITUTE(連結実質赤字比率に係る赤字・黒字の構成分析!F$37,"▲", "-")), 2)), NA())</f>
        <v>0.54</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0.78</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0.72</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0.38</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0.31</v>
      </c>
    </row>
    <row r="34" spans="1:16" x14ac:dyDescent="0.2">
      <c r="A34" s="171" t="str">
        <f>IF(連結実質赤字比率に係る赤字・黒字の構成分析!C$36="",NA(),連結実質赤字比率に係る赤字・黒字の構成分析!C$36)</f>
        <v>一般会計</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7.66</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5.63</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9.52</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4.76</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5.99</v>
      </c>
    </row>
    <row r="35" spans="1:16" x14ac:dyDescent="0.2">
      <c r="A35" s="171" t="str">
        <f>IF(連結実質赤字比率に係る赤字・黒字の構成分析!C$35="",NA(),連結実質赤字比率に係る赤字・黒字の構成分析!C$35)</f>
        <v>下水道事業会計</v>
      </c>
      <c r="B35" s="171" t="e">
        <f>IF(ROUND(VALUE(SUBSTITUTE(連結実質赤字比率に係る赤字・黒字の構成分析!F$35,"▲", "-")), 2) &lt; 0, ABS(ROUND(VALUE(SUBSTITUTE(連結実質赤字比率に係る赤字・黒字の構成分析!F$35,"▲", "-")), 2)), NA())</f>
        <v>#VALUE!</v>
      </c>
      <c r="C35" s="171" t="e">
        <f>IF(ROUND(VALUE(SUBSTITUTE(連結実質赤字比率に係る赤字・黒字の構成分析!F$35,"▲", "-")), 2) &gt;= 0, ABS(ROUND(VALUE(SUBSTITUTE(連結実質赤字比率に係る赤字・黒字の構成分析!F$35,"▲", "-")), 2)), NA())</f>
        <v>#VALUE!</v>
      </c>
      <c r="D35" s="171" t="e">
        <f>IF(ROUND(VALUE(SUBSTITUTE(連結実質赤字比率に係る赤字・黒字の構成分析!G$35,"▲", "-")), 2) &lt; 0, ABS(ROUND(VALUE(SUBSTITUTE(連結実質赤字比率に係る赤字・黒字の構成分析!G$35,"▲", "-")), 2)), NA())</f>
        <v>#VALUE!</v>
      </c>
      <c r="E35" s="171" t="e">
        <f>IF(ROUND(VALUE(SUBSTITUTE(連結実質赤字比率に係る赤字・黒字の構成分析!G$35,"▲", "-")), 2) &gt;= 0, ABS(ROUND(VALUE(SUBSTITUTE(連結実質赤字比率に係る赤字・黒字の構成分析!G$35,"▲", "-")), 2)), NA())</f>
        <v>#VALUE!</v>
      </c>
      <c r="F35" s="171" t="e">
        <f>IF(ROUND(VALUE(SUBSTITUTE(連結実質赤字比率に係る赤字・黒字の構成分析!H$35,"▲", "-")), 2) &lt; 0, ABS(ROUND(VALUE(SUBSTITUTE(連結実質赤字比率に係る赤字・黒字の構成分析!H$35,"▲", "-")), 2)), NA())</f>
        <v>#VALUE!</v>
      </c>
      <c r="G35" s="171" t="e">
        <f>IF(ROUND(VALUE(SUBSTITUTE(連結実質赤字比率に係る赤字・黒字の構成分析!H$35,"▲", "-")), 2) &gt;= 0, ABS(ROUND(VALUE(SUBSTITUTE(連結実質赤字比率に係る赤字・黒字の構成分析!H$35,"▲", "-")), 2)), NA())</f>
        <v>#VALUE!</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3.85</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7.7</v>
      </c>
    </row>
    <row r="36" spans="1:16" x14ac:dyDescent="0.2">
      <c r="A36" s="171" t="str">
        <f>IF(連結実質赤字比率に係る赤字・黒字の構成分析!C$34="",NA(),連結実質赤字比率に係る赤字・黒字の構成分析!C$34)</f>
        <v>上水道事業会計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14.94</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15.95</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16.78</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18.739999999999998</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19.38</v>
      </c>
    </row>
    <row r="39" spans="1:16" x14ac:dyDescent="0.2">
      <c r="A39" s="140" t="s">
        <v>58</v>
      </c>
    </row>
    <row r="40" spans="1:16" x14ac:dyDescent="0.2">
      <c r="A40" s="172"/>
      <c r="B40" s="172" t="str">
        <f>'実質公債費比率（分子）の構造'!K$44</f>
        <v>R01</v>
      </c>
      <c r="C40" s="172"/>
      <c r="D40" s="172"/>
      <c r="E40" s="172" t="str">
        <f>'実質公債費比率（分子）の構造'!L$44</f>
        <v>R02</v>
      </c>
      <c r="F40" s="172"/>
      <c r="G40" s="172"/>
      <c r="H40" s="172" t="str">
        <f>'実質公債費比率（分子）の構造'!M$44</f>
        <v>R03</v>
      </c>
      <c r="I40" s="172"/>
      <c r="J40" s="172"/>
      <c r="K40" s="172" t="str">
        <f>'実質公債費比率（分子）の構造'!N$44</f>
        <v>R04</v>
      </c>
      <c r="L40" s="172"/>
      <c r="M40" s="172"/>
      <c r="N40" s="172" t="str">
        <f>'実質公債費比率（分子）の構造'!O$44</f>
        <v>R05</v>
      </c>
      <c r="O40" s="172"/>
      <c r="P40" s="172"/>
    </row>
    <row r="41" spans="1:16" x14ac:dyDescent="0.2">
      <c r="A41" s="172"/>
      <c r="B41" s="172" t="s">
        <v>59</v>
      </c>
      <c r="C41" s="172"/>
      <c r="D41" s="172" t="s">
        <v>60</v>
      </c>
      <c r="E41" s="172" t="s">
        <v>59</v>
      </c>
      <c r="F41" s="172"/>
      <c r="G41" s="172" t="s">
        <v>60</v>
      </c>
      <c r="H41" s="172" t="s">
        <v>59</v>
      </c>
      <c r="I41" s="172"/>
      <c r="J41" s="172" t="s">
        <v>60</v>
      </c>
      <c r="K41" s="172" t="s">
        <v>59</v>
      </c>
      <c r="L41" s="172"/>
      <c r="M41" s="172" t="s">
        <v>60</v>
      </c>
      <c r="N41" s="172" t="s">
        <v>59</v>
      </c>
      <c r="O41" s="172"/>
      <c r="P41" s="172" t="s">
        <v>60</v>
      </c>
    </row>
    <row r="42" spans="1:16" x14ac:dyDescent="0.2">
      <c r="A42" s="172" t="s">
        <v>61</v>
      </c>
      <c r="B42" s="172"/>
      <c r="C42" s="172"/>
      <c r="D42" s="172">
        <f>'実質公債費比率（分子）の構造'!K$52</f>
        <v>394</v>
      </c>
      <c r="E42" s="172"/>
      <c r="F42" s="172"/>
      <c r="G42" s="172">
        <f>'実質公債費比率（分子）の構造'!L$52</f>
        <v>393</v>
      </c>
      <c r="H42" s="172"/>
      <c r="I42" s="172"/>
      <c r="J42" s="172">
        <f>'実質公債費比率（分子）の構造'!M$52</f>
        <v>392</v>
      </c>
      <c r="K42" s="172"/>
      <c r="L42" s="172"/>
      <c r="M42" s="172">
        <f>'実質公債費比率（分子）の構造'!N$52</f>
        <v>383</v>
      </c>
      <c r="N42" s="172"/>
      <c r="O42" s="172"/>
      <c r="P42" s="172">
        <f>'実質公債費比率（分子）の構造'!O$52</f>
        <v>373</v>
      </c>
    </row>
    <row r="43" spans="1:16" x14ac:dyDescent="0.2">
      <c r="A43" s="172" t="s">
        <v>16</v>
      </c>
      <c r="B43" s="172" t="str">
        <f>'実質公債費比率（分子）の構造'!K$51</f>
        <v>-</v>
      </c>
      <c r="C43" s="172"/>
      <c r="D43" s="172"/>
      <c r="E43" s="172" t="str">
        <f>'実質公債費比率（分子）の構造'!L$51</f>
        <v>-</v>
      </c>
      <c r="F43" s="172"/>
      <c r="G43" s="172"/>
      <c r="H43" s="172" t="str">
        <f>'実質公債費比率（分子）の構造'!M$51</f>
        <v>-</v>
      </c>
      <c r="I43" s="172"/>
      <c r="J43" s="172"/>
      <c r="K43" s="172" t="str">
        <f>'実質公債費比率（分子）の構造'!N$51</f>
        <v>-</v>
      </c>
      <c r="L43" s="172"/>
      <c r="M43" s="172"/>
      <c r="N43" s="172" t="str">
        <f>'実質公債費比率（分子）の構造'!O$51</f>
        <v>-</v>
      </c>
      <c r="O43" s="172"/>
      <c r="P43" s="172"/>
    </row>
    <row r="44" spans="1:16" x14ac:dyDescent="0.2">
      <c r="A44" s="172" t="s">
        <v>62</v>
      </c>
      <c r="B44" s="172">
        <f>'実質公債費比率（分子）の構造'!K$50</f>
        <v>8</v>
      </c>
      <c r="C44" s="172"/>
      <c r="D44" s="172"/>
      <c r="E44" s="172">
        <f>'実質公債費比率（分子）の構造'!L$50</f>
        <v>8</v>
      </c>
      <c r="F44" s="172"/>
      <c r="G44" s="172"/>
      <c r="H44" s="172">
        <f>'実質公債費比率（分子）の構造'!M$50</f>
        <v>8</v>
      </c>
      <c r="I44" s="172"/>
      <c r="J44" s="172"/>
      <c r="K44" s="172">
        <f>'実質公債費比率（分子）の構造'!N$50</f>
        <v>8</v>
      </c>
      <c r="L44" s="172"/>
      <c r="M44" s="172"/>
      <c r="N44" s="172">
        <f>'実質公債費比率（分子）の構造'!O$50</f>
        <v>9</v>
      </c>
      <c r="O44" s="172"/>
      <c r="P44" s="172"/>
    </row>
    <row r="45" spans="1:16" x14ac:dyDescent="0.2">
      <c r="A45" s="172" t="s">
        <v>63</v>
      </c>
      <c r="B45" s="172">
        <f>'実質公債費比率（分子）の構造'!K$49</f>
        <v>32</v>
      </c>
      <c r="C45" s="172"/>
      <c r="D45" s="172"/>
      <c r="E45" s="172">
        <f>'実質公債費比率（分子）の構造'!L$49</f>
        <v>33</v>
      </c>
      <c r="F45" s="172"/>
      <c r="G45" s="172"/>
      <c r="H45" s="172">
        <f>'実質公債費比率（分子）の構造'!M$49</f>
        <v>30</v>
      </c>
      <c r="I45" s="172"/>
      <c r="J45" s="172"/>
      <c r="K45" s="172">
        <f>'実質公債費比率（分子）の構造'!N$49</f>
        <v>30</v>
      </c>
      <c r="L45" s="172"/>
      <c r="M45" s="172"/>
      <c r="N45" s="172">
        <f>'実質公債費比率（分子）の構造'!O$49</f>
        <v>34</v>
      </c>
      <c r="O45" s="172"/>
      <c r="P45" s="172"/>
    </row>
    <row r="46" spans="1:16" x14ac:dyDescent="0.2">
      <c r="A46" s="172" t="s">
        <v>64</v>
      </c>
      <c r="B46" s="172">
        <f>'実質公債費比率（分子）の構造'!K$48</f>
        <v>257</v>
      </c>
      <c r="C46" s="172"/>
      <c r="D46" s="172"/>
      <c r="E46" s="172">
        <f>'実質公債費比率（分子）の構造'!L$48</f>
        <v>269</v>
      </c>
      <c r="F46" s="172"/>
      <c r="G46" s="172"/>
      <c r="H46" s="172">
        <f>'実質公債費比率（分子）の構造'!M$48</f>
        <v>268</v>
      </c>
      <c r="I46" s="172"/>
      <c r="J46" s="172"/>
      <c r="K46" s="172">
        <f>'実質公債費比率（分子）の構造'!N$48</f>
        <v>277</v>
      </c>
      <c r="L46" s="172"/>
      <c r="M46" s="172"/>
      <c r="N46" s="172">
        <f>'実質公債費比率（分子）の構造'!O$48</f>
        <v>219</v>
      </c>
      <c r="O46" s="172"/>
      <c r="P46" s="172"/>
    </row>
    <row r="47" spans="1:16" x14ac:dyDescent="0.2">
      <c r="A47" s="172" t="s">
        <v>12</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2">
      <c r="A48" s="172" t="s">
        <v>65</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2">
      <c r="A49" s="172" t="s">
        <v>66</v>
      </c>
      <c r="B49" s="172">
        <f>'実質公債費比率（分子）の構造'!K$45</f>
        <v>360</v>
      </c>
      <c r="C49" s="172"/>
      <c r="D49" s="172"/>
      <c r="E49" s="172">
        <f>'実質公債費比率（分子）の構造'!L$45</f>
        <v>340</v>
      </c>
      <c r="F49" s="172"/>
      <c r="G49" s="172"/>
      <c r="H49" s="172">
        <f>'実質公債費比率（分子）の構造'!M$45</f>
        <v>341</v>
      </c>
      <c r="I49" s="172"/>
      <c r="J49" s="172"/>
      <c r="K49" s="172">
        <f>'実質公債費比率（分子）の構造'!N$45</f>
        <v>318</v>
      </c>
      <c r="L49" s="172"/>
      <c r="M49" s="172"/>
      <c r="N49" s="172">
        <f>'実質公債費比率（分子）の構造'!O$45</f>
        <v>290</v>
      </c>
      <c r="O49" s="172"/>
      <c r="P49" s="172"/>
    </row>
    <row r="50" spans="1:16" x14ac:dyDescent="0.2">
      <c r="A50" s="172" t="s">
        <v>67</v>
      </c>
      <c r="B50" s="172" t="e">
        <f>NA()</f>
        <v>#N/A</v>
      </c>
      <c r="C50" s="172">
        <f>IF(ISNUMBER('実質公債費比率（分子）の構造'!K$53),'実質公債費比率（分子）の構造'!K$53,NA())</f>
        <v>263</v>
      </c>
      <c r="D50" s="172" t="e">
        <f>NA()</f>
        <v>#N/A</v>
      </c>
      <c r="E50" s="172" t="e">
        <f>NA()</f>
        <v>#N/A</v>
      </c>
      <c r="F50" s="172">
        <f>IF(ISNUMBER('実質公債費比率（分子）の構造'!L$53),'実質公債費比率（分子）の構造'!L$53,NA())</f>
        <v>257</v>
      </c>
      <c r="G50" s="172" t="e">
        <f>NA()</f>
        <v>#N/A</v>
      </c>
      <c r="H50" s="172" t="e">
        <f>NA()</f>
        <v>#N/A</v>
      </c>
      <c r="I50" s="172">
        <f>IF(ISNUMBER('実質公債費比率（分子）の構造'!M$53),'実質公債費比率（分子）の構造'!M$53,NA())</f>
        <v>255</v>
      </c>
      <c r="J50" s="172" t="e">
        <f>NA()</f>
        <v>#N/A</v>
      </c>
      <c r="K50" s="172" t="e">
        <f>NA()</f>
        <v>#N/A</v>
      </c>
      <c r="L50" s="172">
        <f>IF(ISNUMBER('実質公債費比率（分子）の構造'!N$53),'実質公債費比率（分子）の構造'!N$53,NA())</f>
        <v>250</v>
      </c>
      <c r="M50" s="172" t="e">
        <f>NA()</f>
        <v>#N/A</v>
      </c>
      <c r="N50" s="172" t="e">
        <f>NA()</f>
        <v>#N/A</v>
      </c>
      <c r="O50" s="172">
        <f>IF(ISNUMBER('実質公債費比率（分子）の構造'!O$53),'実質公債費比率（分子）の構造'!O$53,NA())</f>
        <v>179</v>
      </c>
      <c r="P50" s="172" t="e">
        <f>NA()</f>
        <v>#N/A</v>
      </c>
    </row>
    <row r="53" spans="1:16" x14ac:dyDescent="0.2">
      <c r="A53" s="140" t="s">
        <v>68</v>
      </c>
    </row>
    <row r="54" spans="1:16" x14ac:dyDescent="0.2">
      <c r="A54" s="171"/>
      <c r="B54" s="171" t="str">
        <f>'将来負担比率（分子）の構造'!I$40</f>
        <v>R01</v>
      </c>
      <c r="C54" s="171"/>
      <c r="D54" s="171"/>
      <c r="E54" s="171" t="str">
        <f>'将来負担比率（分子）の構造'!J$40</f>
        <v>R02</v>
      </c>
      <c r="F54" s="171"/>
      <c r="G54" s="171"/>
      <c r="H54" s="171" t="str">
        <f>'将来負担比率（分子）の構造'!K$40</f>
        <v>R03</v>
      </c>
      <c r="I54" s="171"/>
      <c r="J54" s="171"/>
      <c r="K54" s="171" t="str">
        <f>'将来負担比率（分子）の構造'!L$40</f>
        <v>R04</v>
      </c>
      <c r="L54" s="171"/>
      <c r="M54" s="171"/>
      <c r="N54" s="171" t="str">
        <f>'将来負担比率（分子）の構造'!M$40</f>
        <v>R05</v>
      </c>
      <c r="O54" s="171"/>
      <c r="P54" s="171"/>
    </row>
    <row r="55" spans="1:16" x14ac:dyDescent="0.2">
      <c r="A55" s="171"/>
      <c r="B55" s="171" t="s">
        <v>69</v>
      </c>
      <c r="C55" s="171"/>
      <c r="D55" s="171" t="s">
        <v>70</v>
      </c>
      <c r="E55" s="171" t="s">
        <v>69</v>
      </c>
      <c r="F55" s="171"/>
      <c r="G55" s="171" t="s">
        <v>70</v>
      </c>
      <c r="H55" s="171" t="s">
        <v>69</v>
      </c>
      <c r="I55" s="171"/>
      <c r="J55" s="171" t="s">
        <v>70</v>
      </c>
      <c r="K55" s="171" t="s">
        <v>69</v>
      </c>
      <c r="L55" s="171"/>
      <c r="M55" s="171" t="s">
        <v>70</v>
      </c>
      <c r="N55" s="171" t="s">
        <v>69</v>
      </c>
      <c r="O55" s="171"/>
      <c r="P55" s="171" t="s">
        <v>70</v>
      </c>
    </row>
    <row r="56" spans="1:16" x14ac:dyDescent="0.2">
      <c r="A56" s="171" t="s">
        <v>43</v>
      </c>
      <c r="B56" s="171"/>
      <c r="C56" s="171"/>
      <c r="D56" s="171">
        <f>'将来負担比率（分子）の構造'!I$52</f>
        <v>4454</v>
      </c>
      <c r="E56" s="171"/>
      <c r="F56" s="171"/>
      <c r="G56" s="171">
        <f>'将来負担比率（分子）の構造'!J$52</f>
        <v>4397</v>
      </c>
      <c r="H56" s="171"/>
      <c r="I56" s="171"/>
      <c r="J56" s="171">
        <f>'将来負担比率（分子）の構造'!K$52</f>
        <v>4229</v>
      </c>
      <c r="K56" s="171"/>
      <c r="L56" s="171"/>
      <c r="M56" s="171">
        <f>'将来負担比率（分子）の構造'!L$52</f>
        <v>4004</v>
      </c>
      <c r="N56" s="171"/>
      <c r="O56" s="171"/>
      <c r="P56" s="171">
        <f>'将来負担比率（分子）の構造'!M$52</f>
        <v>3829</v>
      </c>
    </row>
    <row r="57" spans="1:16" x14ac:dyDescent="0.2">
      <c r="A57" s="171" t="s">
        <v>42</v>
      </c>
      <c r="B57" s="171"/>
      <c r="C57" s="171"/>
      <c r="D57" s="171">
        <f>'将来負担比率（分子）の構造'!I$51</f>
        <v>13</v>
      </c>
      <c r="E57" s="171"/>
      <c r="F57" s="171"/>
      <c r="G57" s="171">
        <f>'将来負担比率（分子）の構造'!J$51</f>
        <v>5</v>
      </c>
      <c r="H57" s="171"/>
      <c r="I57" s="171"/>
      <c r="J57" s="171" t="str">
        <f>'将来負担比率（分子）の構造'!K$51</f>
        <v>-</v>
      </c>
      <c r="K57" s="171"/>
      <c r="L57" s="171"/>
      <c r="M57" s="171" t="str">
        <f>'将来負担比率（分子）の構造'!L$51</f>
        <v>-</v>
      </c>
      <c r="N57" s="171"/>
      <c r="O57" s="171"/>
      <c r="P57" s="171" t="str">
        <f>'将来負担比率（分子）の構造'!M$51</f>
        <v>-</v>
      </c>
    </row>
    <row r="58" spans="1:16" x14ac:dyDescent="0.2">
      <c r="A58" s="171" t="s">
        <v>41</v>
      </c>
      <c r="B58" s="171"/>
      <c r="C58" s="171"/>
      <c r="D58" s="171">
        <f>'将来負担比率（分子）の構造'!I$50</f>
        <v>5289</v>
      </c>
      <c r="E58" s="171"/>
      <c r="F58" s="171"/>
      <c r="G58" s="171">
        <f>'将来負担比率（分子）の構造'!J$50</f>
        <v>5412</v>
      </c>
      <c r="H58" s="171"/>
      <c r="I58" s="171"/>
      <c r="J58" s="171">
        <f>'将来負担比率（分子）の構造'!K$50</f>
        <v>5635</v>
      </c>
      <c r="K58" s="171"/>
      <c r="L58" s="171"/>
      <c r="M58" s="171">
        <f>'将来負担比率（分子）の構造'!L$50</f>
        <v>5972</v>
      </c>
      <c r="N58" s="171"/>
      <c r="O58" s="171"/>
      <c r="P58" s="171">
        <f>'将来負担比率（分子）の構造'!M$50</f>
        <v>4777</v>
      </c>
    </row>
    <row r="59" spans="1:16" x14ac:dyDescent="0.2">
      <c r="A59" s="171" t="s">
        <v>39</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2">
      <c r="A60" s="171" t="s">
        <v>38</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2">
      <c r="A61" s="171" t="s">
        <v>36</v>
      </c>
      <c r="B61" s="171" t="str">
        <f>'将来負担比率（分子）の構造'!I$46</f>
        <v>-</v>
      </c>
      <c r="C61" s="171"/>
      <c r="D61" s="171"/>
      <c r="E61" s="171">
        <f>'将来負担比率（分子）の構造'!J$46</f>
        <v>1</v>
      </c>
      <c r="F61" s="171"/>
      <c r="G61" s="171"/>
      <c r="H61" s="171" t="str">
        <f>'将来負担比率（分子）の構造'!K$46</f>
        <v>-</v>
      </c>
      <c r="I61" s="171"/>
      <c r="J61" s="171"/>
      <c r="K61" s="171" t="str">
        <f>'将来負担比率（分子）の構造'!L$46</f>
        <v>-</v>
      </c>
      <c r="L61" s="171"/>
      <c r="M61" s="171"/>
      <c r="N61" s="171" t="str">
        <f>'将来負担比率（分子）の構造'!M$46</f>
        <v>-</v>
      </c>
      <c r="O61" s="171"/>
      <c r="P61" s="171"/>
    </row>
    <row r="62" spans="1:16" x14ac:dyDescent="0.2">
      <c r="A62" s="171" t="s">
        <v>35</v>
      </c>
      <c r="B62" s="171">
        <f>'将来負担比率（分子）の構造'!I$45</f>
        <v>797</v>
      </c>
      <c r="C62" s="171"/>
      <c r="D62" s="171"/>
      <c r="E62" s="171">
        <f>'将来負担比率（分子）の構造'!J$45</f>
        <v>786</v>
      </c>
      <c r="F62" s="171"/>
      <c r="G62" s="171"/>
      <c r="H62" s="171">
        <f>'将来負担比率（分子）の構造'!K$45</f>
        <v>753</v>
      </c>
      <c r="I62" s="171"/>
      <c r="J62" s="171"/>
      <c r="K62" s="171">
        <f>'将来負担比率（分子）の構造'!L$45</f>
        <v>760</v>
      </c>
      <c r="L62" s="171"/>
      <c r="M62" s="171"/>
      <c r="N62" s="171">
        <f>'将来負担比率（分子）の構造'!M$45</f>
        <v>756</v>
      </c>
      <c r="O62" s="171"/>
      <c r="P62" s="171"/>
    </row>
    <row r="63" spans="1:16" x14ac:dyDescent="0.2">
      <c r="A63" s="171" t="s">
        <v>34</v>
      </c>
      <c r="B63" s="171">
        <f>'将来負担比率（分子）の構造'!I$44</f>
        <v>176</v>
      </c>
      <c r="C63" s="171"/>
      <c r="D63" s="171"/>
      <c r="E63" s="171">
        <f>'将来負担比率（分子）の構造'!J$44</f>
        <v>177</v>
      </c>
      <c r="F63" s="171"/>
      <c r="G63" s="171"/>
      <c r="H63" s="171">
        <f>'将来負担比率（分子）の構造'!K$44</f>
        <v>207</v>
      </c>
      <c r="I63" s="171"/>
      <c r="J63" s="171"/>
      <c r="K63" s="171">
        <f>'将来負担比率（分子）の構造'!L$44</f>
        <v>207</v>
      </c>
      <c r="L63" s="171"/>
      <c r="M63" s="171"/>
      <c r="N63" s="171">
        <f>'将来負担比率（分子）の構造'!M$44</f>
        <v>257</v>
      </c>
      <c r="O63" s="171"/>
      <c r="P63" s="171"/>
    </row>
    <row r="64" spans="1:16" x14ac:dyDescent="0.2">
      <c r="A64" s="171" t="s">
        <v>33</v>
      </c>
      <c r="B64" s="171">
        <f>'将来負担比率（分子）の構造'!I$43</f>
        <v>3437</v>
      </c>
      <c r="C64" s="171"/>
      <c r="D64" s="171"/>
      <c r="E64" s="171">
        <f>'将来負担比率（分子）の構造'!J$43</f>
        <v>3349</v>
      </c>
      <c r="F64" s="171"/>
      <c r="G64" s="171"/>
      <c r="H64" s="171">
        <f>'将来負担比率（分子）の構造'!K$43</f>
        <v>3254</v>
      </c>
      <c r="I64" s="171"/>
      <c r="J64" s="171"/>
      <c r="K64" s="171">
        <f>'将来負担比率（分子）の構造'!L$43</f>
        <v>3101</v>
      </c>
      <c r="L64" s="171"/>
      <c r="M64" s="171"/>
      <c r="N64" s="171">
        <f>'将来負担比率（分子）の構造'!M$43</f>
        <v>2787</v>
      </c>
      <c r="O64" s="171"/>
      <c r="P64" s="171"/>
    </row>
    <row r="65" spans="1:16" x14ac:dyDescent="0.2">
      <c r="A65" s="171" t="s">
        <v>32</v>
      </c>
      <c r="B65" s="171">
        <f>'将来負担比率（分子）の構造'!I$42</f>
        <v>60</v>
      </c>
      <c r="C65" s="171"/>
      <c r="D65" s="171"/>
      <c r="E65" s="171">
        <f>'将来負担比率（分子）の構造'!J$42</f>
        <v>52</v>
      </c>
      <c r="F65" s="171"/>
      <c r="G65" s="171"/>
      <c r="H65" s="171">
        <f>'将来負担比率（分子）の構造'!K$42</f>
        <v>44</v>
      </c>
      <c r="I65" s="171"/>
      <c r="J65" s="171"/>
      <c r="K65" s="171">
        <f>'将来負担比率（分子）の構造'!L$42</f>
        <v>35</v>
      </c>
      <c r="L65" s="171"/>
      <c r="M65" s="171"/>
      <c r="N65" s="171">
        <f>'将来負担比率（分子）の構造'!M$42</f>
        <v>27</v>
      </c>
      <c r="O65" s="171"/>
      <c r="P65" s="171"/>
    </row>
    <row r="66" spans="1:16" x14ac:dyDescent="0.2">
      <c r="A66" s="171" t="s">
        <v>31</v>
      </c>
      <c r="B66" s="171">
        <f>'将来負担比率（分子）の構造'!I$41</f>
        <v>2274</v>
      </c>
      <c r="C66" s="171"/>
      <c r="D66" s="171"/>
      <c r="E66" s="171">
        <f>'将来負担比率（分子）の構造'!J$41</f>
        <v>2200</v>
      </c>
      <c r="F66" s="171"/>
      <c r="G66" s="171"/>
      <c r="H66" s="171">
        <f>'将来負担比率（分子）の構造'!K$41</f>
        <v>2148</v>
      </c>
      <c r="I66" s="171"/>
      <c r="J66" s="171"/>
      <c r="K66" s="171">
        <f>'将来負担比率（分子）の構造'!L$41</f>
        <v>1943</v>
      </c>
      <c r="L66" s="171"/>
      <c r="M66" s="171"/>
      <c r="N66" s="171">
        <f>'将来負担比率（分子）の構造'!M$41</f>
        <v>1828</v>
      </c>
      <c r="O66" s="171"/>
      <c r="P66" s="171"/>
    </row>
    <row r="67" spans="1:16" x14ac:dyDescent="0.2">
      <c r="A67" s="171" t="s">
        <v>71</v>
      </c>
      <c r="B67" s="171" t="e">
        <f>NA()</f>
        <v>#N/A</v>
      </c>
      <c r="C67" s="171">
        <f>IF(ISNUMBER('将来負担比率（分子）の構造'!I$53), IF('将来負担比率（分子）の構造'!I$53 &lt; 0, 0, '将来負担比率（分子）の構造'!I$53), NA())</f>
        <v>0</v>
      </c>
      <c r="D67" s="171" t="e">
        <f>NA()</f>
        <v>#N/A</v>
      </c>
      <c r="E67" s="171" t="e">
        <f>NA()</f>
        <v>#N/A</v>
      </c>
      <c r="F67" s="171">
        <f>IF(ISNUMBER('将来負担比率（分子）の構造'!J$53), IF('将来負担比率（分子）の構造'!J$53 &lt; 0, 0, '将来負担比率（分子）の構造'!J$53), NA())</f>
        <v>0</v>
      </c>
      <c r="G67" s="171" t="e">
        <f>NA()</f>
        <v>#N/A</v>
      </c>
      <c r="H67" s="171" t="e">
        <f>NA()</f>
        <v>#N/A</v>
      </c>
      <c r="I67" s="171">
        <f>IF(ISNUMBER('将来負担比率（分子）の構造'!K$53), IF('将来負担比率（分子）の構造'!K$53 &lt; 0, 0, '将来負担比率（分子）の構造'!K$53), NA())</f>
        <v>0</v>
      </c>
      <c r="J67" s="171" t="e">
        <f>NA()</f>
        <v>#N/A</v>
      </c>
      <c r="K67" s="171" t="e">
        <f>NA()</f>
        <v>#N/A</v>
      </c>
      <c r="L67" s="171">
        <f>IF(ISNUMBER('将来負担比率（分子）の構造'!L$53), IF('将来負担比率（分子）の構造'!L$53 &lt; 0, 0, '将来負担比率（分子）の構造'!L$53), NA())</f>
        <v>0</v>
      </c>
      <c r="M67" s="171" t="e">
        <f>NA()</f>
        <v>#N/A</v>
      </c>
      <c r="N67" s="171" t="e">
        <f>NA()</f>
        <v>#N/A</v>
      </c>
      <c r="O67" s="171">
        <f>IF(ISNUMBER('将来負担比率（分子）の構造'!M$53), IF('将来負担比率（分子）の構造'!M$53 &lt; 0, 0, '将来負担比率（分子）の構造'!M$53), NA())</f>
        <v>0</v>
      </c>
      <c r="P67" s="171" t="e">
        <f>NA()</f>
        <v>#N/A</v>
      </c>
    </row>
    <row r="70" spans="1:16" x14ac:dyDescent="0.2">
      <c r="A70" s="173" t="s">
        <v>72</v>
      </c>
      <c r="B70" s="173"/>
      <c r="C70" s="173"/>
      <c r="D70" s="173"/>
      <c r="E70" s="173"/>
      <c r="F70" s="173"/>
    </row>
    <row r="71" spans="1:16" x14ac:dyDescent="0.2">
      <c r="A71" s="174"/>
      <c r="B71" s="174" t="str">
        <f>基金残高に係る経年分析!F54</f>
        <v>R03</v>
      </c>
      <c r="C71" s="174" t="str">
        <f>基金残高に係る経年分析!G54</f>
        <v>R04</v>
      </c>
      <c r="D71" s="174" t="str">
        <f>基金残高に係る経年分析!H54</f>
        <v>R05</v>
      </c>
    </row>
    <row r="72" spans="1:16" x14ac:dyDescent="0.2">
      <c r="A72" s="174" t="s">
        <v>73</v>
      </c>
      <c r="B72" s="175">
        <f>基金残高に係る経年分析!F55</f>
        <v>2189</v>
      </c>
      <c r="C72" s="175">
        <f>基金残高に係る経年分析!G55</f>
        <v>2090</v>
      </c>
      <c r="D72" s="175">
        <f>基金残高に係る経年分析!H55</f>
        <v>2179</v>
      </c>
    </row>
    <row r="73" spans="1:16" x14ac:dyDescent="0.2">
      <c r="A73" s="174" t="s">
        <v>74</v>
      </c>
      <c r="B73" s="175">
        <f>基金残高に係る経年分析!F56</f>
        <v>375</v>
      </c>
      <c r="C73" s="175">
        <f>基金残高に係る経年分析!G56</f>
        <v>445</v>
      </c>
      <c r="D73" s="175">
        <f>基金残高に係る経年分析!H56</f>
        <v>345</v>
      </c>
    </row>
    <row r="74" spans="1:16" x14ac:dyDescent="0.2">
      <c r="A74" s="174" t="s">
        <v>75</v>
      </c>
      <c r="B74" s="175">
        <f>基金残高に係る経年分析!F57</f>
        <v>2555</v>
      </c>
      <c r="C74" s="175">
        <f>基金残高に係る経年分析!G57</f>
        <v>2878</v>
      </c>
      <c r="D74" s="175">
        <f>基金残高に係る経年分析!H57</f>
        <v>1693</v>
      </c>
    </row>
  </sheetData>
  <sheetProtection algorithmName="SHA-512" hashValue="xItuh3Fsg54fh7H/VE51jeF5XJKlpe2LrOLYN4h3OBpz9Nvpa3w/glL4mVutU6xhdhe4JhMR71x8RtsgamNmOg==" saltValue="U+6X3jnegMRigXU5d54b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0" customWidth="1"/>
    <col min="2" max="2" width="2.36328125" style="210" customWidth="1"/>
    <col min="3" max="16" width="2.6328125" style="210" customWidth="1"/>
    <col min="17" max="17" width="2.36328125" style="210" customWidth="1"/>
    <col min="18" max="95" width="1.6328125" style="210" customWidth="1"/>
    <col min="96" max="133" width="1.6328125" style="222" customWidth="1"/>
    <col min="134" max="143" width="1.6328125" style="210" customWidth="1"/>
    <col min="144" max="16384" width="0" style="210" hidden="1"/>
  </cols>
  <sheetData>
    <row r="1" spans="2:143" ht="22.5" customHeight="1" thickBot="1" x14ac:dyDescent="0.25">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717" t="s">
        <v>202</v>
      </c>
      <c r="DI1" s="718"/>
      <c r="DJ1" s="718"/>
      <c r="DK1" s="718"/>
      <c r="DL1" s="718"/>
      <c r="DM1" s="718"/>
      <c r="DN1" s="719"/>
      <c r="DO1" s="210"/>
      <c r="DP1" s="717" t="s">
        <v>203</v>
      </c>
      <c r="DQ1" s="718"/>
      <c r="DR1" s="718"/>
      <c r="DS1" s="718"/>
      <c r="DT1" s="718"/>
      <c r="DU1" s="718"/>
      <c r="DV1" s="718"/>
      <c r="DW1" s="718"/>
      <c r="DX1" s="718"/>
      <c r="DY1" s="718"/>
      <c r="DZ1" s="718"/>
      <c r="EA1" s="718"/>
      <c r="EB1" s="718"/>
      <c r="EC1" s="719"/>
      <c r="ED1" s="209"/>
      <c r="EE1" s="209"/>
      <c r="EF1" s="209"/>
      <c r="EG1" s="209"/>
      <c r="EH1" s="209"/>
      <c r="EI1" s="209"/>
      <c r="EJ1" s="209"/>
      <c r="EK1" s="209"/>
      <c r="EL1" s="209"/>
      <c r="EM1" s="209"/>
    </row>
    <row r="2" spans="2:143" ht="22.5" customHeight="1" x14ac:dyDescent="0.2">
      <c r="B2" s="211" t="s">
        <v>204</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1681589</v>
      </c>
      <c r="S5" s="677"/>
      <c r="T5" s="677"/>
      <c r="U5" s="677"/>
      <c r="V5" s="677"/>
      <c r="W5" s="677"/>
      <c r="X5" s="677"/>
      <c r="Y5" s="702"/>
      <c r="Z5" s="715">
        <v>18.8</v>
      </c>
      <c r="AA5" s="715"/>
      <c r="AB5" s="715"/>
      <c r="AC5" s="715"/>
      <c r="AD5" s="716">
        <v>1681589</v>
      </c>
      <c r="AE5" s="716"/>
      <c r="AF5" s="716"/>
      <c r="AG5" s="716"/>
      <c r="AH5" s="716"/>
      <c r="AI5" s="716"/>
      <c r="AJ5" s="716"/>
      <c r="AK5" s="716"/>
      <c r="AL5" s="703">
        <v>43.2</v>
      </c>
      <c r="AM5" s="685"/>
      <c r="AN5" s="685"/>
      <c r="AO5" s="704"/>
      <c r="AP5" s="679" t="s">
        <v>216</v>
      </c>
      <c r="AQ5" s="680"/>
      <c r="AR5" s="680"/>
      <c r="AS5" s="680"/>
      <c r="AT5" s="680"/>
      <c r="AU5" s="680"/>
      <c r="AV5" s="680"/>
      <c r="AW5" s="680"/>
      <c r="AX5" s="680"/>
      <c r="AY5" s="680"/>
      <c r="AZ5" s="680"/>
      <c r="BA5" s="680"/>
      <c r="BB5" s="680"/>
      <c r="BC5" s="680"/>
      <c r="BD5" s="680"/>
      <c r="BE5" s="680"/>
      <c r="BF5" s="681"/>
      <c r="BG5" s="621">
        <v>1681589</v>
      </c>
      <c r="BH5" s="622"/>
      <c r="BI5" s="622"/>
      <c r="BJ5" s="622"/>
      <c r="BK5" s="622"/>
      <c r="BL5" s="622"/>
      <c r="BM5" s="622"/>
      <c r="BN5" s="623"/>
      <c r="BO5" s="659">
        <v>100</v>
      </c>
      <c r="BP5" s="659"/>
      <c r="BQ5" s="659"/>
      <c r="BR5" s="659"/>
      <c r="BS5" s="660" t="s">
        <v>121</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82990</v>
      </c>
      <c r="S6" s="622"/>
      <c r="T6" s="622"/>
      <c r="U6" s="622"/>
      <c r="V6" s="622"/>
      <c r="W6" s="622"/>
      <c r="X6" s="622"/>
      <c r="Y6" s="623"/>
      <c r="Z6" s="659">
        <v>0.9</v>
      </c>
      <c r="AA6" s="659"/>
      <c r="AB6" s="659"/>
      <c r="AC6" s="659"/>
      <c r="AD6" s="660">
        <v>82990</v>
      </c>
      <c r="AE6" s="660"/>
      <c r="AF6" s="660"/>
      <c r="AG6" s="660"/>
      <c r="AH6" s="660"/>
      <c r="AI6" s="660"/>
      <c r="AJ6" s="660"/>
      <c r="AK6" s="660"/>
      <c r="AL6" s="624">
        <v>2.1</v>
      </c>
      <c r="AM6" s="625"/>
      <c r="AN6" s="625"/>
      <c r="AO6" s="661"/>
      <c r="AP6" s="618" t="s">
        <v>221</v>
      </c>
      <c r="AQ6" s="619"/>
      <c r="AR6" s="619"/>
      <c r="AS6" s="619"/>
      <c r="AT6" s="619"/>
      <c r="AU6" s="619"/>
      <c r="AV6" s="619"/>
      <c r="AW6" s="619"/>
      <c r="AX6" s="619"/>
      <c r="AY6" s="619"/>
      <c r="AZ6" s="619"/>
      <c r="BA6" s="619"/>
      <c r="BB6" s="619"/>
      <c r="BC6" s="619"/>
      <c r="BD6" s="619"/>
      <c r="BE6" s="619"/>
      <c r="BF6" s="620"/>
      <c r="BG6" s="621">
        <v>1681589</v>
      </c>
      <c r="BH6" s="622"/>
      <c r="BI6" s="622"/>
      <c r="BJ6" s="622"/>
      <c r="BK6" s="622"/>
      <c r="BL6" s="622"/>
      <c r="BM6" s="622"/>
      <c r="BN6" s="623"/>
      <c r="BO6" s="659">
        <v>100</v>
      </c>
      <c r="BP6" s="659"/>
      <c r="BQ6" s="659"/>
      <c r="BR6" s="659"/>
      <c r="BS6" s="660" t="s">
        <v>121</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74924</v>
      </c>
      <c r="CS6" s="622"/>
      <c r="CT6" s="622"/>
      <c r="CU6" s="622"/>
      <c r="CV6" s="622"/>
      <c r="CW6" s="622"/>
      <c r="CX6" s="622"/>
      <c r="CY6" s="623"/>
      <c r="CZ6" s="703">
        <v>0.9</v>
      </c>
      <c r="DA6" s="685"/>
      <c r="DB6" s="685"/>
      <c r="DC6" s="705"/>
      <c r="DD6" s="627" t="s">
        <v>121</v>
      </c>
      <c r="DE6" s="622"/>
      <c r="DF6" s="622"/>
      <c r="DG6" s="622"/>
      <c r="DH6" s="622"/>
      <c r="DI6" s="622"/>
      <c r="DJ6" s="622"/>
      <c r="DK6" s="622"/>
      <c r="DL6" s="622"/>
      <c r="DM6" s="622"/>
      <c r="DN6" s="622"/>
      <c r="DO6" s="622"/>
      <c r="DP6" s="623"/>
      <c r="DQ6" s="627">
        <v>74924</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574</v>
      </c>
      <c r="S7" s="622"/>
      <c r="T7" s="622"/>
      <c r="U7" s="622"/>
      <c r="V7" s="622"/>
      <c r="W7" s="622"/>
      <c r="X7" s="622"/>
      <c r="Y7" s="623"/>
      <c r="Z7" s="659">
        <v>0</v>
      </c>
      <c r="AA7" s="659"/>
      <c r="AB7" s="659"/>
      <c r="AC7" s="659"/>
      <c r="AD7" s="660">
        <v>574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817947</v>
      </c>
      <c r="BH7" s="622"/>
      <c r="BI7" s="622"/>
      <c r="BJ7" s="622"/>
      <c r="BK7" s="622"/>
      <c r="BL7" s="622"/>
      <c r="BM7" s="622"/>
      <c r="BN7" s="623"/>
      <c r="BO7" s="659">
        <v>48.6</v>
      </c>
      <c r="BP7" s="659"/>
      <c r="BQ7" s="659"/>
      <c r="BR7" s="659"/>
      <c r="BS7" s="660" t="s">
        <v>121</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876658</v>
      </c>
      <c r="CS7" s="622"/>
      <c r="CT7" s="622"/>
      <c r="CU7" s="622"/>
      <c r="CV7" s="622"/>
      <c r="CW7" s="622"/>
      <c r="CX7" s="622"/>
      <c r="CY7" s="623"/>
      <c r="CZ7" s="659">
        <v>10.1</v>
      </c>
      <c r="DA7" s="659"/>
      <c r="DB7" s="659"/>
      <c r="DC7" s="659"/>
      <c r="DD7" s="627">
        <v>52323</v>
      </c>
      <c r="DE7" s="622"/>
      <c r="DF7" s="622"/>
      <c r="DG7" s="622"/>
      <c r="DH7" s="622"/>
      <c r="DI7" s="622"/>
      <c r="DJ7" s="622"/>
      <c r="DK7" s="622"/>
      <c r="DL7" s="622"/>
      <c r="DM7" s="622"/>
      <c r="DN7" s="622"/>
      <c r="DO7" s="622"/>
      <c r="DP7" s="623"/>
      <c r="DQ7" s="627">
        <v>801160</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10736</v>
      </c>
      <c r="S8" s="622"/>
      <c r="T8" s="622"/>
      <c r="U8" s="622"/>
      <c r="V8" s="622"/>
      <c r="W8" s="622"/>
      <c r="X8" s="622"/>
      <c r="Y8" s="623"/>
      <c r="Z8" s="659">
        <v>0.1</v>
      </c>
      <c r="AA8" s="659"/>
      <c r="AB8" s="659"/>
      <c r="AC8" s="659"/>
      <c r="AD8" s="660">
        <v>10736</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27877</v>
      </c>
      <c r="BH8" s="622"/>
      <c r="BI8" s="622"/>
      <c r="BJ8" s="622"/>
      <c r="BK8" s="622"/>
      <c r="BL8" s="622"/>
      <c r="BM8" s="622"/>
      <c r="BN8" s="623"/>
      <c r="BO8" s="659">
        <v>1.7</v>
      </c>
      <c r="BP8" s="659"/>
      <c r="BQ8" s="659"/>
      <c r="BR8" s="659"/>
      <c r="BS8" s="660" t="s">
        <v>121</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2546275</v>
      </c>
      <c r="CS8" s="622"/>
      <c r="CT8" s="622"/>
      <c r="CU8" s="622"/>
      <c r="CV8" s="622"/>
      <c r="CW8" s="622"/>
      <c r="CX8" s="622"/>
      <c r="CY8" s="623"/>
      <c r="CZ8" s="659">
        <v>29.3</v>
      </c>
      <c r="DA8" s="659"/>
      <c r="DB8" s="659"/>
      <c r="DC8" s="659"/>
      <c r="DD8" s="627">
        <v>5048</v>
      </c>
      <c r="DE8" s="622"/>
      <c r="DF8" s="622"/>
      <c r="DG8" s="622"/>
      <c r="DH8" s="622"/>
      <c r="DI8" s="622"/>
      <c r="DJ8" s="622"/>
      <c r="DK8" s="622"/>
      <c r="DL8" s="622"/>
      <c r="DM8" s="622"/>
      <c r="DN8" s="622"/>
      <c r="DO8" s="622"/>
      <c r="DP8" s="623"/>
      <c r="DQ8" s="627">
        <v>1198017</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13559</v>
      </c>
      <c r="S9" s="622"/>
      <c r="T9" s="622"/>
      <c r="U9" s="622"/>
      <c r="V9" s="622"/>
      <c r="W9" s="622"/>
      <c r="X9" s="622"/>
      <c r="Y9" s="623"/>
      <c r="Z9" s="659">
        <v>0.2</v>
      </c>
      <c r="AA9" s="659"/>
      <c r="AB9" s="659"/>
      <c r="AC9" s="659"/>
      <c r="AD9" s="660">
        <v>13559</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723717</v>
      </c>
      <c r="BH9" s="622"/>
      <c r="BI9" s="622"/>
      <c r="BJ9" s="622"/>
      <c r="BK9" s="622"/>
      <c r="BL9" s="622"/>
      <c r="BM9" s="622"/>
      <c r="BN9" s="623"/>
      <c r="BO9" s="659">
        <v>43</v>
      </c>
      <c r="BP9" s="659"/>
      <c r="BQ9" s="659"/>
      <c r="BR9" s="659"/>
      <c r="BS9" s="660" t="s">
        <v>121</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475860</v>
      </c>
      <c r="CS9" s="622"/>
      <c r="CT9" s="622"/>
      <c r="CU9" s="622"/>
      <c r="CV9" s="622"/>
      <c r="CW9" s="622"/>
      <c r="CX9" s="622"/>
      <c r="CY9" s="623"/>
      <c r="CZ9" s="659">
        <v>5.5</v>
      </c>
      <c r="DA9" s="659"/>
      <c r="DB9" s="659"/>
      <c r="DC9" s="659"/>
      <c r="DD9" s="627">
        <v>5048</v>
      </c>
      <c r="DE9" s="622"/>
      <c r="DF9" s="622"/>
      <c r="DG9" s="622"/>
      <c r="DH9" s="622"/>
      <c r="DI9" s="622"/>
      <c r="DJ9" s="622"/>
      <c r="DK9" s="622"/>
      <c r="DL9" s="622"/>
      <c r="DM9" s="622"/>
      <c r="DN9" s="622"/>
      <c r="DO9" s="622"/>
      <c r="DP9" s="623"/>
      <c r="DQ9" s="627">
        <v>396974</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27225</v>
      </c>
      <c r="BH10" s="622"/>
      <c r="BI10" s="622"/>
      <c r="BJ10" s="622"/>
      <c r="BK10" s="622"/>
      <c r="BL10" s="622"/>
      <c r="BM10" s="622"/>
      <c r="BN10" s="623"/>
      <c r="BO10" s="659">
        <v>1.6</v>
      </c>
      <c r="BP10" s="659"/>
      <c r="BQ10" s="659"/>
      <c r="BR10" s="659"/>
      <c r="BS10" s="660" t="s">
        <v>121</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4138</v>
      </c>
      <c r="CS10" s="622"/>
      <c r="CT10" s="622"/>
      <c r="CU10" s="622"/>
      <c r="CV10" s="622"/>
      <c r="CW10" s="622"/>
      <c r="CX10" s="622"/>
      <c r="CY10" s="623"/>
      <c r="CZ10" s="659">
        <v>0</v>
      </c>
      <c r="DA10" s="659"/>
      <c r="DB10" s="659"/>
      <c r="DC10" s="659"/>
      <c r="DD10" s="627" t="s">
        <v>121</v>
      </c>
      <c r="DE10" s="622"/>
      <c r="DF10" s="622"/>
      <c r="DG10" s="622"/>
      <c r="DH10" s="622"/>
      <c r="DI10" s="622"/>
      <c r="DJ10" s="622"/>
      <c r="DK10" s="622"/>
      <c r="DL10" s="622"/>
      <c r="DM10" s="622"/>
      <c r="DN10" s="622"/>
      <c r="DO10" s="622"/>
      <c r="DP10" s="623"/>
      <c r="DQ10" s="627">
        <v>4138</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343700</v>
      </c>
      <c r="S11" s="622"/>
      <c r="T11" s="622"/>
      <c r="U11" s="622"/>
      <c r="V11" s="622"/>
      <c r="W11" s="622"/>
      <c r="X11" s="622"/>
      <c r="Y11" s="623"/>
      <c r="Z11" s="624">
        <v>3.8</v>
      </c>
      <c r="AA11" s="625"/>
      <c r="AB11" s="625"/>
      <c r="AC11" s="626"/>
      <c r="AD11" s="627">
        <v>343700</v>
      </c>
      <c r="AE11" s="622"/>
      <c r="AF11" s="622"/>
      <c r="AG11" s="622"/>
      <c r="AH11" s="622"/>
      <c r="AI11" s="622"/>
      <c r="AJ11" s="622"/>
      <c r="AK11" s="623"/>
      <c r="AL11" s="624">
        <v>8.8000000000000007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39128</v>
      </c>
      <c r="BH11" s="622"/>
      <c r="BI11" s="622"/>
      <c r="BJ11" s="622"/>
      <c r="BK11" s="622"/>
      <c r="BL11" s="622"/>
      <c r="BM11" s="622"/>
      <c r="BN11" s="623"/>
      <c r="BO11" s="659">
        <v>2.2999999999999998</v>
      </c>
      <c r="BP11" s="659"/>
      <c r="BQ11" s="659"/>
      <c r="BR11" s="659"/>
      <c r="BS11" s="660" t="s">
        <v>121</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263720</v>
      </c>
      <c r="CS11" s="622"/>
      <c r="CT11" s="622"/>
      <c r="CU11" s="622"/>
      <c r="CV11" s="622"/>
      <c r="CW11" s="622"/>
      <c r="CX11" s="622"/>
      <c r="CY11" s="623"/>
      <c r="CZ11" s="659">
        <v>3</v>
      </c>
      <c r="DA11" s="659"/>
      <c r="DB11" s="659"/>
      <c r="DC11" s="659"/>
      <c r="DD11" s="627">
        <v>52389</v>
      </c>
      <c r="DE11" s="622"/>
      <c r="DF11" s="622"/>
      <c r="DG11" s="622"/>
      <c r="DH11" s="622"/>
      <c r="DI11" s="622"/>
      <c r="DJ11" s="622"/>
      <c r="DK11" s="622"/>
      <c r="DL11" s="622"/>
      <c r="DM11" s="622"/>
      <c r="DN11" s="622"/>
      <c r="DO11" s="622"/>
      <c r="DP11" s="623"/>
      <c r="DQ11" s="627">
        <v>143493</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9404</v>
      </c>
      <c r="S12" s="622"/>
      <c r="T12" s="622"/>
      <c r="U12" s="622"/>
      <c r="V12" s="622"/>
      <c r="W12" s="622"/>
      <c r="X12" s="622"/>
      <c r="Y12" s="623"/>
      <c r="Z12" s="659">
        <v>0.1</v>
      </c>
      <c r="AA12" s="659"/>
      <c r="AB12" s="659"/>
      <c r="AC12" s="659"/>
      <c r="AD12" s="660">
        <v>9404</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702039</v>
      </c>
      <c r="BH12" s="622"/>
      <c r="BI12" s="622"/>
      <c r="BJ12" s="622"/>
      <c r="BK12" s="622"/>
      <c r="BL12" s="622"/>
      <c r="BM12" s="622"/>
      <c r="BN12" s="623"/>
      <c r="BO12" s="659">
        <v>41.7</v>
      </c>
      <c r="BP12" s="659"/>
      <c r="BQ12" s="659"/>
      <c r="BR12" s="659"/>
      <c r="BS12" s="660" t="s">
        <v>121</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33968</v>
      </c>
      <c r="CS12" s="622"/>
      <c r="CT12" s="622"/>
      <c r="CU12" s="622"/>
      <c r="CV12" s="622"/>
      <c r="CW12" s="622"/>
      <c r="CX12" s="622"/>
      <c r="CY12" s="623"/>
      <c r="CZ12" s="659">
        <v>0.4</v>
      </c>
      <c r="DA12" s="659"/>
      <c r="DB12" s="659"/>
      <c r="DC12" s="659"/>
      <c r="DD12" s="627" t="s">
        <v>121</v>
      </c>
      <c r="DE12" s="622"/>
      <c r="DF12" s="622"/>
      <c r="DG12" s="622"/>
      <c r="DH12" s="622"/>
      <c r="DI12" s="622"/>
      <c r="DJ12" s="622"/>
      <c r="DK12" s="622"/>
      <c r="DL12" s="622"/>
      <c r="DM12" s="622"/>
      <c r="DN12" s="622"/>
      <c r="DO12" s="622"/>
      <c r="DP12" s="623"/>
      <c r="DQ12" s="627">
        <v>33676</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689076</v>
      </c>
      <c r="BH13" s="622"/>
      <c r="BI13" s="622"/>
      <c r="BJ13" s="622"/>
      <c r="BK13" s="622"/>
      <c r="BL13" s="622"/>
      <c r="BM13" s="622"/>
      <c r="BN13" s="623"/>
      <c r="BO13" s="659">
        <v>41</v>
      </c>
      <c r="BP13" s="659"/>
      <c r="BQ13" s="659"/>
      <c r="BR13" s="659"/>
      <c r="BS13" s="660" t="s">
        <v>121</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788199</v>
      </c>
      <c r="CS13" s="622"/>
      <c r="CT13" s="622"/>
      <c r="CU13" s="622"/>
      <c r="CV13" s="622"/>
      <c r="CW13" s="622"/>
      <c r="CX13" s="622"/>
      <c r="CY13" s="623"/>
      <c r="CZ13" s="659">
        <v>9.1</v>
      </c>
      <c r="DA13" s="659"/>
      <c r="DB13" s="659"/>
      <c r="DC13" s="659"/>
      <c r="DD13" s="627">
        <v>250025</v>
      </c>
      <c r="DE13" s="622"/>
      <c r="DF13" s="622"/>
      <c r="DG13" s="622"/>
      <c r="DH13" s="622"/>
      <c r="DI13" s="622"/>
      <c r="DJ13" s="622"/>
      <c r="DK13" s="622"/>
      <c r="DL13" s="622"/>
      <c r="DM13" s="622"/>
      <c r="DN13" s="622"/>
      <c r="DO13" s="622"/>
      <c r="DP13" s="623"/>
      <c r="DQ13" s="627">
        <v>739452</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625</v>
      </c>
      <c r="S14" s="622"/>
      <c r="T14" s="622"/>
      <c r="U14" s="622"/>
      <c r="V14" s="622"/>
      <c r="W14" s="622"/>
      <c r="X14" s="622"/>
      <c r="Y14" s="623"/>
      <c r="Z14" s="659">
        <v>0</v>
      </c>
      <c r="AA14" s="659"/>
      <c r="AB14" s="659"/>
      <c r="AC14" s="659"/>
      <c r="AD14" s="660">
        <v>625</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61655</v>
      </c>
      <c r="BH14" s="622"/>
      <c r="BI14" s="622"/>
      <c r="BJ14" s="622"/>
      <c r="BK14" s="622"/>
      <c r="BL14" s="622"/>
      <c r="BM14" s="622"/>
      <c r="BN14" s="623"/>
      <c r="BO14" s="659">
        <v>3.7</v>
      </c>
      <c r="BP14" s="659"/>
      <c r="BQ14" s="659"/>
      <c r="BR14" s="659"/>
      <c r="BS14" s="660" t="s">
        <v>121</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286548</v>
      </c>
      <c r="CS14" s="622"/>
      <c r="CT14" s="622"/>
      <c r="CU14" s="622"/>
      <c r="CV14" s="622"/>
      <c r="CW14" s="622"/>
      <c r="CX14" s="622"/>
      <c r="CY14" s="623"/>
      <c r="CZ14" s="659">
        <v>3.3</v>
      </c>
      <c r="DA14" s="659"/>
      <c r="DB14" s="659"/>
      <c r="DC14" s="659"/>
      <c r="DD14" s="627">
        <v>2361</v>
      </c>
      <c r="DE14" s="622"/>
      <c r="DF14" s="622"/>
      <c r="DG14" s="622"/>
      <c r="DH14" s="622"/>
      <c r="DI14" s="622"/>
      <c r="DJ14" s="622"/>
      <c r="DK14" s="622"/>
      <c r="DL14" s="622"/>
      <c r="DM14" s="622"/>
      <c r="DN14" s="622"/>
      <c r="DO14" s="622"/>
      <c r="DP14" s="623"/>
      <c r="DQ14" s="627">
        <v>286542</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121</v>
      </c>
      <c r="S15" s="622"/>
      <c r="T15" s="622"/>
      <c r="U15" s="622"/>
      <c r="V15" s="622"/>
      <c r="W15" s="622"/>
      <c r="X15" s="622"/>
      <c r="Y15" s="623"/>
      <c r="Z15" s="659" t="s">
        <v>121</v>
      </c>
      <c r="AA15" s="659"/>
      <c r="AB15" s="659"/>
      <c r="AC15" s="659"/>
      <c r="AD15" s="660" t="s">
        <v>121</v>
      </c>
      <c r="AE15" s="660"/>
      <c r="AF15" s="660"/>
      <c r="AG15" s="660"/>
      <c r="AH15" s="660"/>
      <c r="AI15" s="660"/>
      <c r="AJ15" s="660"/>
      <c r="AK15" s="660"/>
      <c r="AL15" s="624" t="s">
        <v>121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99948</v>
      </c>
      <c r="BH15" s="622"/>
      <c r="BI15" s="622"/>
      <c r="BJ15" s="622"/>
      <c r="BK15" s="622"/>
      <c r="BL15" s="622"/>
      <c r="BM15" s="622"/>
      <c r="BN15" s="623"/>
      <c r="BO15" s="659">
        <v>5.9</v>
      </c>
      <c r="BP15" s="659"/>
      <c r="BQ15" s="659"/>
      <c r="BR15" s="659"/>
      <c r="BS15" s="660" t="s">
        <v>121</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3063107</v>
      </c>
      <c r="CS15" s="622"/>
      <c r="CT15" s="622"/>
      <c r="CU15" s="622"/>
      <c r="CV15" s="622"/>
      <c r="CW15" s="622"/>
      <c r="CX15" s="622"/>
      <c r="CY15" s="623"/>
      <c r="CZ15" s="659">
        <v>35.200000000000003</v>
      </c>
      <c r="DA15" s="659"/>
      <c r="DB15" s="659"/>
      <c r="DC15" s="659"/>
      <c r="DD15" s="627">
        <v>2172060</v>
      </c>
      <c r="DE15" s="622"/>
      <c r="DF15" s="622"/>
      <c r="DG15" s="622"/>
      <c r="DH15" s="622"/>
      <c r="DI15" s="622"/>
      <c r="DJ15" s="622"/>
      <c r="DK15" s="622"/>
      <c r="DL15" s="622"/>
      <c r="DM15" s="622"/>
      <c r="DN15" s="622"/>
      <c r="DO15" s="622"/>
      <c r="DP15" s="623"/>
      <c r="DQ15" s="627">
        <v>801345</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11743</v>
      </c>
      <c r="S16" s="622"/>
      <c r="T16" s="622"/>
      <c r="U16" s="622"/>
      <c r="V16" s="622"/>
      <c r="W16" s="622"/>
      <c r="X16" s="622"/>
      <c r="Y16" s="623"/>
      <c r="Z16" s="659">
        <v>0.1</v>
      </c>
      <c r="AA16" s="659"/>
      <c r="AB16" s="659"/>
      <c r="AC16" s="659"/>
      <c r="AD16" s="660">
        <v>11743</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28737</v>
      </c>
      <c r="S17" s="622"/>
      <c r="T17" s="622"/>
      <c r="U17" s="622"/>
      <c r="V17" s="622"/>
      <c r="W17" s="622"/>
      <c r="X17" s="622"/>
      <c r="Y17" s="623"/>
      <c r="Z17" s="659">
        <v>0.3</v>
      </c>
      <c r="AA17" s="659"/>
      <c r="AB17" s="659"/>
      <c r="AC17" s="659"/>
      <c r="AD17" s="660">
        <v>28737</v>
      </c>
      <c r="AE17" s="660"/>
      <c r="AF17" s="660"/>
      <c r="AG17" s="660"/>
      <c r="AH17" s="660"/>
      <c r="AI17" s="660"/>
      <c r="AJ17" s="660"/>
      <c r="AK17" s="660"/>
      <c r="AL17" s="624">
        <v>0.7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289856</v>
      </c>
      <c r="CS17" s="622"/>
      <c r="CT17" s="622"/>
      <c r="CU17" s="622"/>
      <c r="CV17" s="622"/>
      <c r="CW17" s="622"/>
      <c r="CX17" s="622"/>
      <c r="CY17" s="623"/>
      <c r="CZ17" s="659">
        <v>3.3</v>
      </c>
      <c r="DA17" s="659"/>
      <c r="DB17" s="659"/>
      <c r="DC17" s="659"/>
      <c r="DD17" s="627" t="s">
        <v>121</v>
      </c>
      <c r="DE17" s="622"/>
      <c r="DF17" s="622"/>
      <c r="DG17" s="622"/>
      <c r="DH17" s="622"/>
      <c r="DI17" s="622"/>
      <c r="DJ17" s="622"/>
      <c r="DK17" s="622"/>
      <c r="DL17" s="622"/>
      <c r="DM17" s="622"/>
      <c r="DN17" s="622"/>
      <c r="DO17" s="622"/>
      <c r="DP17" s="623"/>
      <c r="DQ17" s="627">
        <v>289856</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24608</v>
      </c>
      <c r="S18" s="622"/>
      <c r="T18" s="622"/>
      <c r="U18" s="622"/>
      <c r="V18" s="622"/>
      <c r="W18" s="622"/>
      <c r="X18" s="622"/>
      <c r="Y18" s="623"/>
      <c r="Z18" s="659">
        <v>0.3</v>
      </c>
      <c r="AA18" s="659"/>
      <c r="AB18" s="659"/>
      <c r="AC18" s="659"/>
      <c r="AD18" s="660">
        <v>24608</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24052</v>
      </c>
      <c r="S19" s="622"/>
      <c r="T19" s="622"/>
      <c r="U19" s="622"/>
      <c r="V19" s="622"/>
      <c r="W19" s="622"/>
      <c r="X19" s="622"/>
      <c r="Y19" s="623"/>
      <c r="Z19" s="659">
        <v>0.3</v>
      </c>
      <c r="AA19" s="659"/>
      <c r="AB19" s="659"/>
      <c r="AC19" s="659"/>
      <c r="AD19" s="660">
        <v>24052</v>
      </c>
      <c r="AE19" s="660"/>
      <c r="AF19" s="660"/>
      <c r="AG19" s="660"/>
      <c r="AH19" s="660"/>
      <c r="AI19" s="660"/>
      <c r="AJ19" s="660"/>
      <c r="AK19" s="660"/>
      <c r="AL19" s="624">
        <v>0.6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121</v>
      </c>
      <c r="BH19" s="622"/>
      <c r="BI19" s="622"/>
      <c r="BJ19" s="622"/>
      <c r="BK19" s="622"/>
      <c r="BL19" s="622"/>
      <c r="BM19" s="622"/>
      <c r="BN19" s="623"/>
      <c r="BO19" s="659" t="s">
        <v>121</v>
      </c>
      <c r="BP19" s="659"/>
      <c r="BQ19" s="659"/>
      <c r="BR19" s="659"/>
      <c r="BS19" s="660" t="s">
        <v>121</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556</v>
      </c>
      <c r="S20" s="622"/>
      <c r="T20" s="622"/>
      <c r="U20" s="622"/>
      <c r="V20" s="622"/>
      <c r="W20" s="622"/>
      <c r="X20" s="622"/>
      <c r="Y20" s="623"/>
      <c r="Z20" s="659">
        <v>0</v>
      </c>
      <c r="AA20" s="659"/>
      <c r="AB20" s="659"/>
      <c r="AC20" s="659"/>
      <c r="AD20" s="660">
        <v>556</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121</v>
      </c>
      <c r="BH20" s="622"/>
      <c r="BI20" s="622"/>
      <c r="BJ20" s="622"/>
      <c r="BK20" s="622"/>
      <c r="BL20" s="622"/>
      <c r="BM20" s="622"/>
      <c r="BN20" s="623"/>
      <c r="BO20" s="659" t="s">
        <v>121</v>
      </c>
      <c r="BP20" s="659"/>
      <c r="BQ20" s="659"/>
      <c r="BR20" s="659"/>
      <c r="BS20" s="660" t="s">
        <v>121</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8703253</v>
      </c>
      <c r="CS20" s="622"/>
      <c r="CT20" s="622"/>
      <c r="CU20" s="622"/>
      <c r="CV20" s="622"/>
      <c r="CW20" s="622"/>
      <c r="CX20" s="622"/>
      <c r="CY20" s="623"/>
      <c r="CZ20" s="659">
        <v>100</v>
      </c>
      <c r="DA20" s="659"/>
      <c r="DB20" s="659"/>
      <c r="DC20" s="659"/>
      <c r="DD20" s="627">
        <v>2539254</v>
      </c>
      <c r="DE20" s="622"/>
      <c r="DF20" s="622"/>
      <c r="DG20" s="622"/>
      <c r="DH20" s="622"/>
      <c r="DI20" s="622"/>
      <c r="DJ20" s="622"/>
      <c r="DK20" s="622"/>
      <c r="DL20" s="622"/>
      <c r="DM20" s="622"/>
      <c r="DN20" s="622"/>
      <c r="DO20" s="622"/>
      <c r="DP20" s="623"/>
      <c r="DQ20" s="627">
        <v>4769577</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1852578</v>
      </c>
      <c r="S21" s="622"/>
      <c r="T21" s="622"/>
      <c r="U21" s="622"/>
      <c r="V21" s="622"/>
      <c r="W21" s="622"/>
      <c r="X21" s="622"/>
      <c r="Y21" s="623"/>
      <c r="Z21" s="659">
        <v>20.7</v>
      </c>
      <c r="AA21" s="659"/>
      <c r="AB21" s="659"/>
      <c r="AC21" s="659"/>
      <c r="AD21" s="660">
        <v>1579249</v>
      </c>
      <c r="AE21" s="660"/>
      <c r="AF21" s="660"/>
      <c r="AG21" s="660"/>
      <c r="AH21" s="660"/>
      <c r="AI21" s="660"/>
      <c r="AJ21" s="660"/>
      <c r="AK21" s="660"/>
      <c r="AL21" s="624">
        <v>40.6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1579249</v>
      </c>
      <c r="S22" s="622"/>
      <c r="T22" s="622"/>
      <c r="U22" s="622"/>
      <c r="V22" s="622"/>
      <c r="W22" s="622"/>
      <c r="X22" s="622"/>
      <c r="Y22" s="623"/>
      <c r="Z22" s="659">
        <v>17.600000000000001</v>
      </c>
      <c r="AA22" s="659"/>
      <c r="AB22" s="659"/>
      <c r="AC22" s="659"/>
      <c r="AD22" s="660">
        <v>1579249</v>
      </c>
      <c r="AE22" s="660"/>
      <c r="AF22" s="660"/>
      <c r="AG22" s="660"/>
      <c r="AH22" s="660"/>
      <c r="AI22" s="660"/>
      <c r="AJ22" s="660"/>
      <c r="AK22" s="660"/>
      <c r="AL22" s="624">
        <v>40.6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273329</v>
      </c>
      <c r="S23" s="622"/>
      <c r="T23" s="622"/>
      <c r="U23" s="622"/>
      <c r="V23" s="622"/>
      <c r="W23" s="622"/>
      <c r="X23" s="622"/>
      <c r="Y23" s="623"/>
      <c r="Z23" s="659">
        <v>3</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2673011</v>
      </c>
      <c r="CS24" s="677"/>
      <c r="CT24" s="677"/>
      <c r="CU24" s="677"/>
      <c r="CV24" s="677"/>
      <c r="CW24" s="677"/>
      <c r="CX24" s="677"/>
      <c r="CY24" s="702"/>
      <c r="CZ24" s="703">
        <v>30.7</v>
      </c>
      <c r="DA24" s="685"/>
      <c r="DB24" s="685"/>
      <c r="DC24" s="705"/>
      <c r="DD24" s="701">
        <v>1595677</v>
      </c>
      <c r="DE24" s="677"/>
      <c r="DF24" s="677"/>
      <c r="DG24" s="677"/>
      <c r="DH24" s="677"/>
      <c r="DI24" s="677"/>
      <c r="DJ24" s="677"/>
      <c r="DK24" s="702"/>
      <c r="DL24" s="701">
        <v>1502469</v>
      </c>
      <c r="DM24" s="677"/>
      <c r="DN24" s="677"/>
      <c r="DO24" s="677"/>
      <c r="DP24" s="677"/>
      <c r="DQ24" s="677"/>
      <c r="DR24" s="677"/>
      <c r="DS24" s="677"/>
      <c r="DT24" s="677"/>
      <c r="DU24" s="677"/>
      <c r="DV24" s="702"/>
      <c r="DW24" s="703">
        <v>38.4</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4060843</v>
      </c>
      <c r="S25" s="622"/>
      <c r="T25" s="622"/>
      <c r="U25" s="622"/>
      <c r="V25" s="622"/>
      <c r="W25" s="622"/>
      <c r="X25" s="622"/>
      <c r="Y25" s="623"/>
      <c r="Z25" s="659">
        <v>45.3</v>
      </c>
      <c r="AA25" s="659"/>
      <c r="AB25" s="659"/>
      <c r="AC25" s="659"/>
      <c r="AD25" s="660">
        <v>3787514</v>
      </c>
      <c r="AE25" s="660"/>
      <c r="AF25" s="660"/>
      <c r="AG25" s="660"/>
      <c r="AH25" s="660"/>
      <c r="AI25" s="660"/>
      <c r="AJ25" s="660"/>
      <c r="AK25" s="660"/>
      <c r="AL25" s="624">
        <v>97.4</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866135</v>
      </c>
      <c r="CS25" s="634"/>
      <c r="CT25" s="634"/>
      <c r="CU25" s="634"/>
      <c r="CV25" s="634"/>
      <c r="CW25" s="634"/>
      <c r="CX25" s="634"/>
      <c r="CY25" s="635"/>
      <c r="CZ25" s="624">
        <v>10</v>
      </c>
      <c r="DA25" s="636"/>
      <c r="DB25" s="636"/>
      <c r="DC25" s="637"/>
      <c r="DD25" s="627">
        <v>805360</v>
      </c>
      <c r="DE25" s="634"/>
      <c r="DF25" s="634"/>
      <c r="DG25" s="634"/>
      <c r="DH25" s="634"/>
      <c r="DI25" s="634"/>
      <c r="DJ25" s="634"/>
      <c r="DK25" s="635"/>
      <c r="DL25" s="627">
        <v>798617</v>
      </c>
      <c r="DM25" s="634"/>
      <c r="DN25" s="634"/>
      <c r="DO25" s="634"/>
      <c r="DP25" s="634"/>
      <c r="DQ25" s="634"/>
      <c r="DR25" s="634"/>
      <c r="DS25" s="634"/>
      <c r="DT25" s="634"/>
      <c r="DU25" s="634"/>
      <c r="DV25" s="635"/>
      <c r="DW25" s="624">
        <v>20.399999999999999</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1596</v>
      </c>
      <c r="S26" s="622"/>
      <c r="T26" s="622"/>
      <c r="U26" s="622"/>
      <c r="V26" s="622"/>
      <c r="W26" s="622"/>
      <c r="X26" s="622"/>
      <c r="Y26" s="623"/>
      <c r="Z26" s="659">
        <v>0</v>
      </c>
      <c r="AA26" s="659"/>
      <c r="AB26" s="659"/>
      <c r="AC26" s="659"/>
      <c r="AD26" s="660">
        <v>1596</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440806</v>
      </c>
      <c r="CS26" s="622"/>
      <c r="CT26" s="622"/>
      <c r="CU26" s="622"/>
      <c r="CV26" s="622"/>
      <c r="CW26" s="622"/>
      <c r="CX26" s="622"/>
      <c r="CY26" s="623"/>
      <c r="CZ26" s="624">
        <v>5.0999999999999996</v>
      </c>
      <c r="DA26" s="636"/>
      <c r="DB26" s="636"/>
      <c r="DC26" s="637"/>
      <c r="DD26" s="627">
        <v>413741</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10859</v>
      </c>
      <c r="S27" s="622"/>
      <c r="T27" s="622"/>
      <c r="U27" s="622"/>
      <c r="V27" s="622"/>
      <c r="W27" s="622"/>
      <c r="X27" s="622"/>
      <c r="Y27" s="623"/>
      <c r="Z27" s="659">
        <v>0.1</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1681589</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1517020</v>
      </c>
      <c r="CS27" s="634"/>
      <c r="CT27" s="634"/>
      <c r="CU27" s="634"/>
      <c r="CV27" s="634"/>
      <c r="CW27" s="634"/>
      <c r="CX27" s="634"/>
      <c r="CY27" s="635"/>
      <c r="CZ27" s="624">
        <v>17.399999999999999</v>
      </c>
      <c r="DA27" s="636"/>
      <c r="DB27" s="636"/>
      <c r="DC27" s="637"/>
      <c r="DD27" s="627">
        <v>500461</v>
      </c>
      <c r="DE27" s="634"/>
      <c r="DF27" s="634"/>
      <c r="DG27" s="634"/>
      <c r="DH27" s="634"/>
      <c r="DI27" s="634"/>
      <c r="DJ27" s="634"/>
      <c r="DK27" s="635"/>
      <c r="DL27" s="627">
        <v>413996</v>
      </c>
      <c r="DM27" s="634"/>
      <c r="DN27" s="634"/>
      <c r="DO27" s="634"/>
      <c r="DP27" s="634"/>
      <c r="DQ27" s="634"/>
      <c r="DR27" s="634"/>
      <c r="DS27" s="634"/>
      <c r="DT27" s="634"/>
      <c r="DU27" s="634"/>
      <c r="DV27" s="635"/>
      <c r="DW27" s="624">
        <v>10.6</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23776</v>
      </c>
      <c r="S28" s="622"/>
      <c r="T28" s="622"/>
      <c r="U28" s="622"/>
      <c r="V28" s="622"/>
      <c r="W28" s="622"/>
      <c r="X28" s="622"/>
      <c r="Y28" s="623"/>
      <c r="Z28" s="659">
        <v>0.3</v>
      </c>
      <c r="AA28" s="659"/>
      <c r="AB28" s="659"/>
      <c r="AC28" s="659"/>
      <c r="AD28" s="660">
        <v>1534</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289856</v>
      </c>
      <c r="CS28" s="622"/>
      <c r="CT28" s="622"/>
      <c r="CU28" s="622"/>
      <c r="CV28" s="622"/>
      <c r="CW28" s="622"/>
      <c r="CX28" s="622"/>
      <c r="CY28" s="623"/>
      <c r="CZ28" s="624">
        <v>3.3</v>
      </c>
      <c r="DA28" s="636"/>
      <c r="DB28" s="636"/>
      <c r="DC28" s="637"/>
      <c r="DD28" s="627">
        <v>289856</v>
      </c>
      <c r="DE28" s="622"/>
      <c r="DF28" s="622"/>
      <c r="DG28" s="622"/>
      <c r="DH28" s="622"/>
      <c r="DI28" s="622"/>
      <c r="DJ28" s="622"/>
      <c r="DK28" s="623"/>
      <c r="DL28" s="627">
        <v>289856</v>
      </c>
      <c r="DM28" s="622"/>
      <c r="DN28" s="622"/>
      <c r="DO28" s="622"/>
      <c r="DP28" s="622"/>
      <c r="DQ28" s="622"/>
      <c r="DR28" s="622"/>
      <c r="DS28" s="622"/>
      <c r="DT28" s="622"/>
      <c r="DU28" s="622"/>
      <c r="DV28" s="623"/>
      <c r="DW28" s="624">
        <v>7.4</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7097</v>
      </c>
      <c r="S29" s="622"/>
      <c r="T29" s="622"/>
      <c r="U29" s="622"/>
      <c r="V29" s="622"/>
      <c r="W29" s="622"/>
      <c r="X29" s="622"/>
      <c r="Y29" s="623"/>
      <c r="Z29" s="659">
        <v>0.1</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289856</v>
      </c>
      <c r="CS29" s="634"/>
      <c r="CT29" s="634"/>
      <c r="CU29" s="634"/>
      <c r="CV29" s="634"/>
      <c r="CW29" s="634"/>
      <c r="CX29" s="634"/>
      <c r="CY29" s="635"/>
      <c r="CZ29" s="624">
        <v>3.3</v>
      </c>
      <c r="DA29" s="636"/>
      <c r="DB29" s="636"/>
      <c r="DC29" s="637"/>
      <c r="DD29" s="627">
        <v>289856</v>
      </c>
      <c r="DE29" s="634"/>
      <c r="DF29" s="634"/>
      <c r="DG29" s="634"/>
      <c r="DH29" s="634"/>
      <c r="DI29" s="634"/>
      <c r="DJ29" s="634"/>
      <c r="DK29" s="635"/>
      <c r="DL29" s="627">
        <v>289856</v>
      </c>
      <c r="DM29" s="634"/>
      <c r="DN29" s="634"/>
      <c r="DO29" s="634"/>
      <c r="DP29" s="634"/>
      <c r="DQ29" s="634"/>
      <c r="DR29" s="634"/>
      <c r="DS29" s="634"/>
      <c r="DT29" s="634"/>
      <c r="DU29" s="634"/>
      <c r="DV29" s="635"/>
      <c r="DW29" s="624">
        <v>7.4</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2000159</v>
      </c>
      <c r="S30" s="622"/>
      <c r="T30" s="622"/>
      <c r="U30" s="622"/>
      <c r="V30" s="622"/>
      <c r="W30" s="622"/>
      <c r="X30" s="622"/>
      <c r="Y30" s="623"/>
      <c r="Z30" s="659">
        <v>22.3</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280045</v>
      </c>
      <c r="CS30" s="622"/>
      <c r="CT30" s="622"/>
      <c r="CU30" s="622"/>
      <c r="CV30" s="622"/>
      <c r="CW30" s="622"/>
      <c r="CX30" s="622"/>
      <c r="CY30" s="623"/>
      <c r="CZ30" s="624">
        <v>3.2</v>
      </c>
      <c r="DA30" s="636"/>
      <c r="DB30" s="636"/>
      <c r="DC30" s="637"/>
      <c r="DD30" s="627">
        <v>280045</v>
      </c>
      <c r="DE30" s="622"/>
      <c r="DF30" s="622"/>
      <c r="DG30" s="622"/>
      <c r="DH30" s="622"/>
      <c r="DI30" s="622"/>
      <c r="DJ30" s="622"/>
      <c r="DK30" s="623"/>
      <c r="DL30" s="627">
        <v>280045</v>
      </c>
      <c r="DM30" s="622"/>
      <c r="DN30" s="622"/>
      <c r="DO30" s="622"/>
      <c r="DP30" s="622"/>
      <c r="DQ30" s="622"/>
      <c r="DR30" s="622"/>
      <c r="DS30" s="622"/>
      <c r="DT30" s="622"/>
      <c r="DU30" s="622"/>
      <c r="DV30" s="623"/>
      <c r="DW30" s="624">
        <v>7.2</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v>71423</v>
      </c>
      <c r="S31" s="622"/>
      <c r="T31" s="622"/>
      <c r="U31" s="622"/>
      <c r="V31" s="622"/>
      <c r="W31" s="622"/>
      <c r="X31" s="622"/>
      <c r="Y31" s="623"/>
      <c r="Z31" s="659">
        <v>0.8</v>
      </c>
      <c r="AA31" s="659"/>
      <c r="AB31" s="659"/>
      <c r="AC31" s="659"/>
      <c r="AD31" s="660">
        <v>71423</v>
      </c>
      <c r="AE31" s="660"/>
      <c r="AF31" s="660"/>
      <c r="AG31" s="660"/>
      <c r="AH31" s="660"/>
      <c r="AI31" s="660"/>
      <c r="AJ31" s="660"/>
      <c r="AK31" s="660"/>
      <c r="AL31" s="624">
        <v>1.8</v>
      </c>
      <c r="AM31" s="625"/>
      <c r="AN31" s="625"/>
      <c r="AO31" s="661"/>
      <c r="AP31" s="691" t="s">
        <v>298</v>
      </c>
      <c r="AQ31" s="692"/>
      <c r="AR31" s="692"/>
      <c r="AS31" s="692"/>
      <c r="AT31" s="693" t="s">
        <v>299</v>
      </c>
      <c r="AU31" s="214"/>
      <c r="AV31" s="214"/>
      <c r="AW31" s="214"/>
      <c r="AX31" s="679" t="s">
        <v>177</v>
      </c>
      <c r="AY31" s="680"/>
      <c r="AZ31" s="680"/>
      <c r="BA31" s="680"/>
      <c r="BB31" s="680"/>
      <c r="BC31" s="680"/>
      <c r="BD31" s="680"/>
      <c r="BE31" s="680"/>
      <c r="BF31" s="681"/>
      <c r="BG31" s="683">
        <v>99.9</v>
      </c>
      <c r="BH31" s="684"/>
      <c r="BI31" s="684"/>
      <c r="BJ31" s="684"/>
      <c r="BK31" s="684"/>
      <c r="BL31" s="684"/>
      <c r="BM31" s="685">
        <v>99.6</v>
      </c>
      <c r="BN31" s="684"/>
      <c r="BO31" s="684"/>
      <c r="BP31" s="684"/>
      <c r="BQ31" s="686"/>
      <c r="BR31" s="683">
        <v>99.9</v>
      </c>
      <c r="BS31" s="684"/>
      <c r="BT31" s="684"/>
      <c r="BU31" s="684"/>
      <c r="BV31" s="684"/>
      <c r="BW31" s="684"/>
      <c r="BX31" s="685">
        <v>99.3</v>
      </c>
      <c r="BY31" s="684"/>
      <c r="BZ31" s="684"/>
      <c r="CA31" s="684"/>
      <c r="CB31" s="686"/>
      <c r="CD31" s="642"/>
      <c r="CE31" s="643"/>
      <c r="CF31" s="618" t="s">
        <v>300</v>
      </c>
      <c r="CG31" s="619"/>
      <c r="CH31" s="619"/>
      <c r="CI31" s="619"/>
      <c r="CJ31" s="619"/>
      <c r="CK31" s="619"/>
      <c r="CL31" s="619"/>
      <c r="CM31" s="619"/>
      <c r="CN31" s="619"/>
      <c r="CO31" s="619"/>
      <c r="CP31" s="619"/>
      <c r="CQ31" s="620"/>
      <c r="CR31" s="621">
        <v>9811</v>
      </c>
      <c r="CS31" s="634"/>
      <c r="CT31" s="634"/>
      <c r="CU31" s="634"/>
      <c r="CV31" s="634"/>
      <c r="CW31" s="634"/>
      <c r="CX31" s="634"/>
      <c r="CY31" s="635"/>
      <c r="CZ31" s="624">
        <v>0.1</v>
      </c>
      <c r="DA31" s="636"/>
      <c r="DB31" s="636"/>
      <c r="DC31" s="637"/>
      <c r="DD31" s="627">
        <v>9811</v>
      </c>
      <c r="DE31" s="634"/>
      <c r="DF31" s="634"/>
      <c r="DG31" s="634"/>
      <c r="DH31" s="634"/>
      <c r="DI31" s="634"/>
      <c r="DJ31" s="634"/>
      <c r="DK31" s="635"/>
      <c r="DL31" s="627">
        <v>9811</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550763</v>
      </c>
      <c r="S32" s="622"/>
      <c r="T32" s="622"/>
      <c r="U32" s="622"/>
      <c r="V32" s="622"/>
      <c r="W32" s="622"/>
      <c r="X32" s="622"/>
      <c r="Y32" s="623"/>
      <c r="Z32" s="659">
        <v>6.1</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10" t="s">
        <v>302</v>
      </c>
      <c r="AX32" s="618" t="s">
        <v>303</v>
      </c>
      <c r="AY32" s="619"/>
      <c r="AZ32" s="619"/>
      <c r="BA32" s="619"/>
      <c r="BB32" s="619"/>
      <c r="BC32" s="619"/>
      <c r="BD32" s="619"/>
      <c r="BE32" s="619"/>
      <c r="BF32" s="620"/>
      <c r="BG32" s="687">
        <v>99.9</v>
      </c>
      <c r="BH32" s="634"/>
      <c r="BI32" s="634"/>
      <c r="BJ32" s="634"/>
      <c r="BK32" s="634"/>
      <c r="BL32" s="634"/>
      <c r="BM32" s="625">
        <v>99.6</v>
      </c>
      <c r="BN32" s="634"/>
      <c r="BO32" s="634"/>
      <c r="BP32" s="634"/>
      <c r="BQ32" s="657"/>
      <c r="BR32" s="687">
        <v>99.8</v>
      </c>
      <c r="BS32" s="634"/>
      <c r="BT32" s="634"/>
      <c r="BU32" s="634"/>
      <c r="BV32" s="634"/>
      <c r="BW32" s="634"/>
      <c r="BX32" s="625">
        <v>99.2</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27296</v>
      </c>
      <c r="S33" s="622"/>
      <c r="T33" s="622"/>
      <c r="U33" s="622"/>
      <c r="V33" s="622"/>
      <c r="W33" s="622"/>
      <c r="X33" s="622"/>
      <c r="Y33" s="623"/>
      <c r="Z33" s="659">
        <v>0.3</v>
      </c>
      <c r="AA33" s="659"/>
      <c r="AB33" s="659"/>
      <c r="AC33" s="659"/>
      <c r="AD33" s="660">
        <v>24833</v>
      </c>
      <c r="AE33" s="660"/>
      <c r="AF33" s="660"/>
      <c r="AG33" s="660"/>
      <c r="AH33" s="660"/>
      <c r="AI33" s="660"/>
      <c r="AJ33" s="660"/>
      <c r="AK33" s="660"/>
      <c r="AL33" s="624">
        <v>0.6</v>
      </c>
      <c r="AM33" s="625"/>
      <c r="AN33" s="625"/>
      <c r="AO33" s="661"/>
      <c r="AP33" s="664"/>
      <c r="AQ33" s="665"/>
      <c r="AR33" s="665"/>
      <c r="AS33" s="665"/>
      <c r="AT33" s="695"/>
      <c r="AU33" s="215"/>
      <c r="AV33" s="215"/>
      <c r="AW33" s="215"/>
      <c r="AX33" s="602" t="s">
        <v>306</v>
      </c>
      <c r="AY33" s="603"/>
      <c r="AZ33" s="603"/>
      <c r="BA33" s="603"/>
      <c r="BB33" s="603"/>
      <c r="BC33" s="603"/>
      <c r="BD33" s="603"/>
      <c r="BE33" s="603"/>
      <c r="BF33" s="604"/>
      <c r="BG33" s="682">
        <v>99.9</v>
      </c>
      <c r="BH33" s="606"/>
      <c r="BI33" s="606"/>
      <c r="BJ33" s="606"/>
      <c r="BK33" s="606"/>
      <c r="BL33" s="606"/>
      <c r="BM33" s="652">
        <v>99.6</v>
      </c>
      <c r="BN33" s="606"/>
      <c r="BO33" s="606"/>
      <c r="BP33" s="606"/>
      <c r="BQ33" s="669"/>
      <c r="BR33" s="682">
        <v>99.9</v>
      </c>
      <c r="BS33" s="606"/>
      <c r="BT33" s="606"/>
      <c r="BU33" s="606"/>
      <c r="BV33" s="606"/>
      <c r="BW33" s="606"/>
      <c r="BX33" s="652">
        <v>99.4</v>
      </c>
      <c r="BY33" s="606"/>
      <c r="BZ33" s="606"/>
      <c r="CA33" s="606"/>
      <c r="CB33" s="669"/>
      <c r="CD33" s="618" t="s">
        <v>307</v>
      </c>
      <c r="CE33" s="619"/>
      <c r="CF33" s="619"/>
      <c r="CG33" s="619"/>
      <c r="CH33" s="619"/>
      <c r="CI33" s="619"/>
      <c r="CJ33" s="619"/>
      <c r="CK33" s="619"/>
      <c r="CL33" s="619"/>
      <c r="CM33" s="619"/>
      <c r="CN33" s="619"/>
      <c r="CO33" s="619"/>
      <c r="CP33" s="619"/>
      <c r="CQ33" s="620"/>
      <c r="CR33" s="621">
        <v>3490988</v>
      </c>
      <c r="CS33" s="634"/>
      <c r="CT33" s="634"/>
      <c r="CU33" s="634"/>
      <c r="CV33" s="634"/>
      <c r="CW33" s="634"/>
      <c r="CX33" s="634"/>
      <c r="CY33" s="635"/>
      <c r="CZ33" s="624">
        <v>40.1</v>
      </c>
      <c r="DA33" s="636"/>
      <c r="DB33" s="636"/>
      <c r="DC33" s="637"/>
      <c r="DD33" s="627">
        <v>2820610</v>
      </c>
      <c r="DE33" s="634"/>
      <c r="DF33" s="634"/>
      <c r="DG33" s="634"/>
      <c r="DH33" s="634"/>
      <c r="DI33" s="634"/>
      <c r="DJ33" s="634"/>
      <c r="DK33" s="635"/>
      <c r="DL33" s="627">
        <v>2074394</v>
      </c>
      <c r="DM33" s="634"/>
      <c r="DN33" s="634"/>
      <c r="DO33" s="634"/>
      <c r="DP33" s="634"/>
      <c r="DQ33" s="634"/>
      <c r="DR33" s="634"/>
      <c r="DS33" s="634"/>
      <c r="DT33" s="634"/>
      <c r="DU33" s="634"/>
      <c r="DV33" s="635"/>
      <c r="DW33" s="624">
        <v>53</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214806</v>
      </c>
      <c r="S34" s="622"/>
      <c r="T34" s="622"/>
      <c r="U34" s="622"/>
      <c r="V34" s="622"/>
      <c r="W34" s="622"/>
      <c r="X34" s="622"/>
      <c r="Y34" s="623"/>
      <c r="Z34" s="659">
        <v>2.4</v>
      </c>
      <c r="AA34" s="659"/>
      <c r="AB34" s="659"/>
      <c r="AC34" s="659"/>
      <c r="AD34" s="660" t="s">
        <v>121</v>
      </c>
      <c r="AE34" s="660"/>
      <c r="AF34" s="660"/>
      <c r="AG34" s="660"/>
      <c r="AH34" s="660"/>
      <c r="AI34" s="660"/>
      <c r="AJ34" s="660"/>
      <c r="AK34" s="660"/>
      <c r="AL34" s="624" t="s">
        <v>121</v>
      </c>
      <c r="AM34" s="625"/>
      <c r="AN34" s="625"/>
      <c r="AO34" s="661"/>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18" t="s">
        <v>309</v>
      </c>
      <c r="CE34" s="619"/>
      <c r="CF34" s="619"/>
      <c r="CG34" s="619"/>
      <c r="CH34" s="619"/>
      <c r="CI34" s="619"/>
      <c r="CJ34" s="619"/>
      <c r="CK34" s="619"/>
      <c r="CL34" s="619"/>
      <c r="CM34" s="619"/>
      <c r="CN34" s="619"/>
      <c r="CO34" s="619"/>
      <c r="CP34" s="619"/>
      <c r="CQ34" s="620"/>
      <c r="CR34" s="621">
        <v>1265968</v>
      </c>
      <c r="CS34" s="622"/>
      <c r="CT34" s="622"/>
      <c r="CU34" s="622"/>
      <c r="CV34" s="622"/>
      <c r="CW34" s="622"/>
      <c r="CX34" s="622"/>
      <c r="CY34" s="623"/>
      <c r="CZ34" s="624">
        <v>14.5</v>
      </c>
      <c r="DA34" s="636"/>
      <c r="DB34" s="636"/>
      <c r="DC34" s="637"/>
      <c r="DD34" s="627">
        <v>955676</v>
      </c>
      <c r="DE34" s="622"/>
      <c r="DF34" s="622"/>
      <c r="DG34" s="622"/>
      <c r="DH34" s="622"/>
      <c r="DI34" s="622"/>
      <c r="DJ34" s="622"/>
      <c r="DK34" s="623"/>
      <c r="DL34" s="627">
        <v>789070</v>
      </c>
      <c r="DM34" s="622"/>
      <c r="DN34" s="622"/>
      <c r="DO34" s="622"/>
      <c r="DP34" s="622"/>
      <c r="DQ34" s="622"/>
      <c r="DR34" s="622"/>
      <c r="DS34" s="622"/>
      <c r="DT34" s="622"/>
      <c r="DU34" s="622"/>
      <c r="DV34" s="623"/>
      <c r="DW34" s="624">
        <v>20.100000000000001</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1478249</v>
      </c>
      <c r="S35" s="622"/>
      <c r="T35" s="622"/>
      <c r="U35" s="622"/>
      <c r="V35" s="622"/>
      <c r="W35" s="622"/>
      <c r="X35" s="622"/>
      <c r="Y35" s="623"/>
      <c r="Z35" s="659">
        <v>16.5</v>
      </c>
      <c r="AA35" s="659"/>
      <c r="AB35" s="659"/>
      <c r="AC35" s="659"/>
      <c r="AD35" s="660" t="s">
        <v>121</v>
      </c>
      <c r="AE35" s="660"/>
      <c r="AF35" s="660"/>
      <c r="AG35" s="660"/>
      <c r="AH35" s="660"/>
      <c r="AI35" s="660"/>
      <c r="AJ35" s="660"/>
      <c r="AK35" s="660"/>
      <c r="AL35" s="624" t="s">
        <v>121</v>
      </c>
      <c r="AM35" s="625"/>
      <c r="AN35" s="625"/>
      <c r="AO35" s="661"/>
      <c r="AP35" s="218"/>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36694</v>
      </c>
      <c r="CS35" s="634"/>
      <c r="CT35" s="634"/>
      <c r="CU35" s="634"/>
      <c r="CV35" s="634"/>
      <c r="CW35" s="634"/>
      <c r="CX35" s="634"/>
      <c r="CY35" s="635"/>
      <c r="CZ35" s="624">
        <v>0.4</v>
      </c>
      <c r="DA35" s="636"/>
      <c r="DB35" s="636"/>
      <c r="DC35" s="637"/>
      <c r="DD35" s="627">
        <v>36629</v>
      </c>
      <c r="DE35" s="634"/>
      <c r="DF35" s="634"/>
      <c r="DG35" s="634"/>
      <c r="DH35" s="634"/>
      <c r="DI35" s="634"/>
      <c r="DJ35" s="634"/>
      <c r="DK35" s="635"/>
      <c r="DL35" s="627">
        <v>36629</v>
      </c>
      <c r="DM35" s="634"/>
      <c r="DN35" s="634"/>
      <c r="DO35" s="634"/>
      <c r="DP35" s="634"/>
      <c r="DQ35" s="634"/>
      <c r="DR35" s="634"/>
      <c r="DS35" s="634"/>
      <c r="DT35" s="634"/>
      <c r="DU35" s="634"/>
      <c r="DV35" s="635"/>
      <c r="DW35" s="624">
        <v>0.9</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211916</v>
      </c>
      <c r="S36" s="622"/>
      <c r="T36" s="622"/>
      <c r="U36" s="622"/>
      <c r="V36" s="622"/>
      <c r="W36" s="622"/>
      <c r="X36" s="622"/>
      <c r="Y36" s="623"/>
      <c r="Z36" s="659">
        <v>2.4</v>
      </c>
      <c r="AA36" s="659"/>
      <c r="AB36" s="659"/>
      <c r="AC36" s="659"/>
      <c r="AD36" s="660" t="s">
        <v>121</v>
      </c>
      <c r="AE36" s="660"/>
      <c r="AF36" s="660"/>
      <c r="AG36" s="660"/>
      <c r="AH36" s="660"/>
      <c r="AI36" s="660"/>
      <c r="AJ36" s="660"/>
      <c r="AK36" s="660"/>
      <c r="AL36" s="624" t="s">
        <v>121</v>
      </c>
      <c r="AM36" s="625"/>
      <c r="AN36" s="625"/>
      <c r="AO36" s="661"/>
      <c r="AP36" s="218"/>
      <c r="AQ36" s="670" t="s">
        <v>315</v>
      </c>
      <c r="AR36" s="671"/>
      <c r="AS36" s="671"/>
      <c r="AT36" s="671"/>
      <c r="AU36" s="671"/>
      <c r="AV36" s="671"/>
      <c r="AW36" s="671"/>
      <c r="AX36" s="671"/>
      <c r="AY36" s="672"/>
      <c r="AZ36" s="676">
        <v>1062715</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1324</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1417521</v>
      </c>
      <c r="CS36" s="622"/>
      <c r="CT36" s="622"/>
      <c r="CU36" s="622"/>
      <c r="CV36" s="622"/>
      <c r="CW36" s="622"/>
      <c r="CX36" s="622"/>
      <c r="CY36" s="623"/>
      <c r="CZ36" s="624">
        <v>16.3</v>
      </c>
      <c r="DA36" s="636"/>
      <c r="DB36" s="636"/>
      <c r="DC36" s="637"/>
      <c r="DD36" s="627">
        <v>1160861</v>
      </c>
      <c r="DE36" s="622"/>
      <c r="DF36" s="622"/>
      <c r="DG36" s="622"/>
      <c r="DH36" s="622"/>
      <c r="DI36" s="622"/>
      <c r="DJ36" s="622"/>
      <c r="DK36" s="623"/>
      <c r="DL36" s="627">
        <v>832807</v>
      </c>
      <c r="DM36" s="622"/>
      <c r="DN36" s="622"/>
      <c r="DO36" s="622"/>
      <c r="DP36" s="622"/>
      <c r="DQ36" s="622"/>
      <c r="DR36" s="622"/>
      <c r="DS36" s="622"/>
      <c r="DT36" s="622"/>
      <c r="DU36" s="622"/>
      <c r="DV36" s="623"/>
      <c r="DW36" s="624">
        <v>21.3</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141744</v>
      </c>
      <c r="S37" s="622"/>
      <c r="T37" s="622"/>
      <c r="U37" s="622"/>
      <c r="V37" s="622"/>
      <c r="W37" s="622"/>
      <c r="X37" s="622"/>
      <c r="Y37" s="623"/>
      <c r="Z37" s="659">
        <v>1.6</v>
      </c>
      <c r="AA37" s="659"/>
      <c r="AB37" s="659"/>
      <c r="AC37" s="659"/>
      <c r="AD37" s="660">
        <v>1275</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483461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-6770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414142</v>
      </c>
      <c r="CS37" s="634"/>
      <c r="CT37" s="634"/>
      <c r="CU37" s="634"/>
      <c r="CV37" s="634"/>
      <c r="CW37" s="634"/>
      <c r="CX37" s="634"/>
      <c r="CY37" s="635"/>
      <c r="CZ37" s="624">
        <v>4.8</v>
      </c>
      <c r="DA37" s="636"/>
      <c r="DB37" s="636"/>
      <c r="DC37" s="637"/>
      <c r="DD37" s="627">
        <v>414142</v>
      </c>
      <c r="DE37" s="634"/>
      <c r="DF37" s="634"/>
      <c r="DG37" s="634"/>
      <c r="DH37" s="634"/>
      <c r="DI37" s="634"/>
      <c r="DJ37" s="634"/>
      <c r="DK37" s="635"/>
      <c r="DL37" s="627">
        <v>408454</v>
      </c>
      <c r="DM37" s="634"/>
      <c r="DN37" s="634"/>
      <c r="DO37" s="634"/>
      <c r="DP37" s="634"/>
      <c r="DQ37" s="634"/>
      <c r="DR37" s="634"/>
      <c r="DS37" s="634"/>
      <c r="DT37" s="634"/>
      <c r="DU37" s="634"/>
      <c r="DV37" s="635"/>
      <c r="DW37" s="624">
        <v>10.4</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165100</v>
      </c>
      <c r="S38" s="622"/>
      <c r="T38" s="622"/>
      <c r="U38" s="622"/>
      <c r="V38" s="622"/>
      <c r="W38" s="622"/>
      <c r="X38" s="622"/>
      <c r="Y38" s="623"/>
      <c r="Z38" s="659">
        <v>1.8</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55589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1734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523665</v>
      </c>
      <c r="CS38" s="622"/>
      <c r="CT38" s="622"/>
      <c r="CU38" s="622"/>
      <c r="CV38" s="622"/>
      <c r="CW38" s="622"/>
      <c r="CX38" s="622"/>
      <c r="CY38" s="623"/>
      <c r="CZ38" s="624">
        <v>6</v>
      </c>
      <c r="DA38" s="636"/>
      <c r="DB38" s="636"/>
      <c r="DC38" s="637"/>
      <c r="DD38" s="627">
        <v>422117</v>
      </c>
      <c r="DE38" s="622"/>
      <c r="DF38" s="622"/>
      <c r="DG38" s="622"/>
      <c r="DH38" s="622"/>
      <c r="DI38" s="622"/>
      <c r="DJ38" s="622"/>
      <c r="DK38" s="623"/>
      <c r="DL38" s="627">
        <v>415888</v>
      </c>
      <c r="DM38" s="622"/>
      <c r="DN38" s="622"/>
      <c r="DO38" s="622"/>
      <c r="DP38" s="622"/>
      <c r="DQ38" s="622"/>
      <c r="DR38" s="622"/>
      <c r="DS38" s="622"/>
      <c r="DT38" s="622"/>
      <c r="DU38" s="622"/>
      <c r="DV38" s="623"/>
      <c r="DW38" s="624">
        <v>10.6</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t="s">
        <v>121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2701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247140</v>
      </c>
      <c r="CS39" s="634"/>
      <c r="CT39" s="634"/>
      <c r="CU39" s="634"/>
      <c r="CV39" s="634"/>
      <c r="CW39" s="634"/>
      <c r="CX39" s="634"/>
      <c r="CY39" s="635"/>
      <c r="CZ39" s="624">
        <v>2.8</v>
      </c>
      <c r="DA39" s="636"/>
      <c r="DB39" s="636"/>
      <c r="DC39" s="637"/>
      <c r="DD39" s="627">
        <v>245327</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28000</v>
      </c>
      <c r="S40" s="622"/>
      <c r="T40" s="622"/>
      <c r="U40" s="622"/>
      <c r="V40" s="622"/>
      <c r="W40" s="622"/>
      <c r="X40" s="622"/>
      <c r="Y40" s="623"/>
      <c r="Z40" s="659">
        <v>0.3</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19"/>
      <c r="BM40" s="619" t="s">
        <v>333</v>
      </c>
      <c r="BN40" s="619"/>
      <c r="BO40" s="619"/>
      <c r="BP40" s="619"/>
      <c r="BQ40" s="619"/>
      <c r="BR40" s="619"/>
      <c r="BS40" s="619"/>
      <c r="BT40" s="619"/>
      <c r="BU40" s="620"/>
      <c r="BV40" s="621">
        <v>96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121</v>
      </c>
      <c r="CS40" s="622"/>
      <c r="CT40" s="622"/>
      <c r="CU40" s="622"/>
      <c r="CV40" s="622"/>
      <c r="CW40" s="622"/>
      <c r="CX40" s="622"/>
      <c r="CY40" s="623"/>
      <c r="CZ40" s="624" t="s">
        <v>121</v>
      </c>
      <c r="DA40" s="636"/>
      <c r="DB40" s="636"/>
      <c r="DC40" s="637"/>
      <c r="DD40" s="627" t="s">
        <v>121</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8965627</v>
      </c>
      <c r="S41" s="646"/>
      <c r="T41" s="646"/>
      <c r="U41" s="646"/>
      <c r="V41" s="646"/>
      <c r="W41" s="646"/>
      <c r="X41" s="646"/>
      <c r="Y41" s="649"/>
      <c r="Z41" s="650">
        <v>100</v>
      </c>
      <c r="AA41" s="650"/>
      <c r="AB41" s="650"/>
      <c r="AC41" s="650"/>
      <c r="AD41" s="651">
        <v>3888175</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106535</v>
      </c>
      <c r="BA41" s="622"/>
      <c r="BB41" s="622"/>
      <c r="BC41" s="622"/>
      <c r="BD41" s="634"/>
      <c r="BE41" s="634"/>
      <c r="BF41" s="657"/>
      <c r="BG41" s="662"/>
      <c r="BH41" s="663"/>
      <c r="BI41" s="663"/>
      <c r="BJ41" s="663"/>
      <c r="BK41" s="663"/>
      <c r="BL41" s="219"/>
      <c r="BM41" s="619" t="s">
        <v>337</v>
      </c>
      <c r="BN41" s="619"/>
      <c r="BO41" s="619"/>
      <c r="BP41" s="619"/>
      <c r="BQ41" s="619"/>
      <c r="BR41" s="619"/>
      <c r="BS41" s="619"/>
      <c r="BT41" s="619"/>
      <c r="BU41" s="620"/>
      <c r="BV41" s="621" t="s">
        <v>121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417130</v>
      </c>
      <c r="BA42" s="646"/>
      <c r="BB42" s="646"/>
      <c r="BC42" s="646"/>
      <c r="BD42" s="606"/>
      <c r="BE42" s="606"/>
      <c r="BF42" s="669"/>
      <c r="BG42" s="664"/>
      <c r="BH42" s="665"/>
      <c r="BI42" s="665"/>
      <c r="BJ42" s="665"/>
      <c r="BK42" s="665"/>
      <c r="BL42" s="220"/>
      <c r="BM42" s="603" t="s">
        <v>340</v>
      </c>
      <c r="BN42" s="603"/>
      <c r="BO42" s="603"/>
      <c r="BP42" s="603"/>
      <c r="BQ42" s="603"/>
      <c r="BR42" s="603"/>
      <c r="BS42" s="603"/>
      <c r="BT42" s="603"/>
      <c r="BU42" s="604"/>
      <c r="BV42" s="605">
        <v>330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2539254</v>
      </c>
      <c r="CS42" s="634"/>
      <c r="CT42" s="634"/>
      <c r="CU42" s="634"/>
      <c r="CV42" s="634"/>
      <c r="CW42" s="634"/>
      <c r="CX42" s="634"/>
      <c r="CY42" s="635"/>
      <c r="CZ42" s="624">
        <v>29.2</v>
      </c>
      <c r="DA42" s="636"/>
      <c r="DB42" s="636"/>
      <c r="DC42" s="637"/>
      <c r="DD42" s="627">
        <v>353290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0" t="s">
        <v>342</v>
      </c>
      <c r="CD43" s="618" t="s">
        <v>343</v>
      </c>
      <c r="CE43" s="619"/>
      <c r="CF43" s="619"/>
      <c r="CG43" s="619"/>
      <c r="CH43" s="619"/>
      <c r="CI43" s="619"/>
      <c r="CJ43" s="619"/>
      <c r="CK43" s="619"/>
      <c r="CL43" s="619"/>
      <c r="CM43" s="619"/>
      <c r="CN43" s="619"/>
      <c r="CO43" s="619"/>
      <c r="CP43" s="619"/>
      <c r="CQ43" s="620"/>
      <c r="CR43" s="621">
        <v>59251</v>
      </c>
      <c r="CS43" s="634"/>
      <c r="CT43" s="634"/>
      <c r="CU43" s="634"/>
      <c r="CV43" s="634"/>
      <c r="CW43" s="634"/>
      <c r="CX43" s="634"/>
      <c r="CY43" s="635"/>
      <c r="CZ43" s="624">
        <v>0.7</v>
      </c>
      <c r="DA43" s="636"/>
      <c r="DB43" s="636"/>
      <c r="DC43" s="637"/>
      <c r="DD43" s="627">
        <v>59251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2539254</v>
      </c>
      <c r="CS44" s="622"/>
      <c r="CT44" s="622"/>
      <c r="CU44" s="622"/>
      <c r="CV44" s="622"/>
      <c r="CW44" s="622"/>
      <c r="CX44" s="622"/>
      <c r="CY44" s="623"/>
      <c r="CZ44" s="624">
        <v>29.2</v>
      </c>
      <c r="DA44" s="625"/>
      <c r="DB44" s="625"/>
      <c r="DC44" s="626"/>
      <c r="DD44" s="627">
        <v>353290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2188341</v>
      </c>
      <c r="CS45" s="634"/>
      <c r="CT45" s="634"/>
      <c r="CU45" s="634"/>
      <c r="CV45" s="634"/>
      <c r="CW45" s="634"/>
      <c r="CX45" s="634"/>
      <c r="CY45" s="635"/>
      <c r="CZ45" s="624">
        <v>25.1</v>
      </c>
      <c r="DA45" s="636"/>
      <c r="DB45" s="636"/>
      <c r="DC45" s="637"/>
      <c r="DD45" s="627">
        <v>38008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1"/>
      <c r="CD46" s="642"/>
      <c r="CE46" s="643"/>
      <c r="CF46" s="618" t="s">
        <v>348</v>
      </c>
      <c r="CG46" s="619"/>
      <c r="CH46" s="619"/>
      <c r="CI46" s="619"/>
      <c r="CJ46" s="619"/>
      <c r="CK46" s="619"/>
      <c r="CL46" s="619"/>
      <c r="CM46" s="619"/>
      <c r="CN46" s="619"/>
      <c r="CO46" s="619"/>
      <c r="CP46" s="619"/>
      <c r="CQ46" s="620"/>
      <c r="CR46" s="621">
        <v>347925</v>
      </c>
      <c r="CS46" s="622"/>
      <c r="CT46" s="622"/>
      <c r="CU46" s="622"/>
      <c r="CV46" s="622"/>
      <c r="CW46" s="622"/>
      <c r="CX46" s="622"/>
      <c r="CY46" s="623"/>
      <c r="CZ46" s="624">
        <v>4</v>
      </c>
      <c r="DA46" s="625"/>
      <c r="DB46" s="625"/>
      <c r="DC46" s="626"/>
      <c r="DD46" s="627">
        <v>312294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1"/>
      <c r="CD47" s="642"/>
      <c r="CE47" s="643"/>
      <c r="CF47" s="618" t="s">
        <v>349</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1"/>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1"/>
      <c r="CD49" s="602" t="s">
        <v>351</v>
      </c>
      <c r="CE49" s="603"/>
      <c r="CF49" s="603"/>
      <c r="CG49" s="603"/>
      <c r="CH49" s="603"/>
      <c r="CI49" s="603"/>
      <c r="CJ49" s="603"/>
      <c r="CK49" s="603"/>
      <c r="CL49" s="603"/>
      <c r="CM49" s="603"/>
      <c r="CN49" s="603"/>
      <c r="CO49" s="603"/>
      <c r="CP49" s="603"/>
      <c r="CQ49" s="604"/>
      <c r="CR49" s="605">
        <v>8703253</v>
      </c>
      <c r="CS49" s="606"/>
      <c r="CT49" s="606"/>
      <c r="CU49" s="606"/>
      <c r="CV49" s="606"/>
      <c r="CW49" s="606"/>
      <c r="CX49" s="606"/>
      <c r="CY49" s="607"/>
      <c r="CZ49" s="608">
        <v>100</v>
      </c>
      <c r="DA49" s="609"/>
      <c r="DB49" s="609"/>
      <c r="DC49" s="610"/>
      <c r="DD49" s="611">
        <v>4769577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8AM4Z4MkQKLucwhGYy52FH0AkRDtHDkzrNUaKZ3f/2gOKXKFGg4upylQWWTChKJSsBJKUgv9cKhwSYrAaSoz8Q==" saltValue="q3vlu64Zh54H48NaUb98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7" customWidth="1"/>
    <col min="131" max="131" width="1.63281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091" t="s">
        <v>353</v>
      </c>
      <c r="DK2" s="1092"/>
      <c r="DL2" s="1092"/>
      <c r="DM2" s="1092"/>
      <c r="DN2" s="1092"/>
      <c r="DO2" s="1093"/>
      <c r="DP2" s="224"/>
      <c r="DQ2" s="1091" t="s">
        <v>354</v>
      </c>
      <c r="DR2" s="1092"/>
      <c r="DS2" s="1092"/>
      <c r="DT2" s="1092"/>
      <c r="DU2" s="1092"/>
      <c r="DV2" s="1092"/>
      <c r="DW2" s="1092"/>
      <c r="DX2" s="1092"/>
      <c r="DY2" s="1092"/>
      <c r="DZ2" s="1093"/>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8"/>
      <c r="BA4" s="228"/>
      <c r="BB4" s="228"/>
      <c r="BC4" s="228"/>
      <c r="BD4" s="228"/>
      <c r="BE4" s="229"/>
      <c r="BF4" s="229"/>
      <c r="BG4" s="229"/>
      <c r="BH4" s="229"/>
      <c r="BI4" s="229"/>
      <c r="BJ4" s="229"/>
      <c r="BK4" s="229"/>
      <c r="BL4" s="229"/>
      <c r="BM4" s="229"/>
      <c r="BN4" s="229"/>
      <c r="BO4" s="229"/>
      <c r="BP4" s="229"/>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0"/>
    </row>
    <row r="5" spans="1:131" s="231"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8"/>
      <c r="BA5" s="228"/>
      <c r="BB5" s="228"/>
      <c r="BC5" s="228"/>
      <c r="BD5" s="228"/>
      <c r="BE5" s="229"/>
      <c r="BF5" s="229"/>
      <c r="BG5" s="229"/>
      <c r="BH5" s="229"/>
      <c r="BI5" s="229"/>
      <c r="BJ5" s="229"/>
      <c r="BK5" s="229"/>
      <c r="BL5" s="229"/>
      <c r="BM5" s="229"/>
      <c r="BN5" s="229"/>
      <c r="BO5" s="229"/>
      <c r="BP5" s="229"/>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0"/>
    </row>
    <row r="6" spans="1:131" s="231"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8"/>
      <c r="BA6" s="228"/>
      <c r="BB6" s="228"/>
      <c r="BC6" s="228"/>
      <c r="BD6" s="228"/>
      <c r="BE6" s="229"/>
      <c r="BF6" s="229"/>
      <c r="BG6" s="229"/>
      <c r="BH6" s="229"/>
      <c r="BI6" s="229"/>
      <c r="BJ6" s="229"/>
      <c r="BK6" s="229"/>
      <c r="BL6" s="229"/>
      <c r="BM6" s="229"/>
      <c r="BN6" s="229"/>
      <c r="BO6" s="229"/>
      <c r="BP6" s="229"/>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0"/>
    </row>
    <row r="7" spans="1:131" s="231" customFormat="1" ht="26.25" customHeight="1" thickTop="1" x14ac:dyDescent="0.2">
      <c r="A7" s="232">
        <v>1</v>
      </c>
      <c r="B7" s="1047" t="s">
        <v>374</v>
      </c>
      <c r="C7" s="1048"/>
      <c r="D7" s="1048"/>
      <c r="E7" s="1048"/>
      <c r="F7" s="1048"/>
      <c r="G7" s="1048"/>
      <c r="H7" s="1048"/>
      <c r="I7" s="1048"/>
      <c r="J7" s="1048"/>
      <c r="K7" s="1048"/>
      <c r="L7" s="1048"/>
      <c r="M7" s="1048"/>
      <c r="N7" s="1048"/>
      <c r="O7" s="1048"/>
      <c r="P7" s="1049"/>
      <c r="Q7" s="1102">
        <v>8908</v>
      </c>
      <c r="R7" s="1103"/>
      <c r="S7" s="1103"/>
      <c r="T7" s="1103"/>
      <c r="U7" s="1103"/>
      <c r="V7" s="1103">
        <v>8646</v>
      </c>
      <c r="W7" s="1103"/>
      <c r="X7" s="1103"/>
      <c r="Y7" s="1103"/>
      <c r="Z7" s="1103"/>
      <c r="AA7" s="1103">
        <v>262</v>
      </c>
      <c r="AB7" s="1103"/>
      <c r="AC7" s="1103"/>
      <c r="AD7" s="1103"/>
      <c r="AE7" s="1104"/>
      <c r="AF7" s="1105">
        <v>225</v>
      </c>
      <c r="AG7" s="1106"/>
      <c r="AH7" s="1106"/>
      <c r="AI7" s="1106"/>
      <c r="AJ7" s="1107"/>
      <c r="AK7" s="1108">
        <v>1478</v>
      </c>
      <c r="AL7" s="1109"/>
      <c r="AM7" s="1109"/>
      <c r="AN7" s="1109"/>
      <c r="AO7" s="1109"/>
      <c r="AP7" s="1109">
        <v>1828</v>
      </c>
      <c r="AQ7" s="1109"/>
      <c r="AR7" s="1109"/>
      <c r="AS7" s="1109"/>
      <c r="AT7" s="1109"/>
      <c r="AU7" s="1110"/>
      <c r="AV7" s="1110"/>
      <c r="AW7" s="1110"/>
      <c r="AX7" s="1110"/>
      <c r="AY7" s="1111"/>
      <c r="AZ7" s="228"/>
      <c r="BA7" s="228"/>
      <c r="BB7" s="228"/>
      <c r="BC7" s="228"/>
      <c r="BD7" s="228"/>
      <c r="BE7" s="229"/>
      <c r="BF7" s="229"/>
      <c r="BG7" s="229"/>
      <c r="BH7" s="229"/>
      <c r="BI7" s="229"/>
      <c r="BJ7" s="229"/>
      <c r="BK7" s="229"/>
      <c r="BL7" s="229"/>
      <c r="BM7" s="229"/>
      <c r="BN7" s="229"/>
      <c r="BO7" s="229"/>
      <c r="BP7" s="229"/>
      <c r="BQ7" s="232">
        <v>1</v>
      </c>
      <c r="BR7" s="233" t="s">
        <v>563</v>
      </c>
      <c r="BS7" s="1099" t="s">
        <v>557</v>
      </c>
      <c r="BT7" s="1100"/>
      <c r="BU7" s="1100"/>
      <c r="BV7" s="1100"/>
      <c r="BW7" s="1100"/>
      <c r="BX7" s="1100"/>
      <c r="BY7" s="1100"/>
      <c r="BZ7" s="1100"/>
      <c r="CA7" s="1100"/>
      <c r="CB7" s="1100"/>
      <c r="CC7" s="1100"/>
      <c r="CD7" s="1100"/>
      <c r="CE7" s="1100"/>
      <c r="CF7" s="1100"/>
      <c r="CG7" s="1112"/>
      <c r="CH7" s="1096">
        <v>0</v>
      </c>
      <c r="CI7" s="1097"/>
      <c r="CJ7" s="1097"/>
      <c r="CK7" s="1097"/>
      <c r="CL7" s="1098"/>
      <c r="CM7" s="1096">
        <v>15</v>
      </c>
      <c r="CN7" s="1097"/>
      <c r="CO7" s="1097"/>
      <c r="CP7" s="1097"/>
      <c r="CQ7" s="1098"/>
      <c r="CR7" s="1096">
        <v>5</v>
      </c>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0"/>
    </row>
    <row r="8" spans="1:131" s="231" customFormat="1" ht="26.25" customHeight="1" x14ac:dyDescent="0.2">
      <c r="A8" s="234">
        <v>2</v>
      </c>
      <c r="B8" s="1030" t="s">
        <v>375</v>
      </c>
      <c r="C8" s="1031"/>
      <c r="D8" s="1031"/>
      <c r="E8" s="1031"/>
      <c r="F8" s="1031"/>
      <c r="G8" s="1031"/>
      <c r="H8" s="1031"/>
      <c r="I8" s="1031"/>
      <c r="J8" s="1031"/>
      <c r="K8" s="1031"/>
      <c r="L8" s="1031"/>
      <c r="M8" s="1031"/>
      <c r="N8" s="1031"/>
      <c r="O8" s="1031"/>
      <c r="P8" s="1032"/>
      <c r="Q8" s="1038">
        <v>132</v>
      </c>
      <c r="R8" s="1039"/>
      <c r="S8" s="1039"/>
      <c r="T8" s="1039"/>
      <c r="U8" s="1039"/>
      <c r="V8" s="1039">
        <v>132</v>
      </c>
      <c r="W8" s="1039"/>
      <c r="X8" s="1039"/>
      <c r="Y8" s="1039"/>
      <c r="Z8" s="1039"/>
      <c r="AA8" s="1039">
        <v>0</v>
      </c>
      <c r="AB8" s="1039"/>
      <c r="AC8" s="1039"/>
      <c r="AD8" s="1039"/>
      <c r="AE8" s="1040"/>
      <c r="AF8" s="1035">
        <v>0</v>
      </c>
      <c r="AG8" s="1036"/>
      <c r="AH8" s="1036"/>
      <c r="AI8" s="1036"/>
      <c r="AJ8" s="1037"/>
      <c r="AK8" s="1080">
        <v>75</v>
      </c>
      <c r="AL8" s="1081"/>
      <c r="AM8" s="1081"/>
      <c r="AN8" s="1081"/>
      <c r="AO8" s="1081"/>
      <c r="AP8" s="1081"/>
      <c r="AQ8" s="1081"/>
      <c r="AR8" s="1081"/>
      <c r="AS8" s="1081"/>
      <c r="AT8" s="1081"/>
      <c r="AU8" s="1082"/>
      <c r="AV8" s="1082"/>
      <c r="AW8" s="1082"/>
      <c r="AX8" s="1082"/>
      <c r="AY8" s="1083"/>
      <c r="AZ8" s="228"/>
      <c r="BA8" s="228"/>
      <c r="BB8" s="228"/>
      <c r="BC8" s="228"/>
      <c r="BD8" s="228"/>
      <c r="BE8" s="229"/>
      <c r="BF8" s="229"/>
      <c r="BG8" s="229"/>
      <c r="BH8" s="229"/>
      <c r="BI8" s="229"/>
      <c r="BJ8" s="229"/>
      <c r="BK8" s="229"/>
      <c r="BL8" s="229"/>
      <c r="BM8" s="229"/>
      <c r="BN8" s="229"/>
      <c r="BO8" s="229"/>
      <c r="BP8" s="229"/>
      <c r="BQ8" s="234">
        <v>2</v>
      </c>
      <c r="BR8" s="235"/>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0"/>
    </row>
    <row r="9" spans="1:131" s="231" customFormat="1" ht="26.25" customHeight="1" x14ac:dyDescent="0.2">
      <c r="A9" s="234">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8"/>
      <c r="BA9" s="228"/>
      <c r="BB9" s="228"/>
      <c r="BC9" s="228"/>
      <c r="BD9" s="228"/>
      <c r="BE9" s="229"/>
      <c r="BF9" s="229"/>
      <c r="BG9" s="229"/>
      <c r="BH9" s="229"/>
      <c r="BI9" s="229"/>
      <c r="BJ9" s="229"/>
      <c r="BK9" s="229"/>
      <c r="BL9" s="229"/>
      <c r="BM9" s="229"/>
      <c r="BN9" s="229"/>
      <c r="BO9" s="229"/>
      <c r="BP9" s="229"/>
      <c r="BQ9" s="234">
        <v>3</v>
      </c>
      <c r="BR9" s="235"/>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0"/>
    </row>
    <row r="10" spans="1:131" s="231" customFormat="1" ht="26.25" customHeight="1" x14ac:dyDescent="0.2">
      <c r="A10" s="234">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8"/>
      <c r="BA10" s="228"/>
      <c r="BB10" s="228"/>
      <c r="BC10" s="228"/>
      <c r="BD10" s="228"/>
      <c r="BE10" s="229"/>
      <c r="BF10" s="229"/>
      <c r="BG10" s="229"/>
      <c r="BH10" s="229"/>
      <c r="BI10" s="229"/>
      <c r="BJ10" s="229"/>
      <c r="BK10" s="229"/>
      <c r="BL10" s="229"/>
      <c r="BM10" s="229"/>
      <c r="BN10" s="229"/>
      <c r="BO10" s="229"/>
      <c r="BP10" s="229"/>
      <c r="BQ10" s="234">
        <v>4</v>
      </c>
      <c r="BR10" s="235"/>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0"/>
    </row>
    <row r="11" spans="1:131" s="231" customFormat="1" ht="26.25" customHeight="1" x14ac:dyDescent="0.2">
      <c r="A11" s="234">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8"/>
      <c r="BA11" s="228"/>
      <c r="BB11" s="228"/>
      <c r="BC11" s="228"/>
      <c r="BD11" s="228"/>
      <c r="BE11" s="229"/>
      <c r="BF11" s="229"/>
      <c r="BG11" s="229"/>
      <c r="BH11" s="229"/>
      <c r="BI11" s="229"/>
      <c r="BJ11" s="229"/>
      <c r="BK11" s="229"/>
      <c r="BL11" s="229"/>
      <c r="BM11" s="229"/>
      <c r="BN11" s="229"/>
      <c r="BO11" s="229"/>
      <c r="BP11" s="229"/>
      <c r="BQ11" s="234">
        <v>5</v>
      </c>
      <c r="BR11" s="235"/>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0"/>
    </row>
    <row r="12" spans="1:131" s="231" customFormat="1" ht="26.25" customHeight="1" x14ac:dyDescent="0.2">
      <c r="A12" s="234">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8"/>
      <c r="BA12" s="228"/>
      <c r="BB12" s="228"/>
      <c r="BC12" s="228"/>
      <c r="BD12" s="228"/>
      <c r="BE12" s="229"/>
      <c r="BF12" s="229"/>
      <c r="BG12" s="229"/>
      <c r="BH12" s="229"/>
      <c r="BI12" s="229"/>
      <c r="BJ12" s="229"/>
      <c r="BK12" s="229"/>
      <c r="BL12" s="229"/>
      <c r="BM12" s="229"/>
      <c r="BN12" s="229"/>
      <c r="BO12" s="229"/>
      <c r="BP12" s="229"/>
      <c r="BQ12" s="234">
        <v>6</v>
      </c>
      <c r="BR12" s="235"/>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0"/>
    </row>
    <row r="13" spans="1:131" s="231" customFormat="1" ht="26.25" customHeight="1" x14ac:dyDescent="0.2">
      <c r="A13" s="234">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8"/>
      <c r="BA13" s="228"/>
      <c r="BB13" s="228"/>
      <c r="BC13" s="228"/>
      <c r="BD13" s="228"/>
      <c r="BE13" s="229"/>
      <c r="BF13" s="229"/>
      <c r="BG13" s="229"/>
      <c r="BH13" s="229"/>
      <c r="BI13" s="229"/>
      <c r="BJ13" s="229"/>
      <c r="BK13" s="229"/>
      <c r="BL13" s="229"/>
      <c r="BM13" s="229"/>
      <c r="BN13" s="229"/>
      <c r="BO13" s="229"/>
      <c r="BP13" s="229"/>
      <c r="BQ13" s="234">
        <v>7</v>
      </c>
      <c r="BR13" s="235"/>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0"/>
    </row>
    <row r="14" spans="1:131" s="231" customFormat="1" ht="26.25" customHeight="1" x14ac:dyDescent="0.2">
      <c r="A14" s="234">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8"/>
      <c r="BA14" s="228"/>
      <c r="BB14" s="228"/>
      <c r="BC14" s="228"/>
      <c r="BD14" s="228"/>
      <c r="BE14" s="229"/>
      <c r="BF14" s="229"/>
      <c r="BG14" s="229"/>
      <c r="BH14" s="229"/>
      <c r="BI14" s="229"/>
      <c r="BJ14" s="229"/>
      <c r="BK14" s="229"/>
      <c r="BL14" s="229"/>
      <c r="BM14" s="229"/>
      <c r="BN14" s="229"/>
      <c r="BO14" s="229"/>
      <c r="BP14" s="229"/>
      <c r="BQ14" s="234">
        <v>8</v>
      </c>
      <c r="BR14" s="235"/>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0"/>
    </row>
    <row r="15" spans="1:131" s="231" customFormat="1" ht="26.25" customHeight="1" x14ac:dyDescent="0.2">
      <c r="A15" s="234">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8"/>
      <c r="BA15" s="228"/>
      <c r="BB15" s="228"/>
      <c r="BC15" s="228"/>
      <c r="BD15" s="228"/>
      <c r="BE15" s="229"/>
      <c r="BF15" s="229"/>
      <c r="BG15" s="229"/>
      <c r="BH15" s="229"/>
      <c r="BI15" s="229"/>
      <c r="BJ15" s="229"/>
      <c r="BK15" s="229"/>
      <c r="BL15" s="229"/>
      <c r="BM15" s="229"/>
      <c r="BN15" s="229"/>
      <c r="BO15" s="229"/>
      <c r="BP15" s="229"/>
      <c r="BQ15" s="234">
        <v>9</v>
      </c>
      <c r="BR15" s="235"/>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0"/>
    </row>
    <row r="16" spans="1:131" s="231" customFormat="1" ht="26.25" customHeight="1" x14ac:dyDescent="0.2">
      <c r="A16" s="234">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8"/>
      <c r="BA16" s="228"/>
      <c r="BB16" s="228"/>
      <c r="BC16" s="228"/>
      <c r="BD16" s="228"/>
      <c r="BE16" s="229"/>
      <c r="BF16" s="229"/>
      <c r="BG16" s="229"/>
      <c r="BH16" s="229"/>
      <c r="BI16" s="229"/>
      <c r="BJ16" s="229"/>
      <c r="BK16" s="229"/>
      <c r="BL16" s="229"/>
      <c r="BM16" s="229"/>
      <c r="BN16" s="229"/>
      <c r="BO16" s="229"/>
      <c r="BP16" s="229"/>
      <c r="BQ16" s="234">
        <v>10</v>
      </c>
      <c r="BR16" s="235"/>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0"/>
    </row>
    <row r="17" spans="1:131" s="231" customFormat="1" ht="26.25" customHeight="1" x14ac:dyDescent="0.2">
      <c r="A17" s="234">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8"/>
      <c r="BA17" s="228"/>
      <c r="BB17" s="228"/>
      <c r="BC17" s="228"/>
      <c r="BD17" s="228"/>
      <c r="BE17" s="229"/>
      <c r="BF17" s="229"/>
      <c r="BG17" s="229"/>
      <c r="BH17" s="229"/>
      <c r="BI17" s="229"/>
      <c r="BJ17" s="229"/>
      <c r="BK17" s="229"/>
      <c r="BL17" s="229"/>
      <c r="BM17" s="229"/>
      <c r="BN17" s="229"/>
      <c r="BO17" s="229"/>
      <c r="BP17" s="229"/>
      <c r="BQ17" s="234">
        <v>11</v>
      </c>
      <c r="BR17" s="235"/>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0"/>
    </row>
    <row r="18" spans="1:131" s="231" customFormat="1" ht="26.25" customHeight="1" x14ac:dyDescent="0.2">
      <c r="A18" s="234">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8"/>
      <c r="BA18" s="228"/>
      <c r="BB18" s="228"/>
      <c r="BC18" s="228"/>
      <c r="BD18" s="228"/>
      <c r="BE18" s="229"/>
      <c r="BF18" s="229"/>
      <c r="BG18" s="229"/>
      <c r="BH18" s="229"/>
      <c r="BI18" s="229"/>
      <c r="BJ18" s="229"/>
      <c r="BK18" s="229"/>
      <c r="BL18" s="229"/>
      <c r="BM18" s="229"/>
      <c r="BN18" s="229"/>
      <c r="BO18" s="229"/>
      <c r="BP18" s="229"/>
      <c r="BQ18" s="234">
        <v>12</v>
      </c>
      <c r="BR18" s="235"/>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0"/>
    </row>
    <row r="19" spans="1:131" s="231" customFormat="1" ht="26.25" customHeight="1" x14ac:dyDescent="0.2">
      <c r="A19" s="234">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8"/>
      <c r="BA19" s="228"/>
      <c r="BB19" s="228"/>
      <c r="BC19" s="228"/>
      <c r="BD19" s="228"/>
      <c r="BE19" s="229"/>
      <c r="BF19" s="229"/>
      <c r="BG19" s="229"/>
      <c r="BH19" s="229"/>
      <c r="BI19" s="229"/>
      <c r="BJ19" s="229"/>
      <c r="BK19" s="229"/>
      <c r="BL19" s="229"/>
      <c r="BM19" s="229"/>
      <c r="BN19" s="229"/>
      <c r="BO19" s="229"/>
      <c r="BP19" s="229"/>
      <c r="BQ19" s="234">
        <v>13</v>
      </c>
      <c r="BR19" s="235"/>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0"/>
    </row>
    <row r="20" spans="1:131" s="231" customFormat="1" ht="26.25" customHeight="1" x14ac:dyDescent="0.2">
      <c r="A20" s="234">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8"/>
      <c r="BA20" s="228"/>
      <c r="BB20" s="228"/>
      <c r="BC20" s="228"/>
      <c r="BD20" s="228"/>
      <c r="BE20" s="229"/>
      <c r="BF20" s="229"/>
      <c r="BG20" s="229"/>
      <c r="BH20" s="229"/>
      <c r="BI20" s="229"/>
      <c r="BJ20" s="229"/>
      <c r="BK20" s="229"/>
      <c r="BL20" s="229"/>
      <c r="BM20" s="229"/>
      <c r="BN20" s="229"/>
      <c r="BO20" s="229"/>
      <c r="BP20" s="229"/>
      <c r="BQ20" s="234">
        <v>14</v>
      </c>
      <c r="BR20" s="235"/>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0"/>
    </row>
    <row r="21" spans="1:131" s="231" customFormat="1" ht="26.25" customHeight="1" thickBot="1" x14ac:dyDescent="0.25">
      <c r="A21" s="234">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8"/>
      <c r="BA21" s="228"/>
      <c r="BB21" s="228"/>
      <c r="BC21" s="228"/>
      <c r="BD21" s="228"/>
      <c r="BE21" s="229"/>
      <c r="BF21" s="229"/>
      <c r="BG21" s="229"/>
      <c r="BH21" s="229"/>
      <c r="BI21" s="229"/>
      <c r="BJ21" s="229"/>
      <c r="BK21" s="229"/>
      <c r="BL21" s="229"/>
      <c r="BM21" s="229"/>
      <c r="BN21" s="229"/>
      <c r="BO21" s="229"/>
      <c r="BP21" s="229"/>
      <c r="BQ21" s="234">
        <v>15</v>
      </c>
      <c r="BR21" s="235"/>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0"/>
    </row>
    <row r="22" spans="1:131" s="231" customFormat="1" ht="26.25" customHeight="1" x14ac:dyDescent="0.2">
      <c r="A22" s="234">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9"/>
      <c r="BF22" s="229"/>
      <c r="BG22" s="229"/>
      <c r="BH22" s="229"/>
      <c r="BI22" s="229"/>
      <c r="BJ22" s="229"/>
      <c r="BK22" s="229"/>
      <c r="BL22" s="229"/>
      <c r="BM22" s="229"/>
      <c r="BN22" s="229"/>
      <c r="BO22" s="229"/>
      <c r="BP22" s="229"/>
      <c r="BQ22" s="234">
        <v>16</v>
      </c>
      <c r="BR22" s="235"/>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0"/>
    </row>
    <row r="23" spans="1:131" s="231" customFormat="1" ht="26.25" customHeight="1" thickBot="1" x14ac:dyDescent="0.25">
      <c r="A23" s="236" t="s">
        <v>377</v>
      </c>
      <c r="B23" s="937" t="s">
        <v>378</v>
      </c>
      <c r="C23" s="938"/>
      <c r="D23" s="938"/>
      <c r="E23" s="938"/>
      <c r="F23" s="938"/>
      <c r="G23" s="938"/>
      <c r="H23" s="938"/>
      <c r="I23" s="938"/>
      <c r="J23" s="938"/>
      <c r="K23" s="938"/>
      <c r="L23" s="938"/>
      <c r="M23" s="938"/>
      <c r="N23" s="938"/>
      <c r="O23" s="938"/>
      <c r="P23" s="948"/>
      <c r="Q23" s="1067">
        <f>Q7+Q8</f>
        <v>9040</v>
      </c>
      <c r="R23" s="1061"/>
      <c r="S23" s="1061"/>
      <c r="T23" s="1061"/>
      <c r="U23" s="1061"/>
      <c r="V23" s="1061">
        <f t="shared" ref="V23" si="0">V7+V8</f>
        <v>8778</v>
      </c>
      <c r="W23" s="1061"/>
      <c r="X23" s="1061"/>
      <c r="Y23" s="1061"/>
      <c r="Z23" s="1061"/>
      <c r="AA23" s="1061">
        <f t="shared" ref="AA23" si="1">AA7+AA8</f>
        <v>262</v>
      </c>
      <c r="AB23" s="1061"/>
      <c r="AC23" s="1061"/>
      <c r="AD23" s="1061"/>
      <c r="AE23" s="1068"/>
      <c r="AF23" s="1069">
        <v>225</v>
      </c>
      <c r="AG23" s="1061"/>
      <c r="AH23" s="1061"/>
      <c r="AI23" s="1061"/>
      <c r="AJ23" s="1070"/>
      <c r="AK23" s="1071"/>
      <c r="AL23" s="1072"/>
      <c r="AM23" s="1072"/>
      <c r="AN23" s="1072"/>
      <c r="AO23" s="1072"/>
      <c r="AP23" s="1061">
        <f>AP7+AP8</f>
        <v>1828</v>
      </c>
      <c r="AQ23" s="1061"/>
      <c r="AR23" s="1061"/>
      <c r="AS23" s="1061"/>
      <c r="AT23" s="1061"/>
      <c r="AU23" s="1062"/>
      <c r="AV23" s="1062"/>
      <c r="AW23" s="1062"/>
      <c r="AX23" s="1062"/>
      <c r="AY23" s="1063"/>
      <c r="AZ23" s="1064" t="s">
        <v>121</v>
      </c>
      <c r="BA23" s="1065"/>
      <c r="BB23" s="1065"/>
      <c r="BC23" s="1065"/>
      <c r="BD23" s="1066"/>
      <c r="BE23" s="229"/>
      <c r="BF23" s="229"/>
      <c r="BG23" s="229"/>
      <c r="BH23" s="229"/>
      <c r="BI23" s="229"/>
      <c r="BJ23" s="229"/>
      <c r="BK23" s="229"/>
      <c r="BL23" s="229"/>
      <c r="BM23" s="229"/>
      <c r="BN23" s="229"/>
      <c r="BO23" s="229"/>
      <c r="BP23" s="229"/>
      <c r="BQ23" s="234">
        <v>17</v>
      </c>
      <c r="BR23" s="235"/>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0"/>
    </row>
    <row r="24" spans="1:131" s="231"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8"/>
      <c r="BA24" s="228"/>
      <c r="BB24" s="228"/>
      <c r="BC24" s="228"/>
      <c r="BD24" s="228"/>
      <c r="BE24" s="229"/>
      <c r="BF24" s="229"/>
      <c r="BG24" s="229"/>
      <c r="BH24" s="229"/>
      <c r="BI24" s="229"/>
      <c r="BJ24" s="229"/>
      <c r="BK24" s="229"/>
      <c r="BL24" s="229"/>
      <c r="BM24" s="229"/>
      <c r="BN24" s="229"/>
      <c r="BO24" s="229"/>
      <c r="BP24" s="229"/>
      <c r="BQ24" s="234">
        <v>18</v>
      </c>
      <c r="BR24" s="235"/>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0"/>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8"/>
      <c r="BK25" s="228"/>
      <c r="BL25" s="228"/>
      <c r="BM25" s="228"/>
      <c r="BN25" s="228"/>
      <c r="BO25" s="237"/>
      <c r="BP25" s="237"/>
      <c r="BQ25" s="234">
        <v>19</v>
      </c>
      <c r="BR25" s="235"/>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26"/>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8"/>
      <c r="BK26" s="228"/>
      <c r="BL26" s="228"/>
      <c r="BM26" s="228"/>
      <c r="BN26" s="228"/>
      <c r="BO26" s="237"/>
      <c r="BP26" s="237"/>
      <c r="BQ26" s="234">
        <v>20</v>
      </c>
      <c r="BR26" s="235"/>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26"/>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8"/>
      <c r="BK27" s="228"/>
      <c r="BL27" s="228"/>
      <c r="BM27" s="228"/>
      <c r="BN27" s="228"/>
      <c r="BO27" s="237"/>
      <c r="BP27" s="237"/>
      <c r="BQ27" s="234">
        <v>21</v>
      </c>
      <c r="BR27" s="235"/>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26"/>
    </row>
    <row r="28" spans="1:131" ht="26.25" customHeight="1" thickTop="1" x14ac:dyDescent="0.2">
      <c r="A28" s="238">
        <v>1</v>
      </c>
      <c r="B28" s="1047" t="s">
        <v>389</v>
      </c>
      <c r="C28" s="1048"/>
      <c r="D28" s="1048"/>
      <c r="E28" s="1048"/>
      <c r="F28" s="1048"/>
      <c r="G28" s="1048"/>
      <c r="H28" s="1048"/>
      <c r="I28" s="1048"/>
      <c r="J28" s="1048"/>
      <c r="K28" s="1048"/>
      <c r="L28" s="1048"/>
      <c r="M28" s="1048"/>
      <c r="N28" s="1048"/>
      <c r="O28" s="1048"/>
      <c r="P28" s="1049"/>
      <c r="Q28" s="1050">
        <v>1327</v>
      </c>
      <c r="R28" s="1051"/>
      <c r="S28" s="1051"/>
      <c r="T28" s="1051"/>
      <c r="U28" s="1051"/>
      <c r="V28" s="1051">
        <v>1325</v>
      </c>
      <c r="W28" s="1051"/>
      <c r="X28" s="1051"/>
      <c r="Y28" s="1051"/>
      <c r="Z28" s="1051"/>
      <c r="AA28" s="1051">
        <v>1</v>
      </c>
      <c r="AB28" s="1051"/>
      <c r="AC28" s="1051"/>
      <c r="AD28" s="1051"/>
      <c r="AE28" s="1052"/>
      <c r="AF28" s="1053">
        <v>1</v>
      </c>
      <c r="AG28" s="1051"/>
      <c r="AH28" s="1051"/>
      <c r="AI28" s="1051"/>
      <c r="AJ28" s="1054"/>
      <c r="AK28" s="1042">
        <v>84</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8"/>
      <c r="BK28" s="228"/>
      <c r="BL28" s="228"/>
      <c r="BM28" s="228"/>
      <c r="BN28" s="228"/>
      <c r="BO28" s="237"/>
      <c r="BP28" s="237"/>
      <c r="BQ28" s="234">
        <v>22</v>
      </c>
      <c r="BR28" s="235"/>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26"/>
    </row>
    <row r="29" spans="1:131" ht="26.25" customHeight="1" x14ac:dyDescent="0.2">
      <c r="A29" s="238">
        <v>2</v>
      </c>
      <c r="B29" s="1030" t="s">
        <v>390</v>
      </c>
      <c r="C29" s="1031"/>
      <c r="D29" s="1031"/>
      <c r="E29" s="1031"/>
      <c r="F29" s="1031"/>
      <c r="G29" s="1031"/>
      <c r="H29" s="1031"/>
      <c r="I29" s="1031"/>
      <c r="J29" s="1031"/>
      <c r="K29" s="1031"/>
      <c r="L29" s="1031"/>
      <c r="M29" s="1031"/>
      <c r="N29" s="1031"/>
      <c r="O29" s="1031"/>
      <c r="P29" s="1032"/>
      <c r="Q29" s="1038">
        <v>1252</v>
      </c>
      <c r="R29" s="1039"/>
      <c r="S29" s="1039"/>
      <c r="T29" s="1039"/>
      <c r="U29" s="1039"/>
      <c r="V29" s="1039">
        <v>1240</v>
      </c>
      <c r="W29" s="1039"/>
      <c r="X29" s="1039"/>
      <c r="Y29" s="1039"/>
      <c r="Z29" s="1039"/>
      <c r="AA29" s="1039">
        <v>12</v>
      </c>
      <c r="AB29" s="1039"/>
      <c r="AC29" s="1039"/>
      <c r="AD29" s="1039"/>
      <c r="AE29" s="1040"/>
      <c r="AF29" s="1035">
        <v>12</v>
      </c>
      <c r="AG29" s="1036"/>
      <c r="AH29" s="1036"/>
      <c r="AI29" s="1036"/>
      <c r="AJ29" s="1037"/>
      <c r="AK29" s="980">
        <v>186</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8"/>
      <c r="BK29" s="228"/>
      <c r="BL29" s="228"/>
      <c r="BM29" s="228"/>
      <c r="BN29" s="228"/>
      <c r="BO29" s="237"/>
      <c r="BP29" s="237"/>
      <c r="BQ29" s="234">
        <v>23</v>
      </c>
      <c r="BR29" s="235"/>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26"/>
    </row>
    <row r="30" spans="1:131" ht="26.25" customHeight="1" x14ac:dyDescent="0.2">
      <c r="A30" s="238">
        <v>3</v>
      </c>
      <c r="B30" s="1030" t="s">
        <v>391</v>
      </c>
      <c r="C30" s="1031"/>
      <c r="D30" s="1031"/>
      <c r="E30" s="1031"/>
      <c r="F30" s="1031"/>
      <c r="G30" s="1031"/>
      <c r="H30" s="1031"/>
      <c r="I30" s="1031"/>
      <c r="J30" s="1031"/>
      <c r="K30" s="1031"/>
      <c r="L30" s="1031"/>
      <c r="M30" s="1031"/>
      <c r="N30" s="1031"/>
      <c r="O30" s="1031"/>
      <c r="P30" s="1032"/>
      <c r="Q30" s="1038">
        <v>173</v>
      </c>
      <c r="R30" s="1039"/>
      <c r="S30" s="1039"/>
      <c r="T30" s="1039"/>
      <c r="U30" s="1039"/>
      <c r="V30" s="1039">
        <v>173</v>
      </c>
      <c r="W30" s="1039"/>
      <c r="X30" s="1039"/>
      <c r="Y30" s="1039"/>
      <c r="Z30" s="1039"/>
      <c r="AA30" s="1039" t="s">
        <v>550</v>
      </c>
      <c r="AB30" s="1039"/>
      <c r="AC30" s="1039"/>
      <c r="AD30" s="1039"/>
      <c r="AE30" s="1040"/>
      <c r="AF30" s="1035" t="s">
        <v>121</v>
      </c>
      <c r="AG30" s="1036"/>
      <c r="AH30" s="1036"/>
      <c r="AI30" s="1036"/>
      <c r="AJ30" s="1037"/>
      <c r="AK30" s="980">
        <v>43</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8"/>
      <c r="BK30" s="228"/>
      <c r="BL30" s="228"/>
      <c r="BM30" s="228"/>
      <c r="BN30" s="228"/>
      <c r="BO30" s="237"/>
      <c r="BP30" s="237"/>
      <c r="BQ30" s="234">
        <v>24</v>
      </c>
      <c r="BR30" s="235"/>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26"/>
    </row>
    <row r="31" spans="1:131" ht="26.25" customHeight="1" x14ac:dyDescent="0.2">
      <c r="A31" s="238">
        <v>4</v>
      </c>
      <c r="B31" s="1030" t="s">
        <v>392</v>
      </c>
      <c r="C31" s="1031"/>
      <c r="D31" s="1031"/>
      <c r="E31" s="1031"/>
      <c r="F31" s="1031"/>
      <c r="G31" s="1031"/>
      <c r="H31" s="1031"/>
      <c r="I31" s="1031"/>
      <c r="J31" s="1031"/>
      <c r="K31" s="1031"/>
      <c r="L31" s="1031"/>
      <c r="M31" s="1031"/>
      <c r="N31" s="1031"/>
      <c r="O31" s="1031"/>
      <c r="P31" s="1032"/>
      <c r="Q31" s="1038">
        <v>293</v>
      </c>
      <c r="R31" s="1039"/>
      <c r="S31" s="1039"/>
      <c r="T31" s="1039"/>
      <c r="U31" s="1039"/>
      <c r="V31" s="1039">
        <v>263</v>
      </c>
      <c r="W31" s="1039"/>
      <c r="X31" s="1039"/>
      <c r="Y31" s="1039"/>
      <c r="Z31" s="1039"/>
      <c r="AA31" s="1039">
        <v>30</v>
      </c>
      <c r="AB31" s="1039"/>
      <c r="AC31" s="1039"/>
      <c r="AD31" s="1039"/>
      <c r="AE31" s="1040"/>
      <c r="AF31" s="1035">
        <v>726</v>
      </c>
      <c r="AG31" s="1036"/>
      <c r="AH31" s="1036"/>
      <c r="AI31" s="1036"/>
      <c r="AJ31" s="1037"/>
      <c r="AK31" s="980">
        <v>7</v>
      </c>
      <c r="AL31" s="971"/>
      <c r="AM31" s="971"/>
      <c r="AN31" s="971"/>
      <c r="AO31" s="971"/>
      <c r="AP31" s="971">
        <v>294</v>
      </c>
      <c r="AQ31" s="971"/>
      <c r="AR31" s="971"/>
      <c r="AS31" s="971"/>
      <c r="AT31" s="971"/>
      <c r="AU31" s="971">
        <v>6</v>
      </c>
      <c r="AV31" s="971"/>
      <c r="AW31" s="971"/>
      <c r="AX31" s="971"/>
      <c r="AY31" s="971"/>
      <c r="AZ31" s="1041"/>
      <c r="BA31" s="1041"/>
      <c r="BB31" s="1041"/>
      <c r="BC31" s="1041"/>
      <c r="BD31" s="1041"/>
      <c r="BE31" s="972" t="s">
        <v>393</v>
      </c>
      <c r="BF31" s="972"/>
      <c r="BG31" s="972"/>
      <c r="BH31" s="972"/>
      <c r="BI31" s="973"/>
      <c r="BJ31" s="228"/>
      <c r="BK31" s="228"/>
      <c r="BL31" s="228"/>
      <c r="BM31" s="228"/>
      <c r="BN31" s="228"/>
      <c r="BO31" s="237"/>
      <c r="BP31" s="237"/>
      <c r="BQ31" s="234">
        <v>25</v>
      </c>
      <c r="BR31" s="235"/>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26"/>
    </row>
    <row r="32" spans="1:131" ht="26.25" customHeight="1" x14ac:dyDescent="0.2">
      <c r="A32" s="238">
        <v>5</v>
      </c>
      <c r="B32" s="1030" t="s">
        <v>394</v>
      </c>
      <c r="C32" s="1031"/>
      <c r="D32" s="1031"/>
      <c r="E32" s="1031"/>
      <c r="F32" s="1031"/>
      <c r="G32" s="1031"/>
      <c r="H32" s="1031"/>
      <c r="I32" s="1031"/>
      <c r="J32" s="1031"/>
      <c r="K32" s="1031"/>
      <c r="L32" s="1031"/>
      <c r="M32" s="1031"/>
      <c r="N32" s="1031"/>
      <c r="O32" s="1031"/>
      <c r="P32" s="1032"/>
      <c r="Q32" s="1038">
        <v>453</v>
      </c>
      <c r="R32" s="1039"/>
      <c r="S32" s="1039"/>
      <c r="T32" s="1039"/>
      <c r="U32" s="1039"/>
      <c r="V32" s="1039">
        <v>366</v>
      </c>
      <c r="W32" s="1039"/>
      <c r="X32" s="1039"/>
      <c r="Y32" s="1039"/>
      <c r="Z32" s="1039"/>
      <c r="AA32" s="1039">
        <v>86</v>
      </c>
      <c r="AB32" s="1039"/>
      <c r="AC32" s="1039"/>
      <c r="AD32" s="1039"/>
      <c r="AE32" s="1040"/>
      <c r="AF32" s="1035">
        <v>289</v>
      </c>
      <c r="AG32" s="1036"/>
      <c r="AH32" s="1036"/>
      <c r="AI32" s="1036"/>
      <c r="AJ32" s="1037"/>
      <c r="AK32" s="980">
        <v>483</v>
      </c>
      <c r="AL32" s="971"/>
      <c r="AM32" s="971"/>
      <c r="AN32" s="971"/>
      <c r="AO32" s="971"/>
      <c r="AP32" s="971">
        <v>3020</v>
      </c>
      <c r="AQ32" s="971"/>
      <c r="AR32" s="971"/>
      <c r="AS32" s="971"/>
      <c r="AT32" s="971"/>
      <c r="AU32" s="971">
        <v>2781</v>
      </c>
      <c r="AV32" s="971"/>
      <c r="AW32" s="971"/>
      <c r="AX32" s="971"/>
      <c r="AY32" s="971"/>
      <c r="AZ32" s="1041"/>
      <c r="BA32" s="1041"/>
      <c r="BB32" s="1041"/>
      <c r="BC32" s="1041"/>
      <c r="BD32" s="1041"/>
      <c r="BE32" s="972" t="s">
        <v>393</v>
      </c>
      <c r="BF32" s="972"/>
      <c r="BG32" s="972"/>
      <c r="BH32" s="972"/>
      <c r="BI32" s="973"/>
      <c r="BJ32" s="228"/>
      <c r="BK32" s="228"/>
      <c r="BL32" s="228"/>
      <c r="BM32" s="228"/>
      <c r="BN32" s="228"/>
      <c r="BO32" s="237"/>
      <c r="BP32" s="237"/>
      <c r="BQ32" s="234">
        <v>26</v>
      </c>
      <c r="BR32" s="235"/>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26"/>
    </row>
    <row r="33" spans="1:131" ht="26.25" customHeight="1" x14ac:dyDescent="0.2">
      <c r="A33" s="238">
        <v>6</v>
      </c>
      <c r="B33" s="1030" t="s">
        <v>395</v>
      </c>
      <c r="C33" s="1031"/>
      <c r="D33" s="1031"/>
      <c r="E33" s="1031"/>
      <c r="F33" s="1031"/>
      <c r="G33" s="1031"/>
      <c r="H33" s="1031"/>
      <c r="I33" s="1031"/>
      <c r="J33" s="1031"/>
      <c r="K33" s="1031"/>
      <c r="L33" s="1031"/>
      <c r="M33" s="1031"/>
      <c r="N33" s="1031"/>
      <c r="O33" s="1031"/>
      <c r="P33" s="1032"/>
      <c r="Q33" s="1038">
        <v>34</v>
      </c>
      <c r="R33" s="1039"/>
      <c r="S33" s="1039"/>
      <c r="T33" s="1039"/>
      <c r="U33" s="1039"/>
      <c r="V33" s="1039">
        <v>31</v>
      </c>
      <c r="W33" s="1039"/>
      <c r="X33" s="1039"/>
      <c r="Y33" s="1039"/>
      <c r="Z33" s="1039"/>
      <c r="AA33" s="1039">
        <v>3</v>
      </c>
      <c r="AB33" s="1039"/>
      <c r="AC33" s="1039"/>
      <c r="AD33" s="1039"/>
      <c r="AE33" s="1040"/>
      <c r="AF33" s="1035">
        <v>3</v>
      </c>
      <c r="AG33" s="1036"/>
      <c r="AH33" s="1036"/>
      <c r="AI33" s="1036"/>
      <c r="AJ33" s="1037"/>
      <c r="AK33" s="980"/>
      <c r="AL33" s="971"/>
      <c r="AM33" s="971"/>
      <c r="AN33" s="971"/>
      <c r="AO33" s="971"/>
      <c r="AP33" s="971"/>
      <c r="AQ33" s="971"/>
      <c r="AR33" s="971"/>
      <c r="AS33" s="971"/>
      <c r="AT33" s="971"/>
      <c r="AU33" s="971" t="s">
        <v>550</v>
      </c>
      <c r="AV33" s="971"/>
      <c r="AW33" s="971"/>
      <c r="AX33" s="971"/>
      <c r="AY33" s="971"/>
      <c r="AZ33" s="1041"/>
      <c r="BA33" s="1041"/>
      <c r="BB33" s="1041"/>
      <c r="BC33" s="1041"/>
      <c r="BD33" s="1041"/>
      <c r="BE33" s="972" t="s">
        <v>396</v>
      </c>
      <c r="BF33" s="972"/>
      <c r="BG33" s="972"/>
      <c r="BH33" s="972"/>
      <c r="BI33" s="973"/>
      <c r="BJ33" s="228"/>
      <c r="BK33" s="228"/>
      <c r="BL33" s="228"/>
      <c r="BM33" s="228"/>
      <c r="BN33" s="228"/>
      <c r="BO33" s="237"/>
      <c r="BP33" s="237"/>
      <c r="BQ33" s="234">
        <v>27</v>
      </c>
      <c r="BR33" s="235"/>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26"/>
    </row>
    <row r="34" spans="1:131" ht="26.25" customHeight="1" x14ac:dyDescent="0.2">
      <c r="A34" s="238">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8"/>
      <c r="BK34" s="228"/>
      <c r="BL34" s="228"/>
      <c r="BM34" s="228"/>
      <c r="BN34" s="228"/>
      <c r="BO34" s="237"/>
      <c r="BP34" s="237"/>
      <c r="BQ34" s="234">
        <v>28</v>
      </c>
      <c r="BR34" s="235"/>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26"/>
    </row>
    <row r="35" spans="1:131" ht="26.25" customHeight="1" x14ac:dyDescent="0.2">
      <c r="A35" s="238">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8"/>
      <c r="BK35" s="228"/>
      <c r="BL35" s="228"/>
      <c r="BM35" s="228"/>
      <c r="BN35" s="228"/>
      <c r="BO35" s="237"/>
      <c r="BP35" s="237"/>
      <c r="BQ35" s="234">
        <v>29</v>
      </c>
      <c r="BR35" s="235"/>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26"/>
    </row>
    <row r="36" spans="1:131" ht="26.25" customHeight="1" x14ac:dyDescent="0.2">
      <c r="A36" s="238">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8"/>
      <c r="BK36" s="228"/>
      <c r="BL36" s="228"/>
      <c r="BM36" s="228"/>
      <c r="BN36" s="228"/>
      <c r="BO36" s="237"/>
      <c r="BP36" s="237"/>
      <c r="BQ36" s="234">
        <v>30</v>
      </c>
      <c r="BR36" s="235"/>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26"/>
    </row>
    <row r="37" spans="1:131" ht="26.25" customHeight="1" x14ac:dyDescent="0.2">
      <c r="A37" s="238">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8"/>
      <c r="BK37" s="228"/>
      <c r="BL37" s="228"/>
      <c r="BM37" s="228"/>
      <c r="BN37" s="228"/>
      <c r="BO37" s="237"/>
      <c r="BP37" s="237"/>
      <c r="BQ37" s="234">
        <v>31</v>
      </c>
      <c r="BR37" s="235"/>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26"/>
    </row>
    <row r="38" spans="1:131" ht="26.25" customHeight="1" x14ac:dyDescent="0.2">
      <c r="A38" s="238">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8"/>
      <c r="BK38" s="228"/>
      <c r="BL38" s="228"/>
      <c r="BM38" s="228"/>
      <c r="BN38" s="228"/>
      <c r="BO38" s="237"/>
      <c r="BP38" s="237"/>
      <c r="BQ38" s="234">
        <v>32</v>
      </c>
      <c r="BR38" s="235"/>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26"/>
    </row>
    <row r="39" spans="1:131" ht="26.25" customHeight="1" x14ac:dyDescent="0.2">
      <c r="A39" s="238">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8"/>
      <c r="BK39" s="228"/>
      <c r="BL39" s="228"/>
      <c r="BM39" s="228"/>
      <c r="BN39" s="228"/>
      <c r="BO39" s="237"/>
      <c r="BP39" s="237"/>
      <c r="BQ39" s="234">
        <v>33</v>
      </c>
      <c r="BR39" s="235"/>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26"/>
    </row>
    <row r="40" spans="1:131" ht="26.25" customHeight="1" x14ac:dyDescent="0.2">
      <c r="A40" s="234">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8"/>
      <c r="BK40" s="228"/>
      <c r="BL40" s="228"/>
      <c r="BM40" s="228"/>
      <c r="BN40" s="228"/>
      <c r="BO40" s="237"/>
      <c r="BP40" s="237"/>
      <c r="BQ40" s="234">
        <v>34</v>
      </c>
      <c r="BR40" s="235"/>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26"/>
    </row>
    <row r="41" spans="1:131" ht="26.25" customHeight="1" x14ac:dyDescent="0.2">
      <c r="A41" s="234">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8"/>
      <c r="BK41" s="228"/>
      <c r="BL41" s="228"/>
      <c r="BM41" s="228"/>
      <c r="BN41" s="228"/>
      <c r="BO41" s="237"/>
      <c r="BP41" s="237"/>
      <c r="BQ41" s="234">
        <v>35</v>
      </c>
      <c r="BR41" s="235"/>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26"/>
    </row>
    <row r="42" spans="1:131" ht="26.25" customHeight="1" x14ac:dyDescent="0.2">
      <c r="A42" s="234">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8"/>
      <c r="BK42" s="228"/>
      <c r="BL42" s="228"/>
      <c r="BM42" s="228"/>
      <c r="BN42" s="228"/>
      <c r="BO42" s="237"/>
      <c r="BP42" s="237"/>
      <c r="BQ42" s="234">
        <v>36</v>
      </c>
      <c r="BR42" s="235"/>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26"/>
    </row>
    <row r="43" spans="1:131" ht="26.25" customHeight="1" x14ac:dyDescent="0.2">
      <c r="A43" s="234">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8"/>
      <c r="BK43" s="228"/>
      <c r="BL43" s="228"/>
      <c r="BM43" s="228"/>
      <c r="BN43" s="228"/>
      <c r="BO43" s="237"/>
      <c r="BP43" s="237"/>
      <c r="BQ43" s="234">
        <v>37</v>
      </c>
      <c r="BR43" s="235"/>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26"/>
    </row>
    <row r="44" spans="1:131" ht="26.25" customHeight="1" x14ac:dyDescent="0.2">
      <c r="A44" s="234">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8"/>
      <c r="BK44" s="228"/>
      <c r="BL44" s="228"/>
      <c r="BM44" s="228"/>
      <c r="BN44" s="228"/>
      <c r="BO44" s="237"/>
      <c r="BP44" s="237"/>
      <c r="BQ44" s="234">
        <v>38</v>
      </c>
      <c r="BR44" s="235"/>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26"/>
    </row>
    <row r="45" spans="1:131" ht="26.25" customHeight="1" x14ac:dyDescent="0.2">
      <c r="A45" s="234">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8"/>
      <c r="BK45" s="228"/>
      <c r="BL45" s="228"/>
      <c r="BM45" s="228"/>
      <c r="BN45" s="228"/>
      <c r="BO45" s="237"/>
      <c r="BP45" s="237"/>
      <c r="BQ45" s="234">
        <v>39</v>
      </c>
      <c r="BR45" s="235"/>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26"/>
    </row>
    <row r="46" spans="1:131" ht="26.25" customHeight="1" x14ac:dyDescent="0.2">
      <c r="A46" s="234">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8"/>
      <c r="BK46" s="228"/>
      <c r="BL46" s="228"/>
      <c r="BM46" s="228"/>
      <c r="BN46" s="228"/>
      <c r="BO46" s="237"/>
      <c r="BP46" s="237"/>
      <c r="BQ46" s="234">
        <v>40</v>
      </c>
      <c r="BR46" s="235"/>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26"/>
    </row>
    <row r="47" spans="1:131" ht="26.25" customHeight="1" x14ac:dyDescent="0.2">
      <c r="A47" s="234">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8"/>
      <c r="BK47" s="228"/>
      <c r="BL47" s="228"/>
      <c r="BM47" s="228"/>
      <c r="BN47" s="228"/>
      <c r="BO47" s="237"/>
      <c r="BP47" s="237"/>
      <c r="BQ47" s="234">
        <v>41</v>
      </c>
      <c r="BR47" s="235"/>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26"/>
    </row>
    <row r="48" spans="1:131" ht="26.25" customHeight="1" x14ac:dyDescent="0.2">
      <c r="A48" s="234">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8"/>
      <c r="BK48" s="228"/>
      <c r="BL48" s="228"/>
      <c r="BM48" s="228"/>
      <c r="BN48" s="228"/>
      <c r="BO48" s="237"/>
      <c r="BP48" s="237"/>
      <c r="BQ48" s="234">
        <v>42</v>
      </c>
      <c r="BR48" s="235"/>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26"/>
    </row>
    <row r="49" spans="1:131" ht="26.25" customHeight="1" x14ac:dyDescent="0.2">
      <c r="A49" s="234">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8"/>
      <c r="BK49" s="228"/>
      <c r="BL49" s="228"/>
      <c r="BM49" s="228"/>
      <c r="BN49" s="228"/>
      <c r="BO49" s="237"/>
      <c r="BP49" s="237"/>
      <c r="BQ49" s="234">
        <v>43</v>
      </c>
      <c r="BR49" s="235"/>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26"/>
    </row>
    <row r="50" spans="1:131" ht="26.25" customHeight="1" x14ac:dyDescent="0.2">
      <c r="A50" s="234">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8"/>
      <c r="BK50" s="228"/>
      <c r="BL50" s="228"/>
      <c r="BM50" s="228"/>
      <c r="BN50" s="228"/>
      <c r="BO50" s="237"/>
      <c r="BP50" s="237"/>
      <c r="BQ50" s="234">
        <v>44</v>
      </c>
      <c r="BR50" s="235"/>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26"/>
    </row>
    <row r="51" spans="1:131" ht="26.25" customHeight="1" x14ac:dyDescent="0.2">
      <c r="A51" s="234">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8"/>
      <c r="BK51" s="228"/>
      <c r="BL51" s="228"/>
      <c r="BM51" s="228"/>
      <c r="BN51" s="228"/>
      <c r="BO51" s="237"/>
      <c r="BP51" s="237"/>
      <c r="BQ51" s="234">
        <v>45</v>
      </c>
      <c r="BR51" s="235"/>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26"/>
    </row>
    <row r="52" spans="1:131" ht="26.25" customHeight="1" x14ac:dyDescent="0.2">
      <c r="A52" s="234">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8"/>
      <c r="BK52" s="228"/>
      <c r="BL52" s="228"/>
      <c r="BM52" s="228"/>
      <c r="BN52" s="228"/>
      <c r="BO52" s="237"/>
      <c r="BP52" s="237"/>
      <c r="BQ52" s="234">
        <v>46</v>
      </c>
      <c r="BR52" s="235"/>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26"/>
    </row>
    <row r="53" spans="1:131" ht="26.25" customHeight="1" x14ac:dyDescent="0.2">
      <c r="A53" s="234">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8"/>
      <c r="BK53" s="228"/>
      <c r="BL53" s="228"/>
      <c r="BM53" s="228"/>
      <c r="BN53" s="228"/>
      <c r="BO53" s="237"/>
      <c r="BP53" s="237"/>
      <c r="BQ53" s="234">
        <v>47</v>
      </c>
      <c r="BR53" s="235"/>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26"/>
    </row>
    <row r="54" spans="1:131" ht="26.25" customHeight="1" x14ac:dyDescent="0.2">
      <c r="A54" s="234">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8"/>
      <c r="BK54" s="228"/>
      <c r="BL54" s="228"/>
      <c r="BM54" s="228"/>
      <c r="BN54" s="228"/>
      <c r="BO54" s="237"/>
      <c r="BP54" s="237"/>
      <c r="BQ54" s="234">
        <v>48</v>
      </c>
      <c r="BR54" s="235"/>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26"/>
    </row>
    <row r="55" spans="1:131" ht="26.25" customHeight="1" x14ac:dyDescent="0.2">
      <c r="A55" s="234">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8"/>
      <c r="BK55" s="228"/>
      <c r="BL55" s="228"/>
      <c r="BM55" s="228"/>
      <c r="BN55" s="228"/>
      <c r="BO55" s="237"/>
      <c r="BP55" s="237"/>
      <c r="BQ55" s="234">
        <v>49</v>
      </c>
      <c r="BR55" s="235"/>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26"/>
    </row>
    <row r="56" spans="1:131" ht="26.25" customHeight="1" x14ac:dyDescent="0.2">
      <c r="A56" s="234">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8"/>
      <c r="BK56" s="228"/>
      <c r="BL56" s="228"/>
      <c r="BM56" s="228"/>
      <c r="BN56" s="228"/>
      <c r="BO56" s="237"/>
      <c r="BP56" s="237"/>
      <c r="BQ56" s="234">
        <v>50</v>
      </c>
      <c r="BR56" s="235"/>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26"/>
    </row>
    <row r="57" spans="1:131" ht="26.25" customHeight="1" x14ac:dyDescent="0.2">
      <c r="A57" s="234">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8"/>
      <c r="BK57" s="228"/>
      <c r="BL57" s="228"/>
      <c r="BM57" s="228"/>
      <c r="BN57" s="228"/>
      <c r="BO57" s="237"/>
      <c r="BP57" s="237"/>
      <c r="BQ57" s="234">
        <v>51</v>
      </c>
      <c r="BR57" s="235"/>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26"/>
    </row>
    <row r="58" spans="1:131" ht="26.25" customHeight="1" x14ac:dyDescent="0.2">
      <c r="A58" s="234">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8"/>
      <c r="BK58" s="228"/>
      <c r="BL58" s="228"/>
      <c r="BM58" s="228"/>
      <c r="BN58" s="228"/>
      <c r="BO58" s="237"/>
      <c r="BP58" s="237"/>
      <c r="BQ58" s="234">
        <v>52</v>
      </c>
      <c r="BR58" s="235"/>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26"/>
    </row>
    <row r="59" spans="1:131" ht="26.25" customHeight="1" x14ac:dyDescent="0.2">
      <c r="A59" s="234">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8"/>
      <c r="BK59" s="228"/>
      <c r="BL59" s="228"/>
      <c r="BM59" s="228"/>
      <c r="BN59" s="228"/>
      <c r="BO59" s="237"/>
      <c r="BP59" s="237"/>
      <c r="BQ59" s="234">
        <v>53</v>
      </c>
      <c r="BR59" s="235"/>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26"/>
    </row>
    <row r="60" spans="1:131" ht="26.25" customHeight="1" x14ac:dyDescent="0.2">
      <c r="A60" s="234">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8"/>
      <c r="BK60" s="228"/>
      <c r="BL60" s="228"/>
      <c r="BM60" s="228"/>
      <c r="BN60" s="228"/>
      <c r="BO60" s="237"/>
      <c r="BP60" s="237"/>
      <c r="BQ60" s="234">
        <v>54</v>
      </c>
      <c r="BR60" s="235"/>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26"/>
    </row>
    <row r="61" spans="1:131" ht="26.25" customHeight="1" thickBot="1" x14ac:dyDescent="0.25">
      <c r="A61" s="234">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8"/>
      <c r="BK61" s="228"/>
      <c r="BL61" s="228"/>
      <c r="BM61" s="228"/>
      <c r="BN61" s="228"/>
      <c r="BO61" s="237"/>
      <c r="BP61" s="237"/>
      <c r="BQ61" s="234">
        <v>55</v>
      </c>
      <c r="BR61" s="235"/>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26"/>
    </row>
    <row r="62" spans="1:131" ht="26.25" customHeight="1" x14ac:dyDescent="0.2">
      <c r="A62" s="234">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37"/>
      <c r="BP62" s="237"/>
      <c r="BQ62" s="234">
        <v>56</v>
      </c>
      <c r="BR62" s="235"/>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26"/>
    </row>
    <row r="63" spans="1:131" ht="26.25" customHeight="1" thickBot="1" x14ac:dyDescent="0.25">
      <c r="A63" s="236"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1031</v>
      </c>
      <c r="AG63" s="959"/>
      <c r="AH63" s="959"/>
      <c r="AI63" s="959"/>
      <c r="AJ63" s="1022"/>
      <c r="AK63" s="1023"/>
      <c r="AL63" s="963"/>
      <c r="AM63" s="963"/>
      <c r="AN63" s="963"/>
      <c r="AO63" s="963"/>
      <c r="AP63" s="959">
        <f>AP31+AP32</f>
        <v>3314</v>
      </c>
      <c r="AQ63" s="959"/>
      <c r="AR63" s="959"/>
      <c r="AS63" s="959"/>
      <c r="AT63" s="959"/>
      <c r="AU63" s="959">
        <f>AU31+AU32</f>
        <v>2787</v>
      </c>
      <c r="AV63" s="959"/>
      <c r="AW63" s="959"/>
      <c r="AX63" s="959"/>
      <c r="AY63" s="959"/>
      <c r="AZ63" s="1017"/>
      <c r="BA63" s="1017"/>
      <c r="BB63" s="1017"/>
      <c r="BC63" s="1017"/>
      <c r="BD63" s="1017"/>
      <c r="BE63" s="960"/>
      <c r="BF63" s="960"/>
      <c r="BG63" s="960"/>
      <c r="BH63" s="960"/>
      <c r="BI63" s="961"/>
      <c r="BJ63" s="1018" t="s">
        <v>121</v>
      </c>
      <c r="BK63" s="953"/>
      <c r="BL63" s="953"/>
      <c r="BM63" s="953"/>
      <c r="BN63" s="1019"/>
      <c r="BO63" s="237"/>
      <c r="BP63" s="237"/>
      <c r="BQ63" s="234">
        <v>57</v>
      </c>
      <c r="BR63" s="235"/>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26"/>
    </row>
    <row r="65" spans="1:131" ht="26.25" customHeight="1" thickBot="1" x14ac:dyDescent="0.25">
      <c r="A65" s="228" t="s">
        <v>399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26"/>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364</v>
      </c>
      <c r="BA66" s="1002"/>
      <c r="BB66" s="1002"/>
      <c r="BC66" s="1002"/>
      <c r="BD66" s="1015"/>
      <c r="BE66" s="237"/>
      <c r="BF66" s="237"/>
      <c r="BG66" s="237"/>
      <c r="BH66" s="237"/>
      <c r="BI66" s="237"/>
      <c r="BJ66" s="237"/>
      <c r="BK66" s="237"/>
      <c r="BL66" s="237"/>
      <c r="BM66" s="237"/>
      <c r="BN66" s="237"/>
      <c r="BO66" s="237"/>
      <c r="BP66" s="237"/>
      <c r="BQ66" s="234">
        <v>60</v>
      </c>
      <c r="BR66" s="239"/>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26"/>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37"/>
      <c r="BF67" s="237"/>
      <c r="BG67" s="237"/>
      <c r="BH67" s="237"/>
      <c r="BI67" s="237"/>
      <c r="BJ67" s="237"/>
      <c r="BK67" s="237"/>
      <c r="BL67" s="237"/>
      <c r="BM67" s="237"/>
      <c r="BN67" s="237"/>
      <c r="BO67" s="237"/>
      <c r="BP67" s="237"/>
      <c r="BQ67" s="234">
        <v>61</v>
      </c>
      <c r="BR67" s="239"/>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26"/>
    </row>
    <row r="68" spans="1:131" ht="26.25" customHeight="1" thickTop="1" x14ac:dyDescent="0.2">
      <c r="A68" s="232">
        <v>1</v>
      </c>
      <c r="B68" s="985" t="s">
        <v>551</v>
      </c>
      <c r="C68" s="986"/>
      <c r="D68" s="986"/>
      <c r="E68" s="986"/>
      <c r="F68" s="986"/>
      <c r="G68" s="986"/>
      <c r="H68" s="986"/>
      <c r="I68" s="986"/>
      <c r="J68" s="986"/>
      <c r="K68" s="986"/>
      <c r="L68" s="986"/>
      <c r="M68" s="986"/>
      <c r="N68" s="986"/>
      <c r="O68" s="986"/>
      <c r="P68" s="987"/>
      <c r="Q68" s="988">
        <v>4231</v>
      </c>
      <c r="R68" s="982"/>
      <c r="S68" s="982"/>
      <c r="T68" s="982"/>
      <c r="U68" s="982"/>
      <c r="V68" s="982">
        <v>3817</v>
      </c>
      <c r="W68" s="982"/>
      <c r="X68" s="982"/>
      <c r="Y68" s="982"/>
      <c r="Z68" s="982"/>
      <c r="AA68" s="982">
        <v>414</v>
      </c>
      <c r="AB68" s="982"/>
      <c r="AC68" s="982"/>
      <c r="AD68" s="982"/>
      <c r="AE68" s="982"/>
      <c r="AF68" s="982">
        <v>414</v>
      </c>
      <c r="AG68" s="982"/>
      <c r="AH68" s="982"/>
      <c r="AI68" s="982"/>
      <c r="AJ68" s="982"/>
      <c r="AK68" s="982" t="s">
        <v>556</v>
      </c>
      <c r="AL68" s="982"/>
      <c r="AM68" s="982"/>
      <c r="AN68" s="982"/>
      <c r="AO68" s="982"/>
      <c r="AP68" s="982" t="s">
        <v>556</v>
      </c>
      <c r="AQ68" s="982"/>
      <c r="AR68" s="982"/>
      <c r="AS68" s="982"/>
      <c r="AT68" s="982"/>
      <c r="AU68" s="982" t="s">
        <v>556</v>
      </c>
      <c r="AV68" s="982"/>
      <c r="AW68" s="982"/>
      <c r="AX68" s="982"/>
      <c r="AY68" s="982"/>
      <c r="AZ68" s="983"/>
      <c r="BA68" s="983"/>
      <c r="BB68" s="983"/>
      <c r="BC68" s="983"/>
      <c r="BD68" s="984"/>
      <c r="BE68" s="237"/>
      <c r="BF68" s="237"/>
      <c r="BG68" s="237"/>
      <c r="BH68" s="237"/>
      <c r="BI68" s="237"/>
      <c r="BJ68" s="237"/>
      <c r="BK68" s="237"/>
      <c r="BL68" s="237"/>
      <c r="BM68" s="237"/>
      <c r="BN68" s="237"/>
      <c r="BO68" s="237"/>
      <c r="BP68" s="237"/>
      <c r="BQ68" s="234">
        <v>62</v>
      </c>
      <c r="BR68" s="239"/>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26"/>
    </row>
    <row r="69" spans="1:131" ht="26.25" customHeight="1" x14ac:dyDescent="0.2">
      <c r="A69" s="234">
        <v>2</v>
      </c>
      <c r="B69" s="974" t="s">
        <v>552</v>
      </c>
      <c r="C69" s="975"/>
      <c r="D69" s="975"/>
      <c r="E69" s="975"/>
      <c r="F69" s="975"/>
      <c r="G69" s="975"/>
      <c r="H69" s="975"/>
      <c r="I69" s="975"/>
      <c r="J69" s="975"/>
      <c r="K69" s="975"/>
      <c r="L69" s="975"/>
      <c r="M69" s="975"/>
      <c r="N69" s="975"/>
      <c r="O69" s="975"/>
      <c r="P69" s="976"/>
      <c r="Q69" s="977">
        <v>159</v>
      </c>
      <c r="R69" s="971"/>
      <c r="S69" s="971"/>
      <c r="T69" s="971"/>
      <c r="U69" s="971"/>
      <c r="V69" s="971">
        <v>134</v>
      </c>
      <c r="W69" s="971"/>
      <c r="X69" s="971"/>
      <c r="Y69" s="971"/>
      <c r="Z69" s="971"/>
      <c r="AA69" s="971">
        <v>24</v>
      </c>
      <c r="AB69" s="971"/>
      <c r="AC69" s="971"/>
      <c r="AD69" s="971"/>
      <c r="AE69" s="971"/>
      <c r="AF69" s="971">
        <v>34</v>
      </c>
      <c r="AG69" s="971"/>
      <c r="AH69" s="971"/>
      <c r="AI69" s="971"/>
      <c r="AJ69" s="971"/>
      <c r="AK69" s="971">
        <v>9</v>
      </c>
      <c r="AL69" s="971"/>
      <c r="AM69" s="971"/>
      <c r="AN69" s="971"/>
      <c r="AO69" s="971"/>
      <c r="AP69" s="971" t="s">
        <v>556</v>
      </c>
      <c r="AQ69" s="971"/>
      <c r="AR69" s="971"/>
      <c r="AS69" s="971"/>
      <c r="AT69" s="971"/>
      <c r="AU69" s="971" t="s">
        <v>556</v>
      </c>
      <c r="AV69" s="971"/>
      <c r="AW69" s="971"/>
      <c r="AX69" s="971"/>
      <c r="AY69" s="971"/>
      <c r="AZ69" s="972"/>
      <c r="BA69" s="972"/>
      <c r="BB69" s="972"/>
      <c r="BC69" s="972"/>
      <c r="BD69" s="973"/>
      <c r="BE69" s="237"/>
      <c r="BF69" s="237"/>
      <c r="BG69" s="237"/>
      <c r="BH69" s="237"/>
      <c r="BI69" s="237"/>
      <c r="BJ69" s="237"/>
      <c r="BK69" s="237"/>
      <c r="BL69" s="237"/>
      <c r="BM69" s="237"/>
      <c r="BN69" s="237"/>
      <c r="BO69" s="237"/>
      <c r="BP69" s="237"/>
      <c r="BQ69" s="234">
        <v>63</v>
      </c>
      <c r="BR69" s="239"/>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26"/>
    </row>
    <row r="70" spans="1:131" ht="26.25" customHeight="1" x14ac:dyDescent="0.2">
      <c r="A70" s="234">
        <v>3</v>
      </c>
      <c r="B70" s="974" t="s">
        <v>553</v>
      </c>
      <c r="C70" s="975"/>
      <c r="D70" s="975"/>
      <c r="E70" s="975"/>
      <c r="F70" s="975"/>
      <c r="G70" s="975"/>
      <c r="H70" s="975"/>
      <c r="I70" s="975"/>
      <c r="J70" s="975"/>
      <c r="K70" s="975"/>
      <c r="L70" s="975"/>
      <c r="M70" s="975"/>
      <c r="N70" s="975"/>
      <c r="O70" s="975"/>
      <c r="P70" s="976"/>
      <c r="Q70" s="977">
        <v>3894</v>
      </c>
      <c r="R70" s="971"/>
      <c r="S70" s="971"/>
      <c r="T70" s="971"/>
      <c r="U70" s="971"/>
      <c r="V70" s="971">
        <v>3717</v>
      </c>
      <c r="W70" s="971"/>
      <c r="X70" s="971"/>
      <c r="Y70" s="971"/>
      <c r="Z70" s="971"/>
      <c r="AA70" s="971">
        <v>177</v>
      </c>
      <c r="AB70" s="971"/>
      <c r="AC70" s="971"/>
      <c r="AD70" s="971"/>
      <c r="AE70" s="971"/>
      <c r="AF70" s="971">
        <v>177</v>
      </c>
      <c r="AG70" s="971"/>
      <c r="AH70" s="971"/>
      <c r="AI70" s="971"/>
      <c r="AJ70" s="971"/>
      <c r="AK70" s="971">
        <v>44</v>
      </c>
      <c r="AL70" s="971"/>
      <c r="AM70" s="971"/>
      <c r="AN70" s="971"/>
      <c r="AO70" s="971"/>
      <c r="AP70" s="971">
        <v>2214</v>
      </c>
      <c r="AQ70" s="971"/>
      <c r="AR70" s="971"/>
      <c r="AS70" s="971"/>
      <c r="AT70" s="971"/>
      <c r="AU70" s="971">
        <v>257</v>
      </c>
      <c r="AV70" s="971"/>
      <c r="AW70" s="971"/>
      <c r="AX70" s="971"/>
      <c r="AY70" s="971"/>
      <c r="AZ70" s="972"/>
      <c r="BA70" s="972"/>
      <c r="BB70" s="972"/>
      <c r="BC70" s="972"/>
      <c r="BD70" s="973"/>
      <c r="BE70" s="237"/>
      <c r="BF70" s="237"/>
      <c r="BG70" s="237"/>
      <c r="BH70" s="237"/>
      <c r="BI70" s="237"/>
      <c r="BJ70" s="237"/>
      <c r="BK70" s="237"/>
      <c r="BL70" s="237"/>
      <c r="BM70" s="237"/>
      <c r="BN70" s="237"/>
      <c r="BO70" s="237"/>
      <c r="BP70" s="237"/>
      <c r="BQ70" s="234">
        <v>64</v>
      </c>
      <c r="BR70" s="239"/>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26"/>
    </row>
    <row r="71" spans="1:131" ht="26.25" customHeight="1" x14ac:dyDescent="0.2">
      <c r="A71" s="234">
        <v>4</v>
      </c>
      <c r="B71" s="974" t="s">
        <v>554</v>
      </c>
      <c r="C71" s="975"/>
      <c r="D71" s="975"/>
      <c r="E71" s="975"/>
      <c r="F71" s="975"/>
      <c r="G71" s="975"/>
      <c r="H71" s="975"/>
      <c r="I71" s="975"/>
      <c r="J71" s="975"/>
      <c r="K71" s="975"/>
      <c r="L71" s="975"/>
      <c r="M71" s="975"/>
      <c r="N71" s="975"/>
      <c r="O71" s="975"/>
      <c r="P71" s="976"/>
      <c r="Q71" s="977">
        <v>141</v>
      </c>
      <c r="R71" s="971"/>
      <c r="S71" s="971"/>
      <c r="T71" s="971"/>
      <c r="U71" s="971"/>
      <c r="V71" s="971">
        <v>131</v>
      </c>
      <c r="W71" s="971"/>
      <c r="X71" s="971"/>
      <c r="Y71" s="971"/>
      <c r="Z71" s="971"/>
      <c r="AA71" s="971">
        <v>10</v>
      </c>
      <c r="AB71" s="971"/>
      <c r="AC71" s="971"/>
      <c r="AD71" s="971"/>
      <c r="AE71" s="971"/>
      <c r="AF71" s="971">
        <v>10</v>
      </c>
      <c r="AG71" s="971"/>
      <c r="AH71" s="971"/>
      <c r="AI71" s="971"/>
      <c r="AJ71" s="971"/>
      <c r="AK71" s="971">
        <v>5</v>
      </c>
      <c r="AL71" s="971"/>
      <c r="AM71" s="971"/>
      <c r="AN71" s="971"/>
      <c r="AO71" s="971"/>
      <c r="AP71" s="971" t="s">
        <v>556</v>
      </c>
      <c r="AQ71" s="971"/>
      <c r="AR71" s="971"/>
      <c r="AS71" s="971"/>
      <c r="AT71" s="971"/>
      <c r="AU71" s="971" t="s">
        <v>556</v>
      </c>
      <c r="AV71" s="971"/>
      <c r="AW71" s="971"/>
      <c r="AX71" s="971"/>
      <c r="AY71" s="971"/>
      <c r="AZ71" s="972"/>
      <c r="BA71" s="972"/>
      <c r="BB71" s="972"/>
      <c r="BC71" s="972"/>
      <c r="BD71" s="973"/>
      <c r="BE71" s="237"/>
      <c r="BF71" s="237"/>
      <c r="BG71" s="237"/>
      <c r="BH71" s="237"/>
      <c r="BI71" s="237"/>
      <c r="BJ71" s="237"/>
      <c r="BK71" s="237"/>
      <c r="BL71" s="237"/>
      <c r="BM71" s="237"/>
      <c r="BN71" s="237"/>
      <c r="BO71" s="237"/>
      <c r="BP71" s="237"/>
      <c r="BQ71" s="234">
        <v>65</v>
      </c>
      <c r="BR71" s="239"/>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26"/>
    </row>
    <row r="72" spans="1:131" ht="26.25" customHeight="1" x14ac:dyDescent="0.2">
      <c r="A72" s="234">
        <v>5</v>
      </c>
      <c r="B72" s="974" t="s">
        <v>555</v>
      </c>
      <c r="C72" s="975"/>
      <c r="D72" s="975"/>
      <c r="E72" s="975"/>
      <c r="F72" s="975"/>
      <c r="G72" s="975"/>
      <c r="H72" s="975"/>
      <c r="I72" s="975"/>
      <c r="J72" s="975"/>
      <c r="K72" s="975"/>
      <c r="L72" s="975"/>
      <c r="M72" s="975"/>
      <c r="N72" s="975"/>
      <c r="O72" s="975"/>
      <c r="P72" s="976"/>
      <c r="Q72" s="977">
        <v>265484</v>
      </c>
      <c r="R72" s="971"/>
      <c r="S72" s="971"/>
      <c r="T72" s="971"/>
      <c r="U72" s="971"/>
      <c r="V72" s="971">
        <v>260529</v>
      </c>
      <c r="W72" s="971"/>
      <c r="X72" s="971"/>
      <c r="Y72" s="971"/>
      <c r="Z72" s="971"/>
      <c r="AA72" s="971">
        <v>4955</v>
      </c>
      <c r="AB72" s="971"/>
      <c r="AC72" s="971"/>
      <c r="AD72" s="971"/>
      <c r="AE72" s="971"/>
      <c r="AF72" s="971">
        <v>4502</v>
      </c>
      <c r="AG72" s="971"/>
      <c r="AH72" s="971"/>
      <c r="AI72" s="971"/>
      <c r="AJ72" s="971"/>
      <c r="AK72" s="971">
        <v>2205</v>
      </c>
      <c r="AL72" s="971"/>
      <c r="AM72" s="971"/>
      <c r="AN72" s="971"/>
      <c r="AO72" s="971"/>
      <c r="AP72" s="971" t="s">
        <v>556</v>
      </c>
      <c r="AQ72" s="971"/>
      <c r="AR72" s="971"/>
      <c r="AS72" s="971"/>
      <c r="AT72" s="971"/>
      <c r="AU72" s="971" t="s">
        <v>556</v>
      </c>
      <c r="AV72" s="971"/>
      <c r="AW72" s="971"/>
      <c r="AX72" s="971"/>
      <c r="AY72" s="971"/>
      <c r="AZ72" s="972"/>
      <c r="BA72" s="972"/>
      <c r="BB72" s="972"/>
      <c r="BC72" s="972"/>
      <c r="BD72" s="973"/>
      <c r="BE72" s="237"/>
      <c r="BF72" s="237"/>
      <c r="BG72" s="237"/>
      <c r="BH72" s="237"/>
      <c r="BI72" s="237"/>
      <c r="BJ72" s="237"/>
      <c r="BK72" s="237"/>
      <c r="BL72" s="237"/>
      <c r="BM72" s="237"/>
      <c r="BN72" s="237"/>
      <c r="BO72" s="237"/>
      <c r="BP72" s="237"/>
      <c r="BQ72" s="234">
        <v>66</v>
      </c>
      <c r="BR72" s="239"/>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26"/>
    </row>
    <row r="73" spans="1:131" ht="26.25" customHeight="1" x14ac:dyDescent="0.2">
      <c r="A73" s="234">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37"/>
      <c r="BF73" s="237"/>
      <c r="BG73" s="237"/>
      <c r="BH73" s="237"/>
      <c r="BI73" s="237"/>
      <c r="BJ73" s="237"/>
      <c r="BK73" s="237"/>
      <c r="BL73" s="237"/>
      <c r="BM73" s="237"/>
      <c r="BN73" s="237"/>
      <c r="BO73" s="237"/>
      <c r="BP73" s="237"/>
      <c r="BQ73" s="234">
        <v>67</v>
      </c>
      <c r="BR73" s="239"/>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26"/>
    </row>
    <row r="74" spans="1:131" ht="26.25" customHeight="1" x14ac:dyDescent="0.2">
      <c r="A74" s="234">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37"/>
      <c r="BF74" s="237"/>
      <c r="BG74" s="237"/>
      <c r="BH74" s="237"/>
      <c r="BI74" s="237"/>
      <c r="BJ74" s="237"/>
      <c r="BK74" s="237"/>
      <c r="BL74" s="237"/>
      <c r="BM74" s="237"/>
      <c r="BN74" s="237"/>
      <c r="BO74" s="237"/>
      <c r="BP74" s="237"/>
      <c r="BQ74" s="234">
        <v>68</v>
      </c>
      <c r="BR74" s="239"/>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26"/>
    </row>
    <row r="75" spans="1:131" ht="26.25" customHeight="1" x14ac:dyDescent="0.2">
      <c r="A75" s="234">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37"/>
      <c r="BF75" s="237"/>
      <c r="BG75" s="237"/>
      <c r="BH75" s="237"/>
      <c r="BI75" s="237"/>
      <c r="BJ75" s="237"/>
      <c r="BK75" s="237"/>
      <c r="BL75" s="237"/>
      <c r="BM75" s="237"/>
      <c r="BN75" s="237"/>
      <c r="BO75" s="237"/>
      <c r="BP75" s="237"/>
      <c r="BQ75" s="234">
        <v>69</v>
      </c>
      <c r="BR75" s="239"/>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26"/>
    </row>
    <row r="76" spans="1:131" ht="26.25" customHeight="1" x14ac:dyDescent="0.2">
      <c r="A76" s="234">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37"/>
      <c r="BF76" s="237"/>
      <c r="BG76" s="237"/>
      <c r="BH76" s="237"/>
      <c r="BI76" s="237"/>
      <c r="BJ76" s="237"/>
      <c r="BK76" s="237"/>
      <c r="BL76" s="237"/>
      <c r="BM76" s="237"/>
      <c r="BN76" s="237"/>
      <c r="BO76" s="237"/>
      <c r="BP76" s="237"/>
      <c r="BQ76" s="234">
        <v>70</v>
      </c>
      <c r="BR76" s="239"/>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26"/>
    </row>
    <row r="77" spans="1:131" ht="26.25" customHeight="1" x14ac:dyDescent="0.2">
      <c r="A77" s="234">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37"/>
      <c r="BF77" s="237"/>
      <c r="BG77" s="237"/>
      <c r="BH77" s="237"/>
      <c r="BI77" s="237"/>
      <c r="BJ77" s="237"/>
      <c r="BK77" s="237"/>
      <c r="BL77" s="237"/>
      <c r="BM77" s="237"/>
      <c r="BN77" s="237"/>
      <c r="BO77" s="237"/>
      <c r="BP77" s="237"/>
      <c r="BQ77" s="234">
        <v>71</v>
      </c>
      <c r="BR77" s="239"/>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26"/>
    </row>
    <row r="78" spans="1:131" ht="26.25" customHeight="1" x14ac:dyDescent="0.2">
      <c r="A78" s="234">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37"/>
      <c r="BF78" s="237"/>
      <c r="BG78" s="237"/>
      <c r="BH78" s="237"/>
      <c r="BI78" s="237"/>
      <c r="BJ78" s="226"/>
      <c r="BK78" s="226"/>
      <c r="BL78" s="226"/>
      <c r="BM78" s="226"/>
      <c r="BN78" s="226"/>
      <c r="BO78" s="237"/>
      <c r="BP78" s="237"/>
      <c r="BQ78" s="234">
        <v>72</v>
      </c>
      <c r="BR78" s="239"/>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26"/>
    </row>
    <row r="79" spans="1:131" ht="26.25" customHeight="1" x14ac:dyDescent="0.2">
      <c r="A79" s="234">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37"/>
      <c r="BF79" s="237"/>
      <c r="BG79" s="237"/>
      <c r="BH79" s="237"/>
      <c r="BI79" s="237"/>
      <c r="BJ79" s="226"/>
      <c r="BK79" s="226"/>
      <c r="BL79" s="226"/>
      <c r="BM79" s="226"/>
      <c r="BN79" s="226"/>
      <c r="BO79" s="237"/>
      <c r="BP79" s="237"/>
      <c r="BQ79" s="234">
        <v>73</v>
      </c>
      <c r="BR79" s="239"/>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26"/>
    </row>
    <row r="80" spans="1:131" ht="26.25" customHeight="1" x14ac:dyDescent="0.2">
      <c r="A80" s="234">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37"/>
      <c r="BF80" s="237"/>
      <c r="BG80" s="237"/>
      <c r="BH80" s="237"/>
      <c r="BI80" s="237"/>
      <c r="BJ80" s="237"/>
      <c r="BK80" s="237"/>
      <c r="BL80" s="237"/>
      <c r="BM80" s="237"/>
      <c r="BN80" s="237"/>
      <c r="BO80" s="237"/>
      <c r="BP80" s="237"/>
      <c r="BQ80" s="234">
        <v>74</v>
      </c>
      <c r="BR80" s="239"/>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26"/>
    </row>
    <row r="81" spans="1:131" ht="26.25" customHeight="1" x14ac:dyDescent="0.2">
      <c r="A81" s="234">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37"/>
      <c r="BF81" s="237"/>
      <c r="BG81" s="237"/>
      <c r="BH81" s="237"/>
      <c r="BI81" s="237"/>
      <c r="BJ81" s="237"/>
      <c r="BK81" s="237"/>
      <c r="BL81" s="237"/>
      <c r="BM81" s="237"/>
      <c r="BN81" s="237"/>
      <c r="BO81" s="237"/>
      <c r="BP81" s="237"/>
      <c r="BQ81" s="234">
        <v>75</v>
      </c>
      <c r="BR81" s="239"/>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26"/>
    </row>
    <row r="82" spans="1:131" ht="26.25" customHeight="1" x14ac:dyDescent="0.2">
      <c r="A82" s="234">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37"/>
      <c r="BF82" s="237"/>
      <c r="BG82" s="237"/>
      <c r="BH82" s="237"/>
      <c r="BI82" s="237"/>
      <c r="BJ82" s="237"/>
      <c r="BK82" s="237"/>
      <c r="BL82" s="237"/>
      <c r="BM82" s="237"/>
      <c r="BN82" s="237"/>
      <c r="BO82" s="237"/>
      <c r="BP82" s="237"/>
      <c r="BQ82" s="234">
        <v>76</v>
      </c>
      <c r="BR82" s="239"/>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26"/>
    </row>
    <row r="83" spans="1:131" ht="26.25" customHeight="1" x14ac:dyDescent="0.2">
      <c r="A83" s="234">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37"/>
      <c r="BF83" s="237"/>
      <c r="BG83" s="237"/>
      <c r="BH83" s="237"/>
      <c r="BI83" s="237"/>
      <c r="BJ83" s="237"/>
      <c r="BK83" s="237"/>
      <c r="BL83" s="237"/>
      <c r="BM83" s="237"/>
      <c r="BN83" s="237"/>
      <c r="BO83" s="237"/>
      <c r="BP83" s="237"/>
      <c r="BQ83" s="234">
        <v>77</v>
      </c>
      <c r="BR83" s="239"/>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26"/>
    </row>
    <row r="84" spans="1:131" ht="26.25" customHeight="1" x14ac:dyDescent="0.2">
      <c r="A84" s="234">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37"/>
      <c r="BF84" s="237"/>
      <c r="BG84" s="237"/>
      <c r="BH84" s="237"/>
      <c r="BI84" s="237"/>
      <c r="BJ84" s="237"/>
      <c r="BK84" s="237"/>
      <c r="BL84" s="237"/>
      <c r="BM84" s="237"/>
      <c r="BN84" s="237"/>
      <c r="BO84" s="237"/>
      <c r="BP84" s="237"/>
      <c r="BQ84" s="234">
        <v>78</v>
      </c>
      <c r="BR84" s="239"/>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26"/>
    </row>
    <row r="85" spans="1:131" ht="26.25" customHeight="1" x14ac:dyDescent="0.2">
      <c r="A85" s="234">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37"/>
      <c r="BF85" s="237"/>
      <c r="BG85" s="237"/>
      <c r="BH85" s="237"/>
      <c r="BI85" s="237"/>
      <c r="BJ85" s="237"/>
      <c r="BK85" s="237"/>
      <c r="BL85" s="237"/>
      <c r="BM85" s="237"/>
      <c r="BN85" s="237"/>
      <c r="BO85" s="237"/>
      <c r="BP85" s="237"/>
      <c r="BQ85" s="234">
        <v>79</v>
      </c>
      <c r="BR85" s="239"/>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26"/>
    </row>
    <row r="86" spans="1:131" ht="26.25" customHeight="1" x14ac:dyDescent="0.2">
      <c r="A86" s="234">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37"/>
      <c r="BF86" s="237"/>
      <c r="BG86" s="237"/>
      <c r="BH86" s="237"/>
      <c r="BI86" s="237"/>
      <c r="BJ86" s="237"/>
      <c r="BK86" s="237"/>
      <c r="BL86" s="237"/>
      <c r="BM86" s="237"/>
      <c r="BN86" s="237"/>
      <c r="BO86" s="237"/>
      <c r="BP86" s="237"/>
      <c r="BQ86" s="234">
        <v>80</v>
      </c>
      <c r="BR86" s="239"/>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26"/>
    </row>
    <row r="87" spans="1:131" ht="26.25" customHeight="1" x14ac:dyDescent="0.2">
      <c r="A87" s="240">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37"/>
      <c r="BF87" s="237"/>
      <c r="BG87" s="237"/>
      <c r="BH87" s="237"/>
      <c r="BI87" s="237"/>
      <c r="BJ87" s="237"/>
      <c r="BK87" s="237"/>
      <c r="BL87" s="237"/>
      <c r="BM87" s="237"/>
      <c r="BN87" s="237"/>
      <c r="BO87" s="237"/>
      <c r="BP87" s="237"/>
      <c r="BQ87" s="234">
        <v>81</v>
      </c>
      <c r="BR87" s="239"/>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26"/>
    </row>
    <row r="88" spans="1:131" ht="26.25" customHeight="1" thickBot="1" x14ac:dyDescent="0.25">
      <c r="A88" s="236"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5136</v>
      </c>
      <c r="AG88" s="959"/>
      <c r="AH88" s="959"/>
      <c r="AI88" s="959"/>
      <c r="AJ88" s="959"/>
      <c r="AK88" s="963"/>
      <c r="AL88" s="963"/>
      <c r="AM88" s="963"/>
      <c r="AN88" s="963"/>
      <c r="AO88" s="963"/>
      <c r="AP88" s="959">
        <v>2214</v>
      </c>
      <c r="AQ88" s="959"/>
      <c r="AR88" s="959"/>
      <c r="AS88" s="959"/>
      <c r="AT88" s="959"/>
      <c r="AU88" s="959">
        <v>257</v>
      </c>
      <c r="AV88" s="959"/>
      <c r="AW88" s="959"/>
      <c r="AX88" s="959"/>
      <c r="AY88" s="959"/>
      <c r="AZ88" s="960"/>
      <c r="BA88" s="960"/>
      <c r="BB88" s="960"/>
      <c r="BC88" s="960"/>
      <c r="BD88" s="961"/>
      <c r="BE88" s="237"/>
      <c r="BF88" s="237"/>
      <c r="BG88" s="237"/>
      <c r="BH88" s="237"/>
      <c r="BI88" s="237"/>
      <c r="BJ88" s="237"/>
      <c r="BK88" s="237"/>
      <c r="BL88" s="237"/>
      <c r="BM88" s="237"/>
      <c r="BN88" s="237"/>
      <c r="BO88" s="237"/>
      <c r="BP88" s="237"/>
      <c r="BQ88" s="234">
        <v>82</v>
      </c>
      <c r="BR88" s="239"/>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406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407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26"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26"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340968</v>
      </c>
      <c r="AB110" s="889"/>
      <c r="AC110" s="889"/>
      <c r="AD110" s="889"/>
      <c r="AE110" s="890"/>
      <c r="AF110" s="891">
        <v>317509</v>
      </c>
      <c r="AG110" s="889"/>
      <c r="AH110" s="889"/>
      <c r="AI110" s="889"/>
      <c r="AJ110" s="890"/>
      <c r="AK110" s="891">
        <v>289856</v>
      </c>
      <c r="AL110" s="889"/>
      <c r="AM110" s="889"/>
      <c r="AN110" s="889"/>
      <c r="AO110" s="890"/>
      <c r="AP110" s="892">
        <v>8.6</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2148469</v>
      </c>
      <c r="BR110" s="842"/>
      <c r="BS110" s="842"/>
      <c r="BT110" s="842"/>
      <c r="BU110" s="842"/>
      <c r="BV110" s="842">
        <v>1943090</v>
      </c>
      <c r="BW110" s="842"/>
      <c r="BX110" s="842"/>
      <c r="BY110" s="842"/>
      <c r="BZ110" s="842"/>
      <c r="CA110" s="842">
        <v>1828145</v>
      </c>
      <c r="CB110" s="842"/>
      <c r="CC110" s="842"/>
      <c r="CD110" s="842"/>
      <c r="CE110" s="842"/>
      <c r="CF110" s="866">
        <v>54.2</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26"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43610</v>
      </c>
      <c r="BR111" s="817"/>
      <c r="BS111" s="817"/>
      <c r="BT111" s="817"/>
      <c r="BU111" s="817"/>
      <c r="BV111" s="817">
        <v>35175</v>
      </c>
      <c r="BW111" s="817"/>
      <c r="BX111" s="817"/>
      <c r="BY111" s="817"/>
      <c r="BZ111" s="817"/>
      <c r="CA111" s="817">
        <v>26599</v>
      </c>
      <c r="CB111" s="817"/>
      <c r="CC111" s="817"/>
      <c r="CD111" s="817"/>
      <c r="CE111" s="817"/>
      <c r="CF111" s="875">
        <v>0.8</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26"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3253524</v>
      </c>
      <c r="BR112" s="817"/>
      <c r="BS112" s="817"/>
      <c r="BT112" s="817"/>
      <c r="BU112" s="817"/>
      <c r="BV112" s="817">
        <v>3101315</v>
      </c>
      <c r="BW112" s="817"/>
      <c r="BX112" s="817"/>
      <c r="BY112" s="817"/>
      <c r="BZ112" s="817"/>
      <c r="CA112" s="817">
        <v>2786983</v>
      </c>
      <c r="CB112" s="817"/>
      <c r="CC112" s="817"/>
      <c r="CD112" s="817"/>
      <c r="CE112" s="817"/>
      <c r="CF112" s="875">
        <v>82.6</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26"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268349</v>
      </c>
      <c r="AB113" s="919"/>
      <c r="AC113" s="919"/>
      <c r="AD113" s="919"/>
      <c r="AE113" s="920"/>
      <c r="AF113" s="921">
        <v>277398</v>
      </c>
      <c r="AG113" s="919"/>
      <c r="AH113" s="919"/>
      <c r="AI113" s="919"/>
      <c r="AJ113" s="920"/>
      <c r="AK113" s="921">
        <v>218755</v>
      </c>
      <c r="AL113" s="919"/>
      <c r="AM113" s="919"/>
      <c r="AN113" s="919"/>
      <c r="AO113" s="920"/>
      <c r="AP113" s="922">
        <v>6.5</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206676</v>
      </c>
      <c r="BR113" s="817"/>
      <c r="BS113" s="817"/>
      <c r="BT113" s="817"/>
      <c r="BU113" s="817"/>
      <c r="BV113" s="817">
        <v>207403</v>
      </c>
      <c r="BW113" s="817"/>
      <c r="BX113" s="817"/>
      <c r="BY113" s="817"/>
      <c r="BZ113" s="817"/>
      <c r="CA113" s="817">
        <v>256761</v>
      </c>
      <c r="CB113" s="817"/>
      <c r="CC113" s="817"/>
      <c r="CD113" s="817"/>
      <c r="CE113" s="817"/>
      <c r="CF113" s="875">
        <v>7.6</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v>43610</v>
      </c>
      <c r="DH113" s="780"/>
      <c r="DI113" s="780"/>
      <c r="DJ113" s="780"/>
      <c r="DK113" s="781"/>
      <c r="DL113" s="782">
        <v>35175</v>
      </c>
      <c r="DM113" s="780"/>
      <c r="DN113" s="780"/>
      <c r="DO113" s="780"/>
      <c r="DP113" s="781"/>
      <c r="DQ113" s="782">
        <v>26599</v>
      </c>
      <c r="DR113" s="780"/>
      <c r="DS113" s="780"/>
      <c r="DT113" s="780"/>
      <c r="DU113" s="781"/>
      <c r="DV113" s="824">
        <v>0.8</v>
      </c>
      <c r="DW113" s="825"/>
      <c r="DX113" s="825"/>
      <c r="DY113" s="825"/>
      <c r="DZ113" s="826"/>
    </row>
    <row r="114" spans="1:130" s="226"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29705</v>
      </c>
      <c r="AB114" s="780"/>
      <c r="AC114" s="780"/>
      <c r="AD114" s="780"/>
      <c r="AE114" s="781"/>
      <c r="AF114" s="782">
        <v>29686</v>
      </c>
      <c r="AG114" s="780"/>
      <c r="AH114" s="780"/>
      <c r="AI114" s="780"/>
      <c r="AJ114" s="781"/>
      <c r="AK114" s="782">
        <v>34106</v>
      </c>
      <c r="AL114" s="780"/>
      <c r="AM114" s="780"/>
      <c r="AN114" s="780"/>
      <c r="AO114" s="781"/>
      <c r="AP114" s="824">
        <v>1</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753339</v>
      </c>
      <c r="BR114" s="817"/>
      <c r="BS114" s="817"/>
      <c r="BT114" s="817"/>
      <c r="BU114" s="817"/>
      <c r="BV114" s="817">
        <v>760406</v>
      </c>
      <c r="BW114" s="817"/>
      <c r="BX114" s="817"/>
      <c r="BY114" s="817"/>
      <c r="BZ114" s="817"/>
      <c r="CA114" s="817">
        <v>755724</v>
      </c>
      <c r="CB114" s="817"/>
      <c r="CC114" s="817"/>
      <c r="CD114" s="817"/>
      <c r="CE114" s="817"/>
      <c r="CF114" s="875">
        <v>22.4</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26"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8296</v>
      </c>
      <c r="AB115" s="919"/>
      <c r="AC115" s="919"/>
      <c r="AD115" s="919"/>
      <c r="AE115" s="920"/>
      <c r="AF115" s="921">
        <v>8435</v>
      </c>
      <c r="AG115" s="919"/>
      <c r="AH115" s="919"/>
      <c r="AI115" s="919"/>
      <c r="AJ115" s="920"/>
      <c r="AK115" s="921">
        <v>8576</v>
      </c>
      <c r="AL115" s="919"/>
      <c r="AM115" s="919"/>
      <c r="AN115" s="919"/>
      <c r="AO115" s="920"/>
      <c r="AP115" s="922">
        <v>0.3</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26"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26"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647318</v>
      </c>
      <c r="AB117" s="903"/>
      <c r="AC117" s="903"/>
      <c r="AD117" s="903"/>
      <c r="AE117" s="904"/>
      <c r="AF117" s="905">
        <v>633028</v>
      </c>
      <c r="AG117" s="903"/>
      <c r="AH117" s="903"/>
      <c r="AI117" s="903"/>
      <c r="AJ117" s="904"/>
      <c r="AK117" s="905">
        <v>551293</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26"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26"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47" t="s">
        <v>177</v>
      </c>
      <c r="BA119" s="247"/>
      <c r="BB119" s="247"/>
      <c r="BC119" s="247"/>
      <c r="BD119" s="247"/>
      <c r="BE119" s="247"/>
      <c r="BF119" s="247"/>
      <c r="BG119" s="247"/>
      <c r="BH119" s="247"/>
      <c r="BI119" s="247"/>
      <c r="BJ119" s="247"/>
      <c r="BK119" s="247"/>
      <c r="BL119" s="247"/>
      <c r="BM119" s="247"/>
      <c r="BN119" s="247"/>
      <c r="BO119" s="877" t="s">
        <v>443</v>
      </c>
      <c r="BP119" s="878"/>
      <c r="BQ119" s="879">
        <v>6405618</v>
      </c>
      <c r="BR119" s="845"/>
      <c r="BS119" s="845"/>
      <c r="BT119" s="845"/>
      <c r="BU119" s="845"/>
      <c r="BV119" s="845">
        <v>6047389</v>
      </c>
      <c r="BW119" s="845"/>
      <c r="BX119" s="845"/>
      <c r="BY119" s="845"/>
      <c r="BZ119" s="845"/>
      <c r="CA119" s="845">
        <v>5654212</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26"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5635436</v>
      </c>
      <c r="BR120" s="842"/>
      <c r="BS120" s="842"/>
      <c r="BT120" s="842"/>
      <c r="BU120" s="842"/>
      <c r="BV120" s="842">
        <v>5971988</v>
      </c>
      <c r="BW120" s="842"/>
      <c r="BX120" s="842"/>
      <c r="BY120" s="842"/>
      <c r="BZ120" s="842"/>
      <c r="CA120" s="842">
        <v>4776872</v>
      </c>
      <c r="CB120" s="842"/>
      <c r="CC120" s="842"/>
      <c r="CD120" s="842"/>
      <c r="CE120" s="842"/>
      <c r="CF120" s="866">
        <v>141.6</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121</v>
      </c>
      <c r="DH120" s="842"/>
      <c r="DI120" s="842"/>
      <c r="DJ120" s="842"/>
      <c r="DK120" s="842"/>
      <c r="DL120" s="842">
        <v>3098036</v>
      </c>
      <c r="DM120" s="842"/>
      <c r="DN120" s="842"/>
      <c r="DO120" s="842"/>
      <c r="DP120" s="842"/>
      <c r="DQ120" s="842">
        <v>2781396</v>
      </c>
      <c r="DR120" s="842"/>
      <c r="DS120" s="842"/>
      <c r="DT120" s="842"/>
      <c r="DU120" s="842"/>
      <c r="DV120" s="843">
        <v>82.4</v>
      </c>
      <c r="DW120" s="843"/>
      <c r="DX120" s="843"/>
      <c r="DY120" s="843"/>
      <c r="DZ120" s="844"/>
    </row>
    <row r="121" spans="1:130" s="226"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8296</v>
      </c>
      <c r="AB121" s="780"/>
      <c r="AC121" s="780"/>
      <c r="AD121" s="780"/>
      <c r="AE121" s="781"/>
      <c r="AF121" s="782">
        <v>8435</v>
      </c>
      <c r="AG121" s="780"/>
      <c r="AH121" s="780"/>
      <c r="AI121" s="780"/>
      <c r="AJ121" s="781"/>
      <c r="AK121" s="782">
        <v>8576</v>
      </c>
      <c r="AL121" s="780"/>
      <c r="AM121" s="780"/>
      <c r="AN121" s="780"/>
      <c r="AO121" s="781"/>
      <c r="AP121" s="824">
        <v>0.3</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t="s">
        <v>121</v>
      </c>
      <c r="BR121" s="817"/>
      <c r="BS121" s="817"/>
      <c r="BT121" s="817"/>
      <c r="BU121" s="817"/>
      <c r="BV121" s="817" t="s">
        <v>121</v>
      </c>
      <c r="BW121" s="817"/>
      <c r="BX121" s="817"/>
      <c r="BY121" s="817"/>
      <c r="BZ121" s="817"/>
      <c r="CA121" s="817" t="s">
        <v>121</v>
      </c>
      <c r="CB121" s="817"/>
      <c r="CC121" s="817"/>
      <c r="CD121" s="817"/>
      <c r="CE121" s="817"/>
      <c r="CF121" s="875" t="s">
        <v>121</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2660</v>
      </c>
      <c r="DH121" s="817"/>
      <c r="DI121" s="817"/>
      <c r="DJ121" s="817"/>
      <c r="DK121" s="817"/>
      <c r="DL121" s="817">
        <v>3279</v>
      </c>
      <c r="DM121" s="817"/>
      <c r="DN121" s="817"/>
      <c r="DO121" s="817"/>
      <c r="DP121" s="817"/>
      <c r="DQ121" s="817">
        <v>5587</v>
      </c>
      <c r="DR121" s="817"/>
      <c r="DS121" s="817"/>
      <c r="DT121" s="817"/>
      <c r="DU121" s="817"/>
      <c r="DV121" s="794">
        <v>0.2</v>
      </c>
      <c r="DW121" s="794"/>
      <c r="DX121" s="794"/>
      <c r="DY121" s="794"/>
      <c r="DZ121" s="795"/>
    </row>
    <row r="122" spans="1:130" s="226"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4229091</v>
      </c>
      <c r="BR122" s="845"/>
      <c r="BS122" s="845"/>
      <c r="BT122" s="845"/>
      <c r="BU122" s="845"/>
      <c r="BV122" s="845">
        <v>4004040</v>
      </c>
      <c r="BW122" s="845"/>
      <c r="BX122" s="845"/>
      <c r="BY122" s="845"/>
      <c r="BZ122" s="845"/>
      <c r="CA122" s="845">
        <v>3828923</v>
      </c>
      <c r="CB122" s="845"/>
      <c r="CC122" s="845"/>
      <c r="CD122" s="845"/>
      <c r="CE122" s="845"/>
      <c r="CF122" s="846">
        <v>113.5</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26"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47" t="s">
        <v>177</v>
      </c>
      <c r="BA123" s="247"/>
      <c r="BB123" s="247"/>
      <c r="BC123" s="247"/>
      <c r="BD123" s="247"/>
      <c r="BE123" s="247"/>
      <c r="BF123" s="247"/>
      <c r="BG123" s="247"/>
      <c r="BH123" s="247"/>
      <c r="BI123" s="247"/>
      <c r="BJ123" s="247"/>
      <c r="BK123" s="247"/>
      <c r="BL123" s="247"/>
      <c r="BM123" s="247"/>
      <c r="BN123" s="247"/>
      <c r="BO123" s="877" t="s">
        <v>451</v>
      </c>
      <c r="BP123" s="878"/>
      <c r="BQ123" s="832">
        <v>9864527</v>
      </c>
      <c r="BR123" s="833"/>
      <c r="BS123" s="833"/>
      <c r="BT123" s="833"/>
      <c r="BU123" s="833"/>
      <c r="BV123" s="833">
        <v>9976028</v>
      </c>
      <c r="BW123" s="833"/>
      <c r="BX123" s="833"/>
      <c r="BY123" s="833"/>
      <c r="BZ123" s="833"/>
      <c r="CA123" s="833">
        <v>8605795</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26"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v>3250864</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26"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26"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26"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8"/>
      <c r="AV127" s="228"/>
      <c r="AW127" s="228"/>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8"/>
      <c r="CB127" s="228"/>
      <c r="CC127" s="228"/>
      <c r="CD127" s="251"/>
      <c r="CE127" s="251"/>
      <c r="CF127" s="251"/>
      <c r="CG127" s="228"/>
      <c r="CH127" s="228"/>
      <c r="CI127" s="228"/>
      <c r="CJ127" s="250"/>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26"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5154</v>
      </c>
      <c r="AB128" s="801"/>
      <c r="AC128" s="801"/>
      <c r="AD128" s="801"/>
      <c r="AE128" s="802"/>
      <c r="AF128" s="803" t="s">
        <v>121</v>
      </c>
      <c r="AG128" s="801"/>
      <c r="AH128" s="801"/>
      <c r="AI128" s="801"/>
      <c r="AJ128" s="802"/>
      <c r="AK128" s="803" t="s">
        <v>121</v>
      </c>
      <c r="AL128" s="801"/>
      <c r="AM128" s="801"/>
      <c r="AN128" s="801"/>
      <c r="AO128" s="802"/>
      <c r="AP128" s="804"/>
      <c r="AQ128" s="805"/>
      <c r="AR128" s="805"/>
      <c r="AS128" s="805"/>
      <c r="AT128" s="806"/>
      <c r="AU128" s="228"/>
      <c r="AV128" s="228"/>
      <c r="AW128" s="228"/>
      <c r="AX128" s="807" t="s">
        <v>465</v>
      </c>
      <c r="AY128" s="808"/>
      <c r="AZ128" s="808"/>
      <c r="BA128" s="808"/>
      <c r="BB128" s="808"/>
      <c r="BC128" s="808"/>
      <c r="BD128" s="808"/>
      <c r="BE128" s="809"/>
      <c r="BF128" s="786" t="s">
        <v>121</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1"/>
      <c r="CB128" s="251"/>
      <c r="CC128" s="251"/>
      <c r="CD128" s="251"/>
      <c r="CE128" s="251"/>
      <c r="CF128" s="251"/>
      <c r="CG128" s="228"/>
      <c r="CH128" s="228"/>
      <c r="CI128" s="228"/>
      <c r="CJ128" s="250"/>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26"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3769847</v>
      </c>
      <c r="AB129" s="780"/>
      <c r="AC129" s="780"/>
      <c r="AD129" s="780"/>
      <c r="AE129" s="781"/>
      <c r="AF129" s="782">
        <v>3720676</v>
      </c>
      <c r="AG129" s="780"/>
      <c r="AH129" s="780"/>
      <c r="AI129" s="780"/>
      <c r="AJ129" s="781"/>
      <c r="AK129" s="782">
        <v>3747383</v>
      </c>
      <c r="AL129" s="780"/>
      <c r="AM129" s="780"/>
      <c r="AN129" s="780"/>
      <c r="AO129" s="781"/>
      <c r="AP129" s="783"/>
      <c r="AQ129" s="784"/>
      <c r="AR129" s="784"/>
      <c r="AS129" s="784"/>
      <c r="AT129" s="785"/>
      <c r="AU129" s="229"/>
      <c r="AV129" s="229"/>
      <c r="AW129" s="229"/>
      <c r="AX129" s="751" t="s">
        <v>468</v>
      </c>
      <c r="AY129" s="752"/>
      <c r="AZ129" s="752"/>
      <c r="BA129" s="752"/>
      <c r="BB129" s="752"/>
      <c r="BC129" s="752"/>
      <c r="BD129" s="752"/>
      <c r="BE129" s="753"/>
      <c r="BF129" s="770" t="s">
        <v>121</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387611</v>
      </c>
      <c r="AB130" s="780"/>
      <c r="AC130" s="780"/>
      <c r="AD130" s="780"/>
      <c r="AE130" s="781"/>
      <c r="AF130" s="782">
        <v>383025</v>
      </c>
      <c r="AG130" s="780"/>
      <c r="AH130" s="780"/>
      <c r="AI130" s="780"/>
      <c r="AJ130" s="781"/>
      <c r="AK130" s="782">
        <v>373028</v>
      </c>
      <c r="AL130" s="780"/>
      <c r="AM130" s="780"/>
      <c r="AN130" s="780"/>
      <c r="AO130" s="781"/>
      <c r="AP130" s="783"/>
      <c r="AQ130" s="784"/>
      <c r="AR130" s="784"/>
      <c r="AS130" s="784"/>
      <c r="AT130" s="785"/>
      <c r="AU130" s="229"/>
      <c r="AV130" s="229"/>
      <c r="AW130" s="229"/>
      <c r="AX130" s="751" t="s">
        <v>471</v>
      </c>
      <c r="AY130" s="752"/>
      <c r="AZ130" s="752"/>
      <c r="BA130" s="752"/>
      <c r="BB130" s="752"/>
      <c r="BC130" s="752"/>
      <c r="BD130" s="752"/>
      <c r="BE130" s="753"/>
      <c r="BF130" s="754">
        <v>6.7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3382236</v>
      </c>
      <c r="AB131" s="764"/>
      <c r="AC131" s="764"/>
      <c r="AD131" s="764"/>
      <c r="AE131" s="765"/>
      <c r="AF131" s="766">
        <v>3337651</v>
      </c>
      <c r="AG131" s="764"/>
      <c r="AH131" s="764"/>
      <c r="AI131" s="764"/>
      <c r="AJ131" s="765"/>
      <c r="AK131" s="766">
        <v>3374355</v>
      </c>
      <c r="AL131" s="764"/>
      <c r="AM131" s="764"/>
      <c r="AN131" s="764"/>
      <c r="AO131" s="765"/>
      <c r="AP131" s="767"/>
      <c r="AQ131" s="768"/>
      <c r="AR131" s="768"/>
      <c r="AS131" s="768"/>
      <c r="AT131" s="769"/>
      <c r="AU131" s="229"/>
      <c r="AV131" s="229"/>
      <c r="AW131" s="229"/>
      <c r="AX131" s="729" t="s">
        <v>473</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7.5261749919999996</v>
      </c>
      <c r="AB132" s="745"/>
      <c r="AC132" s="745"/>
      <c r="AD132" s="745"/>
      <c r="AE132" s="746"/>
      <c r="AF132" s="747">
        <v>7.4903877010000004</v>
      </c>
      <c r="AG132" s="745"/>
      <c r="AH132" s="745"/>
      <c r="AI132" s="745"/>
      <c r="AJ132" s="746"/>
      <c r="AK132" s="747">
        <v>5.2829355539999998</v>
      </c>
      <c r="AL132" s="745"/>
      <c r="AM132" s="745"/>
      <c r="AN132" s="745"/>
      <c r="AO132" s="746"/>
      <c r="AP132" s="748"/>
      <c r="AQ132" s="749"/>
      <c r="AR132" s="749"/>
      <c r="AS132" s="749"/>
      <c r="AT132" s="750"/>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8.1999999999999993</v>
      </c>
      <c r="AB133" s="724"/>
      <c r="AC133" s="724"/>
      <c r="AD133" s="724"/>
      <c r="AE133" s="725"/>
      <c r="AF133" s="723">
        <v>7.7</v>
      </c>
      <c r="AG133" s="724"/>
      <c r="AH133" s="724"/>
      <c r="AI133" s="724"/>
      <c r="AJ133" s="725"/>
      <c r="AK133" s="723">
        <v>6.7</v>
      </c>
      <c r="AL133" s="724"/>
      <c r="AM133" s="724"/>
      <c r="AN133" s="724"/>
      <c r="AO133" s="725"/>
      <c r="AP133" s="726"/>
      <c r="AQ133" s="727"/>
      <c r="AR133" s="727"/>
      <c r="AS133" s="727"/>
      <c r="AT133" s="728"/>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JCHDgaiC+x2HICYAN1iEuDPyIRau0uOjUyLh0c1zRSHZhAni5clJsvgXCrde7X9dQnrRM/Hez2axtweqZMqqIQ==" saltValue="lCW/l3tTPs0PwjYcxBQw1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6" customWidth="1"/>
    <col min="121" max="121" width="0" style="255" hidden="1" customWidth="1"/>
    <col min="122" max="16384" width="9" style="255" hidden="1"/>
  </cols>
  <sheetData>
    <row r="1" spans="1:120" ht="13"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5"/>
    </row>
    <row r="17" spans="119:120" ht="13" x14ac:dyDescent="0.2">
      <c r="DP17" s="255"/>
    </row>
    <row r="18" spans="119:120" ht="13" x14ac:dyDescent="0.2"/>
    <row r="19" spans="119:120" ht="13" x14ac:dyDescent="0.2"/>
    <row r="20" spans="119:120" ht="13" x14ac:dyDescent="0.2">
      <c r="DO20" s="255"/>
      <c r="DP20" s="255"/>
    </row>
    <row r="21" spans="119:120" ht="13" x14ac:dyDescent="0.2">
      <c r="DP21" s="255"/>
    </row>
    <row r="22" spans="119:120" ht="13" x14ac:dyDescent="0.2"/>
    <row r="23" spans="119:120" ht="13" x14ac:dyDescent="0.2">
      <c r="DO23" s="255"/>
      <c r="DP23" s="255"/>
    </row>
    <row r="24" spans="119:120" ht="13" x14ac:dyDescent="0.2">
      <c r="DP24" s="255"/>
    </row>
    <row r="25" spans="119:120" ht="13" x14ac:dyDescent="0.2">
      <c r="DP25" s="255"/>
    </row>
    <row r="26" spans="119:120" ht="13" x14ac:dyDescent="0.2">
      <c r="DO26" s="255"/>
      <c r="DP26" s="255"/>
    </row>
    <row r="27" spans="119:120" ht="13" x14ac:dyDescent="0.2"/>
    <row r="28" spans="119:120" ht="13" x14ac:dyDescent="0.2">
      <c r="DO28" s="255"/>
      <c r="DP28" s="255"/>
    </row>
    <row r="29" spans="119:120" ht="13" x14ac:dyDescent="0.2">
      <c r="DP29" s="255"/>
    </row>
    <row r="30" spans="119:120" ht="13" x14ac:dyDescent="0.2"/>
    <row r="31" spans="119:120" ht="13" x14ac:dyDescent="0.2">
      <c r="DO31" s="255"/>
      <c r="DP31" s="255"/>
    </row>
    <row r="32" spans="119:120" ht="13" x14ac:dyDescent="0.2"/>
    <row r="33" spans="98:120" ht="13" x14ac:dyDescent="0.2">
      <c r="DO33" s="255"/>
      <c r="DP33" s="255"/>
    </row>
    <row r="34" spans="98:120" ht="13" x14ac:dyDescent="0.2">
      <c r="DM34" s="255"/>
    </row>
    <row r="35" spans="98:120" ht="13" x14ac:dyDescent="0.2">
      <c r="CT35" s="255"/>
      <c r="CU35" s="255"/>
      <c r="CV35" s="255"/>
      <c r="CY35" s="255"/>
      <c r="CZ35" s="255"/>
      <c r="DA35" s="255"/>
      <c r="DD35" s="255"/>
      <c r="DE35" s="255"/>
      <c r="DF35" s="255"/>
      <c r="DI35" s="255"/>
      <c r="DJ35" s="255"/>
      <c r="DK35" s="255"/>
      <c r="DM35" s="255"/>
      <c r="DN35" s="255"/>
      <c r="DO35" s="255"/>
      <c r="DP35" s="255"/>
    </row>
    <row r="36" spans="98:120" ht="13" x14ac:dyDescent="0.2"/>
    <row r="37" spans="98:120" ht="13" x14ac:dyDescent="0.2">
      <c r="CW37" s="255"/>
      <c r="DB37" s="255"/>
      <c r="DG37" s="255"/>
      <c r="DL37" s="255"/>
      <c r="DP37" s="255"/>
    </row>
    <row r="38" spans="98:120" ht="13"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5"/>
      <c r="DO49" s="255"/>
      <c r="DP49" s="25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5"/>
      <c r="CS63" s="255"/>
      <c r="CX63" s="255"/>
      <c r="DC63" s="255"/>
      <c r="DH63" s="255"/>
    </row>
    <row r="64" spans="22:120" ht="13" x14ac:dyDescent="0.2">
      <c r="V64" s="255"/>
    </row>
    <row r="65" spans="15:120" ht="13"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 x14ac:dyDescent="0.2">
      <c r="Q66" s="255"/>
      <c r="S66" s="255"/>
      <c r="U66" s="255"/>
      <c r="DM66" s="255"/>
    </row>
    <row r="67" spans="15:120" ht="13"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 x14ac:dyDescent="0.2"/>
    <row r="69" spans="15:120" ht="13" x14ac:dyDescent="0.2"/>
    <row r="70" spans="15:120" ht="13" x14ac:dyDescent="0.2"/>
    <row r="71" spans="15:120" ht="13" x14ac:dyDescent="0.2"/>
    <row r="72" spans="15:120" ht="13" x14ac:dyDescent="0.2">
      <c r="DP72" s="255"/>
    </row>
    <row r="73" spans="15:120" ht="13" x14ac:dyDescent="0.2">
      <c r="DP73" s="25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5"/>
      <c r="CX96" s="255"/>
      <c r="DC96" s="255"/>
      <c r="DH96" s="255"/>
    </row>
    <row r="97" spans="24:120" ht="13" x14ac:dyDescent="0.2">
      <c r="CS97" s="255"/>
      <c r="CX97" s="255"/>
      <c r="DC97" s="255"/>
      <c r="DH97" s="255"/>
      <c r="DP97" s="256" t="s">
        <v>477</v>
      </c>
    </row>
    <row r="98" spans="24:120" ht="13" hidden="1" x14ac:dyDescent="0.2">
      <c r="CS98" s="255"/>
      <c r="CX98" s="255"/>
      <c r="DC98" s="255"/>
      <c r="DH98" s="255"/>
    </row>
    <row r="99" spans="24:120" ht="13"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 hidden="1" x14ac:dyDescent="0.2">
      <c r="CT103" s="255"/>
      <c r="CV103" s="255"/>
      <c r="CW103" s="255"/>
      <c r="CY103" s="255"/>
      <c r="DA103" s="255"/>
      <c r="DB103" s="255"/>
      <c r="DD103" s="255"/>
      <c r="DF103" s="255"/>
      <c r="DG103" s="255"/>
      <c r="DI103" s="255"/>
      <c r="DK103" s="255"/>
      <c r="DL103" s="255"/>
      <c r="DM103" s="255"/>
      <c r="DN103" s="255"/>
      <c r="DO103" s="255"/>
      <c r="DP103" s="255"/>
    </row>
    <row r="104" spans="24:120" ht="13"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J6w2IuaxaI8+3r0JvyKWfYj49C4iS2d3k0hhxZo2aLBHUafUc1jzPhMrbC3F2fBCW46fNTow3EW4iyviuLuNqw==" saltValue="jL1w/jbx/oVdD1/R6YTrB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6" customWidth="1"/>
    <col min="117" max="16384" width="9" style="255" hidden="1"/>
  </cols>
  <sheetData>
    <row r="1" spans="2:116" ht="13"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 x14ac:dyDescent="0.2"/>
    <row r="3" spans="2:116" ht="13" x14ac:dyDescent="0.2"/>
    <row r="4" spans="2:116" ht="13"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 x14ac:dyDescent="0.2"/>
    <row r="20" spans="9:116" ht="13" x14ac:dyDescent="0.2"/>
    <row r="21" spans="9:116" ht="13" x14ac:dyDescent="0.2">
      <c r="DL21" s="255"/>
    </row>
    <row r="22" spans="9:116" ht="13" x14ac:dyDescent="0.2">
      <c r="DI22" s="255"/>
      <c r="DJ22" s="255"/>
      <c r="DK22" s="255"/>
      <c r="DL22" s="255"/>
    </row>
    <row r="23" spans="9:116" ht="13" x14ac:dyDescent="0.2">
      <c r="CY23" s="255"/>
      <c r="CZ23" s="255"/>
      <c r="DA23" s="255"/>
      <c r="DB23" s="255"/>
      <c r="DC23" s="255"/>
      <c r="DD23" s="255"/>
      <c r="DE23" s="255"/>
      <c r="DF23" s="255"/>
      <c r="DG23" s="255"/>
      <c r="DH23" s="255"/>
      <c r="DI23" s="255"/>
      <c r="DJ23" s="255"/>
      <c r="DK23" s="255"/>
      <c r="DL23" s="25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5"/>
      <c r="DA35" s="255"/>
      <c r="DB35" s="255"/>
      <c r="DC35" s="255"/>
      <c r="DD35" s="255"/>
      <c r="DE35" s="255"/>
      <c r="DF35" s="255"/>
      <c r="DG35" s="255"/>
      <c r="DH35" s="255"/>
      <c r="DI35" s="255"/>
      <c r="DJ35" s="255"/>
      <c r="DK35" s="255"/>
      <c r="DL35" s="255"/>
    </row>
    <row r="36" spans="15:116" ht="13" x14ac:dyDescent="0.2"/>
    <row r="37" spans="15:116" ht="13" x14ac:dyDescent="0.2">
      <c r="DL37" s="255"/>
    </row>
    <row r="38" spans="15:116" ht="13" x14ac:dyDescent="0.2">
      <c r="DI38" s="255"/>
      <c r="DJ38" s="255"/>
      <c r="DK38" s="255"/>
      <c r="DL38" s="255"/>
    </row>
    <row r="39" spans="15:116" ht="13" x14ac:dyDescent="0.2"/>
    <row r="40" spans="15:116" ht="13" x14ac:dyDescent="0.2"/>
    <row r="41" spans="15:116" ht="13" x14ac:dyDescent="0.2"/>
    <row r="42" spans="15:116" ht="13" x14ac:dyDescent="0.2"/>
    <row r="43" spans="15:116" ht="13"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 x14ac:dyDescent="0.2">
      <c r="DL44" s="255"/>
    </row>
    <row r="45" spans="15:116" ht="13" x14ac:dyDescent="0.2"/>
    <row r="46" spans="15:116" ht="13" x14ac:dyDescent="0.2">
      <c r="DA46" s="255"/>
      <c r="DB46" s="255"/>
      <c r="DC46" s="255"/>
      <c r="DD46" s="255"/>
      <c r="DE46" s="255"/>
      <c r="DF46" s="255"/>
      <c r="DG46" s="255"/>
      <c r="DH46" s="255"/>
      <c r="DI46" s="255"/>
      <c r="DJ46" s="255"/>
      <c r="DK46" s="255"/>
      <c r="DL46" s="255"/>
    </row>
    <row r="47" spans="15:116" ht="13" x14ac:dyDescent="0.2"/>
    <row r="48" spans="15:116" ht="13" x14ac:dyDescent="0.2"/>
    <row r="49" spans="104:116" ht="13" x14ac:dyDescent="0.2"/>
    <row r="50" spans="104:116" ht="13" x14ac:dyDescent="0.2">
      <c r="CZ50" s="255"/>
      <c r="DA50" s="255"/>
      <c r="DB50" s="255"/>
      <c r="DC50" s="255"/>
      <c r="DD50" s="255"/>
      <c r="DE50" s="255"/>
      <c r="DF50" s="255"/>
      <c r="DG50" s="255"/>
      <c r="DH50" s="255"/>
      <c r="DI50" s="255"/>
      <c r="DJ50" s="255"/>
      <c r="DK50" s="255"/>
      <c r="DL50" s="255"/>
    </row>
    <row r="51" spans="104:116" ht="13" x14ac:dyDescent="0.2"/>
    <row r="52" spans="104:116" ht="13" x14ac:dyDescent="0.2"/>
    <row r="53" spans="104:116" ht="13" x14ac:dyDescent="0.2">
      <c r="DL53" s="25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5"/>
      <c r="DD67" s="255"/>
      <c r="DE67" s="255"/>
      <c r="DF67" s="255"/>
      <c r="DG67" s="255"/>
      <c r="DH67" s="255"/>
      <c r="DI67" s="255"/>
      <c r="DJ67" s="255"/>
      <c r="DK67" s="255"/>
      <c r="DL67" s="25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1095rBoCd0ypb2Hybn7eWXfvjh7kkZy19iF5eIe9/ySDIjUCM7RiTQ3aqtwz4pqJXe9EDAiCFS04/aHFdrULw==" saltValue="Q9WRSJ5jkHjYeWL0uZUPu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7" customWidth="1"/>
    <col min="37" max="44" width="17" style="257" customWidth="1"/>
    <col min="45" max="45" width="6.08984375" style="264" customWidth="1"/>
    <col min="46" max="46" width="3" style="262" customWidth="1"/>
    <col min="47" max="47" width="19.08984375" style="257" hidden="1" customWidth="1"/>
    <col min="48" max="52" width="12.6328125" style="257" hidden="1" customWidth="1"/>
    <col min="53" max="16384" width="8.6328125" style="257" hidden="1"/>
  </cols>
  <sheetData>
    <row r="1" spans="1:46" ht="13" x14ac:dyDescent="0.2">
      <c r="AS1" s="258"/>
      <c r="AT1" s="258"/>
    </row>
    <row r="2" spans="1:46" ht="13" x14ac:dyDescent="0.2">
      <c r="AS2" s="258"/>
      <c r="AT2" s="258"/>
    </row>
    <row r="3" spans="1:46" ht="13" x14ac:dyDescent="0.2">
      <c r="AS3" s="258"/>
      <c r="AT3" s="258"/>
    </row>
    <row r="4" spans="1:46" ht="13" x14ac:dyDescent="0.2">
      <c r="AS4" s="258"/>
      <c r="AT4" s="258"/>
    </row>
    <row r="5" spans="1:46" ht="16.5" x14ac:dyDescent="0.2">
      <c r="A5" s="259" t="s">
        <v>478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479</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18" t="s">
        <v>480</v>
      </c>
      <c r="AP7" s="268"/>
      <c r="AQ7" s="269" t="s">
        <v>481</v>
      </c>
      <c r="AR7" s="270"/>
    </row>
    <row r="8" spans="1:46" ht="13"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19"/>
      <c r="AP8" s="274" t="s">
        <v>482</v>
      </c>
      <c r="AQ8" s="275" t="s">
        <v>483</v>
      </c>
      <c r="AR8" s="276" t="s">
        <v>484</v>
      </c>
    </row>
    <row r="9" spans="1:46" ht="13"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30" t="s">
        <v>485</v>
      </c>
      <c r="AL9" s="1131"/>
      <c r="AM9" s="1131"/>
      <c r="AN9" s="1132"/>
      <c r="AO9" s="277">
        <v>866135</v>
      </c>
      <c r="AP9" s="277">
        <v>59130</v>
      </c>
      <c r="AQ9" s="278">
        <v>111034</v>
      </c>
      <c r="AR9" s="279">
        <v>-46.7</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30" t="s">
        <v>486</v>
      </c>
      <c r="AL10" s="1131"/>
      <c r="AM10" s="1131"/>
      <c r="AN10" s="1132"/>
      <c r="AO10" s="280">
        <v>196802</v>
      </c>
      <c r="AP10" s="280">
        <v>13435</v>
      </c>
      <c r="AQ10" s="281">
        <v>15617</v>
      </c>
      <c r="AR10" s="282">
        <v>-14</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30" t="s">
        <v>487</v>
      </c>
      <c r="AL11" s="1131"/>
      <c r="AM11" s="1131"/>
      <c r="AN11" s="1132"/>
      <c r="AO11" s="280" t="s">
        <v>488</v>
      </c>
      <c r="AP11" s="280" t="s">
        <v>488</v>
      </c>
      <c r="AQ11" s="281">
        <v>1538</v>
      </c>
      <c r="AR11" s="282" t="s">
        <v>488</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30" t="s">
        <v>489</v>
      </c>
      <c r="AL12" s="1131"/>
      <c r="AM12" s="1131"/>
      <c r="AN12" s="1132"/>
      <c r="AO12" s="280" t="s">
        <v>488</v>
      </c>
      <c r="AP12" s="280" t="s">
        <v>488</v>
      </c>
      <c r="AQ12" s="281">
        <v>0</v>
      </c>
      <c r="AR12" s="282" t="s">
        <v>488</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30" t="s">
        <v>490</v>
      </c>
      <c r="AL13" s="1131"/>
      <c r="AM13" s="1131"/>
      <c r="AN13" s="1132"/>
      <c r="AO13" s="280">
        <v>71658</v>
      </c>
      <c r="AP13" s="280">
        <v>4892</v>
      </c>
      <c r="AQ13" s="281">
        <v>4378</v>
      </c>
      <c r="AR13" s="282">
        <v>11.7</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30" t="s">
        <v>491</v>
      </c>
      <c r="AL14" s="1131"/>
      <c r="AM14" s="1131"/>
      <c r="AN14" s="1132"/>
      <c r="AO14" s="280">
        <v>59251</v>
      </c>
      <c r="AP14" s="280">
        <v>4045</v>
      </c>
      <c r="AQ14" s="281">
        <v>2499</v>
      </c>
      <c r="AR14" s="282">
        <v>61.9</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33" t="s">
        <v>492</v>
      </c>
      <c r="AL15" s="1134"/>
      <c r="AM15" s="1134"/>
      <c r="AN15" s="1135"/>
      <c r="AO15" s="280">
        <v>-52558</v>
      </c>
      <c r="AP15" s="280">
        <v>-3588</v>
      </c>
      <c r="AQ15" s="281">
        <v>-6867</v>
      </c>
      <c r="AR15" s="282">
        <v>-47.8</v>
      </c>
    </row>
    <row r="16" spans="1:46" ht="13"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33" t="s">
        <v>177</v>
      </c>
      <c r="AL16" s="1134"/>
      <c r="AM16" s="1134"/>
      <c r="AN16" s="1135"/>
      <c r="AO16" s="280">
        <v>1141288</v>
      </c>
      <c r="AP16" s="280">
        <v>77914</v>
      </c>
      <c r="AQ16" s="281">
        <v>128199</v>
      </c>
      <c r="AR16" s="282">
        <v>-39.200000000000003</v>
      </c>
    </row>
    <row r="17" spans="1:46" ht="13"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493</v>
      </c>
      <c r="AL19" s="258"/>
      <c r="AM19" s="258"/>
      <c r="AN19" s="258"/>
      <c r="AO19" s="258"/>
      <c r="AP19" s="258"/>
      <c r="AQ19" s="258"/>
      <c r="AR19" s="258"/>
    </row>
    <row r="20" spans="1:46" ht="13"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494</v>
      </c>
      <c r="AP20" s="289" t="s">
        <v>495</v>
      </c>
      <c r="AQ20" s="290" t="s">
        <v>496</v>
      </c>
      <c r="AR20" s="291"/>
    </row>
    <row r="21" spans="1:46" s="297" customFormat="1" ht="13"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36" t="s">
        <v>497</v>
      </c>
      <c r="AL21" s="1137"/>
      <c r="AM21" s="1137"/>
      <c r="AN21" s="1138"/>
      <c r="AO21" s="293">
        <v>5.94</v>
      </c>
      <c r="AP21" s="294">
        <v>10.85</v>
      </c>
      <c r="AQ21" s="295">
        <v>-4.91</v>
      </c>
      <c r="AR21" s="263"/>
      <c r="AS21" s="296"/>
      <c r="AT21" s="292"/>
    </row>
    <row r="22" spans="1:46" s="297" customFormat="1" ht="13"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36" t="s">
        <v>498</v>
      </c>
      <c r="AL22" s="1137"/>
      <c r="AM22" s="1137"/>
      <c r="AN22" s="1138"/>
      <c r="AO22" s="298">
        <v>95.8</v>
      </c>
      <c r="AP22" s="299">
        <v>96.2</v>
      </c>
      <c r="AQ22" s="300">
        <v>-0.4</v>
      </c>
      <c r="AR22" s="284"/>
      <c r="AS22" s="296"/>
      <c r="AT22" s="292"/>
    </row>
    <row r="23" spans="1:46" s="297" customFormat="1" ht="13"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 x14ac:dyDescent="0.2">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3"/>
    </row>
    <row r="27" spans="1:46" ht="13" x14ac:dyDescent="0.2">
      <c r="A27" s="305"/>
      <c r="AO27" s="258"/>
      <c r="AP27" s="258"/>
      <c r="AQ27" s="258"/>
      <c r="AR27" s="258"/>
      <c r="AS27" s="258"/>
      <c r="AT27" s="258"/>
    </row>
    <row r="28" spans="1:46" ht="16.5" x14ac:dyDescent="0.2">
      <c r="A28" s="259" t="s">
        <v>500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501</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18" t="s">
        <v>480</v>
      </c>
      <c r="AP30" s="268"/>
      <c r="AQ30" s="269" t="s">
        <v>481</v>
      </c>
      <c r="AR30" s="270"/>
    </row>
    <row r="31" spans="1:46" ht="13"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19"/>
      <c r="AP31" s="274" t="s">
        <v>482</v>
      </c>
      <c r="AQ31" s="275" t="s">
        <v>483</v>
      </c>
      <c r="AR31" s="276" t="s">
        <v>484</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20" t="s">
        <v>502</v>
      </c>
      <c r="AL32" s="1121"/>
      <c r="AM32" s="1121"/>
      <c r="AN32" s="1122"/>
      <c r="AO32" s="308">
        <v>289856</v>
      </c>
      <c r="AP32" s="308">
        <v>19788</v>
      </c>
      <c r="AQ32" s="309">
        <v>62185</v>
      </c>
      <c r="AR32" s="310">
        <v>-68.2</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20" t="s">
        <v>503</v>
      </c>
      <c r="AL33" s="1121"/>
      <c r="AM33" s="1121"/>
      <c r="AN33" s="1122"/>
      <c r="AO33" s="308" t="s">
        <v>488</v>
      </c>
      <c r="AP33" s="308" t="s">
        <v>488</v>
      </c>
      <c r="AQ33" s="309" t="s">
        <v>488</v>
      </c>
      <c r="AR33" s="310" t="s">
        <v>488</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20" t="s">
        <v>504</v>
      </c>
      <c r="AL34" s="1121"/>
      <c r="AM34" s="1121"/>
      <c r="AN34" s="1122"/>
      <c r="AO34" s="308" t="s">
        <v>488</v>
      </c>
      <c r="AP34" s="308" t="s">
        <v>488</v>
      </c>
      <c r="AQ34" s="309" t="s">
        <v>488</v>
      </c>
      <c r="AR34" s="310" t="s">
        <v>488</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20" t="s">
        <v>505</v>
      </c>
      <c r="AL35" s="1121"/>
      <c r="AM35" s="1121"/>
      <c r="AN35" s="1122"/>
      <c r="AO35" s="308">
        <v>218755</v>
      </c>
      <c r="AP35" s="308">
        <v>14934</v>
      </c>
      <c r="AQ35" s="309">
        <v>15497</v>
      </c>
      <c r="AR35" s="310">
        <v>-3.6</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20" t="s">
        <v>506</v>
      </c>
      <c r="AL36" s="1121"/>
      <c r="AM36" s="1121"/>
      <c r="AN36" s="1122"/>
      <c r="AO36" s="308">
        <v>34106</v>
      </c>
      <c r="AP36" s="308">
        <v>2328</v>
      </c>
      <c r="AQ36" s="309">
        <v>3842</v>
      </c>
      <c r="AR36" s="310">
        <v>-39.4</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20" t="s">
        <v>507</v>
      </c>
      <c r="AL37" s="1121"/>
      <c r="AM37" s="1121"/>
      <c r="AN37" s="1122"/>
      <c r="AO37" s="308">
        <v>8576</v>
      </c>
      <c r="AP37" s="308">
        <v>585</v>
      </c>
      <c r="AQ37" s="309">
        <v>306</v>
      </c>
      <c r="AR37" s="310">
        <v>91.2</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23" t="s">
        <v>508</v>
      </c>
      <c r="AL38" s="1124"/>
      <c r="AM38" s="1124"/>
      <c r="AN38" s="1125"/>
      <c r="AO38" s="311" t="s">
        <v>488</v>
      </c>
      <c r="AP38" s="311" t="s">
        <v>488</v>
      </c>
      <c r="AQ38" s="312">
        <v>4</v>
      </c>
      <c r="AR38" s="300" t="s">
        <v>488</v>
      </c>
      <c r="AS38" s="307"/>
    </row>
    <row r="39" spans="1:46" ht="13"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23" t="s">
        <v>509</v>
      </c>
      <c r="AL39" s="1124"/>
      <c r="AM39" s="1124"/>
      <c r="AN39" s="1125"/>
      <c r="AO39" s="308" t="s">
        <v>488</v>
      </c>
      <c r="AP39" s="308" t="s">
        <v>488</v>
      </c>
      <c r="AQ39" s="309">
        <v>-2250</v>
      </c>
      <c r="AR39" s="310" t="s">
        <v>488</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20" t="s">
        <v>510</v>
      </c>
      <c r="AL40" s="1121"/>
      <c r="AM40" s="1121"/>
      <c r="AN40" s="1122"/>
      <c r="AO40" s="308">
        <v>-373028</v>
      </c>
      <c r="AP40" s="308">
        <v>-25466</v>
      </c>
      <c r="AQ40" s="309">
        <v>-52332</v>
      </c>
      <c r="AR40" s="310">
        <v>-51.3</v>
      </c>
      <c r="AS40" s="307"/>
    </row>
    <row r="41" spans="1:46" ht="13"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26" t="s">
        <v>287</v>
      </c>
      <c r="AL41" s="1127"/>
      <c r="AM41" s="1127"/>
      <c r="AN41" s="1128"/>
      <c r="AO41" s="308">
        <v>178265</v>
      </c>
      <c r="AP41" s="308">
        <v>12170</v>
      </c>
      <c r="AQ41" s="309">
        <v>27253</v>
      </c>
      <c r="AR41" s="310">
        <v>-55.3</v>
      </c>
      <c r="AS41" s="307"/>
    </row>
    <row r="42" spans="1:46" ht="13"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c r="AL42" s="258"/>
      <c r="AM42" s="258"/>
      <c r="AN42" s="258"/>
      <c r="AO42" s="258"/>
      <c r="AP42" s="258"/>
      <c r="AQ42" s="284"/>
      <c r="AR42" s="284"/>
      <c r="AS42" s="307"/>
    </row>
    <row r="43" spans="1:46" ht="13"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511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512</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13" t="s">
        <v>480</v>
      </c>
      <c r="AN49" s="1115" t="s">
        <v>513</v>
      </c>
      <c r="AO49" s="1116"/>
      <c r="AP49" s="1116"/>
      <c r="AQ49" s="1116"/>
      <c r="AR49" s="1117"/>
    </row>
    <row r="50" spans="1:44" ht="13"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14"/>
      <c r="AN50" s="324" t="s">
        <v>514</v>
      </c>
      <c r="AO50" s="325" t="s">
        <v>515</v>
      </c>
      <c r="AP50" s="326" t="s">
        <v>516</v>
      </c>
      <c r="AQ50" s="327" t="s">
        <v>517</v>
      </c>
      <c r="AR50" s="328" t="s">
        <v>518</v>
      </c>
    </row>
    <row r="51" spans="1:44" ht="13"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519</v>
      </c>
      <c r="AL51" s="321"/>
      <c r="AM51" s="329">
        <v>463984</v>
      </c>
      <c r="AN51" s="330">
        <v>31615</v>
      </c>
      <c r="AO51" s="331">
        <v>-18.399999999999999</v>
      </c>
      <c r="AP51" s="332">
        <v>103390</v>
      </c>
      <c r="AQ51" s="333">
        <v>17.100000000000001</v>
      </c>
      <c r="AR51" s="334">
        <v>-35.5</v>
      </c>
    </row>
    <row r="52" spans="1:44" ht="13"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520</v>
      </c>
      <c r="AM52" s="337">
        <v>359078</v>
      </c>
      <c r="AN52" s="338">
        <v>24467</v>
      </c>
      <c r="AO52" s="339">
        <v>-16.3</v>
      </c>
      <c r="AP52" s="340">
        <v>51269</v>
      </c>
      <c r="AQ52" s="341">
        <v>4.5999999999999996</v>
      </c>
      <c r="AR52" s="342">
        <v>-20.9</v>
      </c>
    </row>
    <row r="53" spans="1:44" ht="13"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521</v>
      </c>
      <c r="AL53" s="321"/>
      <c r="AM53" s="329">
        <v>680900</v>
      </c>
      <c r="AN53" s="330">
        <v>46675</v>
      </c>
      <c r="AO53" s="331">
        <v>47.6</v>
      </c>
      <c r="AP53" s="332">
        <v>117234</v>
      </c>
      <c r="AQ53" s="333">
        <v>13.4</v>
      </c>
      <c r="AR53" s="334">
        <v>34.200000000000003</v>
      </c>
    </row>
    <row r="54" spans="1:44" ht="13"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520</v>
      </c>
      <c r="AM54" s="337">
        <v>425711</v>
      </c>
      <c r="AN54" s="338">
        <v>29182</v>
      </c>
      <c r="AO54" s="339">
        <v>19.3</v>
      </c>
      <c r="AP54" s="340">
        <v>59796</v>
      </c>
      <c r="AQ54" s="341">
        <v>16.600000000000001</v>
      </c>
      <c r="AR54" s="342">
        <v>2.7</v>
      </c>
    </row>
    <row r="55" spans="1:44" ht="13"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522</v>
      </c>
      <c r="AL55" s="321"/>
      <c r="AM55" s="329">
        <v>937164</v>
      </c>
      <c r="AN55" s="330">
        <v>64291</v>
      </c>
      <c r="AO55" s="331">
        <v>37.700000000000003</v>
      </c>
      <c r="AP55" s="332">
        <v>97758</v>
      </c>
      <c r="AQ55" s="333">
        <v>-16.600000000000001</v>
      </c>
      <c r="AR55" s="334">
        <v>54.3</v>
      </c>
    </row>
    <row r="56" spans="1:44" ht="13"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520</v>
      </c>
      <c r="AM56" s="337">
        <v>453371</v>
      </c>
      <c r="AN56" s="338">
        <v>31102</v>
      </c>
      <c r="AO56" s="339">
        <v>6.6</v>
      </c>
      <c r="AP56" s="340">
        <v>45946</v>
      </c>
      <c r="AQ56" s="341">
        <v>-23.2</v>
      </c>
      <c r="AR56" s="342">
        <v>29.8</v>
      </c>
    </row>
    <row r="57" spans="1:44" ht="13"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523</v>
      </c>
      <c r="AL57" s="321"/>
      <c r="AM57" s="329">
        <v>681944</v>
      </c>
      <c r="AN57" s="330">
        <v>46677</v>
      </c>
      <c r="AO57" s="331">
        <v>-27.4</v>
      </c>
      <c r="AP57" s="332">
        <v>91338</v>
      </c>
      <c r="AQ57" s="333">
        <v>-6.6</v>
      </c>
      <c r="AR57" s="334">
        <v>-20.8</v>
      </c>
    </row>
    <row r="58" spans="1:44" ht="13"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520</v>
      </c>
      <c r="AM58" s="337">
        <v>448377</v>
      </c>
      <c r="AN58" s="338">
        <v>30690</v>
      </c>
      <c r="AO58" s="339">
        <v>-1.3</v>
      </c>
      <c r="AP58" s="340">
        <v>43989</v>
      </c>
      <c r="AQ58" s="341">
        <v>-4.3</v>
      </c>
      <c r="AR58" s="342">
        <v>3</v>
      </c>
    </row>
    <row r="59" spans="1:44" ht="13"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524</v>
      </c>
      <c r="AL59" s="321"/>
      <c r="AM59" s="329">
        <v>2539254</v>
      </c>
      <c r="AN59" s="330">
        <v>173352</v>
      </c>
      <c r="AO59" s="331">
        <v>271.39999999999998</v>
      </c>
      <c r="AP59" s="332">
        <v>103975</v>
      </c>
      <c r="AQ59" s="333">
        <v>13.8</v>
      </c>
      <c r="AR59" s="334">
        <v>257.60000000000002</v>
      </c>
    </row>
    <row r="60" spans="1:44" ht="13"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520</v>
      </c>
      <c r="AM60" s="337">
        <v>347925</v>
      </c>
      <c r="AN60" s="338">
        <v>23752</v>
      </c>
      <c r="AO60" s="339">
        <v>-22.6</v>
      </c>
      <c r="AP60" s="340">
        <v>52698</v>
      </c>
      <c r="AQ60" s="341">
        <v>19.8</v>
      </c>
      <c r="AR60" s="342">
        <v>-42.4</v>
      </c>
    </row>
    <row r="61" spans="1:44" ht="13"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525</v>
      </c>
      <c r="AL61" s="343"/>
      <c r="AM61" s="344">
        <v>1060649</v>
      </c>
      <c r="AN61" s="345">
        <v>72522</v>
      </c>
      <c r="AO61" s="346">
        <v>62.2</v>
      </c>
      <c r="AP61" s="347">
        <v>102739</v>
      </c>
      <c r="AQ61" s="348">
        <v>4.2</v>
      </c>
      <c r="AR61" s="334">
        <v>58</v>
      </c>
    </row>
    <row r="62" spans="1:44" ht="13"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520</v>
      </c>
      <c r="AM62" s="337">
        <v>406892</v>
      </c>
      <c r="AN62" s="338">
        <v>27839</v>
      </c>
      <c r="AO62" s="339">
        <v>-2.9</v>
      </c>
      <c r="AP62" s="340">
        <v>50740</v>
      </c>
      <c r="AQ62" s="341">
        <v>2.7</v>
      </c>
      <c r="AR62" s="342">
        <v>-5.6</v>
      </c>
    </row>
    <row r="63" spans="1:44" ht="13"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 hidden="1" x14ac:dyDescent="0.2">
      <c r="AK70" s="258"/>
      <c r="AL70" s="258"/>
      <c r="AM70" s="258"/>
      <c r="AN70" s="258"/>
      <c r="AO70" s="258"/>
      <c r="AP70" s="258"/>
      <c r="AQ70" s="258"/>
      <c r="AR70" s="258"/>
    </row>
    <row r="71" spans="1:46" ht="13" hidden="1" x14ac:dyDescent="0.2">
      <c r="AK71" s="258"/>
      <c r="AL71" s="258"/>
      <c r="AM71" s="258"/>
      <c r="AN71" s="258"/>
      <c r="AO71" s="258"/>
      <c r="AP71" s="258"/>
      <c r="AQ71" s="258"/>
      <c r="AR71" s="258"/>
    </row>
    <row r="72" spans="1:46" ht="13" hidden="1" x14ac:dyDescent="0.2">
      <c r="AK72" s="258"/>
      <c r="AL72" s="258"/>
      <c r="AM72" s="258"/>
      <c r="AN72" s="258"/>
      <c r="AO72" s="258"/>
      <c r="AP72" s="258"/>
      <c r="AQ72" s="258"/>
      <c r="AR72" s="258"/>
    </row>
    <row r="73" spans="1:46" ht="13" hidden="1" x14ac:dyDescent="0.2">
      <c r="AK73" s="258"/>
      <c r="AL73" s="258"/>
      <c r="AM73" s="258"/>
      <c r="AN73" s="258"/>
      <c r="AO73" s="258"/>
      <c r="AP73" s="258"/>
      <c r="AQ73" s="258"/>
      <c r="AR73" s="258"/>
    </row>
  </sheetData>
  <sheetProtection algorithmName="SHA-512" hashValue="WZXxF80mpN5j0lA0jnJ05axGFfIwa0xvh3Bmu0sIh7awrtyqpm0IheMyfkgkEGNBmgN3WzNH3Dehac0gGTC4gA==" saltValue="3IAj/djnyuJFp0X+7RY6x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 x14ac:dyDescent="0.2">
      <c r="B2" s="255"/>
      <c r="DG2" s="255"/>
    </row>
    <row r="3" spans="2:125" ht="13"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 x14ac:dyDescent="0.2"/>
    <row r="5" spans="2:125" ht="13" x14ac:dyDescent="0.2"/>
    <row r="6" spans="2:125" ht="13" x14ac:dyDescent="0.2"/>
    <row r="7" spans="2:125" ht="13" x14ac:dyDescent="0.2"/>
    <row r="8" spans="2:125" ht="13" x14ac:dyDescent="0.2"/>
    <row r="9" spans="2:125" ht="13" x14ac:dyDescent="0.2">
      <c r="DU9" s="25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5"/>
    </row>
    <row r="18" spans="125:125" ht="13" x14ac:dyDescent="0.2"/>
    <row r="19" spans="125:125" ht="13" x14ac:dyDescent="0.2"/>
    <row r="20" spans="125:125" ht="13" x14ac:dyDescent="0.2">
      <c r="DU20" s="255"/>
    </row>
    <row r="21" spans="125:125" ht="13" x14ac:dyDescent="0.2">
      <c r="DU21" s="25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5"/>
    </row>
    <row r="29" spans="125:125" ht="13" x14ac:dyDescent="0.2"/>
    <row r="30" spans="125:125" ht="13" x14ac:dyDescent="0.2"/>
    <row r="31" spans="125:125" ht="13" x14ac:dyDescent="0.2"/>
    <row r="32" spans="125:125" ht="13" x14ac:dyDescent="0.2"/>
    <row r="33" spans="2:125" ht="13" x14ac:dyDescent="0.2">
      <c r="B33" s="255"/>
      <c r="G33" s="255"/>
      <c r="I33" s="255"/>
    </row>
    <row r="34" spans="2:125" ht="13" x14ac:dyDescent="0.2">
      <c r="C34" s="255"/>
      <c r="P34" s="255"/>
      <c r="DE34" s="255"/>
      <c r="DH34" s="255"/>
    </row>
    <row r="35" spans="2:125" ht="13" x14ac:dyDescent="0.2">
      <c r="D35" s="255"/>
      <c r="E35" s="255"/>
      <c r="DG35" s="255"/>
      <c r="DJ35" s="255"/>
      <c r="DP35" s="255"/>
      <c r="DQ35" s="255"/>
      <c r="DR35" s="255"/>
      <c r="DS35" s="255"/>
      <c r="DT35" s="255"/>
      <c r="DU35" s="255"/>
    </row>
    <row r="36" spans="2:125" ht="13"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 x14ac:dyDescent="0.2">
      <c r="DU37" s="255"/>
    </row>
    <row r="38" spans="2:125" ht="13" x14ac:dyDescent="0.2">
      <c r="DT38" s="255"/>
      <c r="DU38" s="255"/>
    </row>
    <row r="39" spans="2:125" ht="13" x14ac:dyDescent="0.2"/>
    <row r="40" spans="2:125" ht="13" x14ac:dyDescent="0.2">
      <c r="DH40" s="255"/>
    </row>
    <row r="41" spans="2:125" ht="13" x14ac:dyDescent="0.2">
      <c r="DE41" s="255"/>
    </row>
    <row r="42" spans="2:125" ht="13" x14ac:dyDescent="0.2">
      <c r="DG42" s="255"/>
      <c r="DJ42" s="255"/>
    </row>
    <row r="43" spans="2:125" ht="13"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 x14ac:dyDescent="0.2">
      <c r="DU44" s="255"/>
    </row>
    <row r="45" spans="2:125" ht="13" x14ac:dyDescent="0.2"/>
    <row r="46" spans="2:125" ht="13" x14ac:dyDescent="0.2"/>
    <row r="47" spans="2:125" ht="13" x14ac:dyDescent="0.2"/>
    <row r="48" spans="2:125" ht="13" x14ac:dyDescent="0.2">
      <c r="DT48" s="255"/>
      <c r="DU48" s="255"/>
    </row>
    <row r="49" spans="120:125" ht="13" x14ac:dyDescent="0.2">
      <c r="DU49" s="255"/>
    </row>
    <row r="50" spans="120:125" ht="13" x14ac:dyDescent="0.2">
      <c r="DU50" s="255"/>
    </row>
    <row r="51" spans="120:125" ht="13" x14ac:dyDescent="0.2">
      <c r="DP51" s="255"/>
      <c r="DQ51" s="255"/>
      <c r="DR51" s="255"/>
      <c r="DS51" s="255"/>
      <c r="DT51" s="255"/>
      <c r="DU51" s="255"/>
    </row>
    <row r="52" spans="120:125" ht="13" x14ac:dyDescent="0.2"/>
    <row r="53" spans="120:125" ht="13" x14ac:dyDescent="0.2"/>
    <row r="54" spans="120:125" ht="13" x14ac:dyDescent="0.2">
      <c r="DU54" s="255"/>
    </row>
    <row r="55" spans="120:125" ht="13" x14ac:dyDescent="0.2"/>
    <row r="56" spans="120:125" ht="13" x14ac:dyDescent="0.2"/>
    <row r="57" spans="120:125" ht="13" x14ac:dyDescent="0.2"/>
    <row r="58" spans="120:125" ht="13" x14ac:dyDescent="0.2">
      <c r="DU58" s="255"/>
    </row>
    <row r="59" spans="120:125" ht="13" x14ac:dyDescent="0.2"/>
    <row r="60" spans="120:125" ht="13" x14ac:dyDescent="0.2"/>
    <row r="61" spans="120:125" ht="13" x14ac:dyDescent="0.2"/>
    <row r="62" spans="120:125" ht="13" x14ac:dyDescent="0.2"/>
    <row r="63" spans="120:125" ht="13" x14ac:dyDescent="0.2">
      <c r="DU63" s="255"/>
    </row>
    <row r="64" spans="120:125" ht="13" x14ac:dyDescent="0.2">
      <c r="DT64" s="255"/>
      <c r="DU64" s="255"/>
    </row>
    <row r="65" spans="123:125" ht="13" x14ac:dyDescent="0.2"/>
    <row r="66" spans="123:125" ht="13" x14ac:dyDescent="0.2"/>
    <row r="67" spans="123:125" ht="13" x14ac:dyDescent="0.2"/>
    <row r="68" spans="123:125" ht="13" x14ac:dyDescent="0.2"/>
    <row r="69" spans="123:125" ht="13" x14ac:dyDescent="0.2">
      <c r="DS69" s="255"/>
      <c r="DT69" s="255"/>
      <c r="DU69" s="25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5"/>
    </row>
    <row r="83" spans="116:125" ht="13" x14ac:dyDescent="0.2">
      <c r="DM83" s="255"/>
      <c r="DN83" s="255"/>
      <c r="DO83" s="255"/>
      <c r="DP83" s="255"/>
      <c r="DQ83" s="255"/>
      <c r="DR83" s="255"/>
      <c r="DS83" s="255"/>
      <c r="DT83" s="255"/>
      <c r="DU83" s="255"/>
    </row>
    <row r="84" spans="116:125" ht="13" x14ac:dyDescent="0.2"/>
    <row r="85" spans="116:125" ht="13" x14ac:dyDescent="0.2"/>
    <row r="86" spans="116:125" ht="13" x14ac:dyDescent="0.2"/>
    <row r="87" spans="116:125" ht="13" x14ac:dyDescent="0.2"/>
    <row r="88" spans="116:125" ht="13" x14ac:dyDescent="0.2">
      <c r="DU88" s="25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477</v>
      </c>
    </row>
    <row r="121" spans="125:125" ht="13.5" hidden="1" customHeight="1" x14ac:dyDescent="0.2">
      <c r="DU121" s="255"/>
    </row>
  </sheetData>
  <sheetProtection algorithmName="SHA-512" hashValue="dQ7MFZSXwmekRwt/32AsDH+rW26eQfoCBL+x6XhxxIzjjAH0a6K8ZZFZiKphzZWm46UNhAtct6zbsm/vFgJcnA==" saltValue="F+2W/oxaEq8qNB5Hefj1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 x14ac:dyDescent="0.2">
      <c r="B2" s="255"/>
      <c r="T2" s="255"/>
    </row>
    <row r="3" spans="1:125"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5"/>
      <c r="G33" s="255"/>
      <c r="I33" s="255"/>
    </row>
    <row r="34" spans="2:125" ht="13" x14ac:dyDescent="0.2">
      <c r="C34" s="255"/>
      <c r="P34" s="255"/>
      <c r="R34" s="255"/>
      <c r="U34" s="255"/>
    </row>
    <row r="35" spans="2:125" ht="13"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 x14ac:dyDescent="0.2">
      <c r="F36" s="255"/>
      <c r="H36" s="255"/>
      <c r="J36" s="255"/>
      <c r="K36" s="255"/>
      <c r="L36" s="255"/>
      <c r="M36" s="255"/>
      <c r="N36" s="255"/>
      <c r="O36" s="255"/>
      <c r="Q36" s="255"/>
      <c r="S36" s="255"/>
      <c r="V36" s="255"/>
    </row>
    <row r="37" spans="2:125" ht="13" x14ac:dyDescent="0.2"/>
    <row r="38" spans="2:125" ht="13" x14ac:dyDescent="0.2"/>
    <row r="39" spans="2:125" ht="13" x14ac:dyDescent="0.2"/>
    <row r="40" spans="2:125" ht="13" x14ac:dyDescent="0.2">
      <c r="U40" s="255"/>
    </row>
    <row r="41" spans="2:125" ht="13" x14ac:dyDescent="0.2">
      <c r="R41" s="255"/>
    </row>
    <row r="42" spans="2:125" ht="13"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 x14ac:dyDescent="0.2">
      <c r="Q43" s="255"/>
      <c r="S43" s="255"/>
      <c r="V43" s="25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477</v>
      </c>
    </row>
  </sheetData>
  <sheetProtection algorithmName="SHA-512" hashValue="XydzKtgFgdqKv8YHt6krtQBk+IzSSjKsg7jASqLQkBRNjtZNp79AjfLtw04Ell09CfigcVdGGM6IJTdO+j/VPg==" saltValue="3hnpv+i82pXf6p9TiPwZ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66.040000000000006</v>
      </c>
      <c r="G47" s="12">
        <v>61.71</v>
      </c>
      <c r="H47" s="12">
        <v>58.06</v>
      </c>
      <c r="I47" s="12">
        <v>56.16</v>
      </c>
      <c r="J47" s="13">
        <v>58.16</v>
      </c>
    </row>
    <row r="48" spans="2:10" ht="57.75" customHeight="1" x14ac:dyDescent="0.2">
      <c r="B48" s="14"/>
      <c r="C48" s="1141" t="s">
        <v>4</v>
      </c>
      <c r="D48" s="1141"/>
      <c r="E48" s="1142"/>
      <c r="F48" s="15">
        <v>7.69</v>
      </c>
      <c r="G48" s="16">
        <v>5.81</v>
      </c>
      <c r="H48" s="16">
        <v>9.52</v>
      </c>
      <c r="I48" s="16">
        <v>4.7699999999999996</v>
      </c>
      <c r="J48" s="17">
        <v>6</v>
      </c>
    </row>
    <row r="49" spans="2:10" ht="57.75" customHeight="1" thickBot="1" x14ac:dyDescent="0.25">
      <c r="B49" s="18"/>
      <c r="C49" s="1143" t="s">
        <v>5</v>
      </c>
      <c r="D49" s="1143"/>
      <c r="E49" s="1144"/>
      <c r="F49" s="19">
        <v>2.4900000000000002</v>
      </c>
      <c r="G49" s="20" t="s">
        <v>532</v>
      </c>
      <c r="H49" s="20">
        <v>4.0999999999999996</v>
      </c>
      <c r="I49" s="20" t="s">
        <v>533</v>
      </c>
      <c r="J49" s="21">
        <v>3.66</v>
      </c>
    </row>
    <row r="50" spans="2:10" ht="13" x14ac:dyDescent="0.2"/>
  </sheetData>
  <sheetProtection algorithmName="SHA-512" hashValue="91tYUxTNHJBIG2e6nTwQdjNzY5t5I9RrEmojdJaHtE6DnCZyLKrHuWzM8XHHPGyqNuf6cwdyegykBnSq6wkpUw==" saltValue="z8bNR7UBZf3e+2SnWGUW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52B0277-4AA2-4D22-BFF4-CDE7977B38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F5CE8F7-CC2E-4A0D-8688-6BB717128C6A}">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3.xml><?xml version="1.0" encoding="utf-8"?>
<ds:datastoreItem xmlns:ds="http://schemas.openxmlformats.org/officeDocument/2006/customXml" ds:itemID="{28CCCAFF-2521-4F75-8343-DFA13D0B380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2025-03-19T04:48:42Z</cp:lastPrinted>
  <dcterms:created xsi:type="dcterms:W3CDTF">2025-02-19T01:20:14Z</dcterms:created>
  <dcterms:modified xsi:type="dcterms:W3CDTF">2025-09-30T07:42:50Z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ies>
</file>