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589E11A5-43DA-485A-A1DB-E78B7D46F802}" xr6:coauthVersionLast="47" xr6:coauthVersionMax="47" xr10:uidLastSave="{00000000-0000-0000-0000-000000000000}"/>
  <bookViews>
    <workbookView xWindow="-108" yWindow="-108" windowWidth="23256" windowHeight="12576" xr2:uid="{39FF0C9B-181B-418D-B30F-FB3DAB7DC934}"/>
  </bookViews>
  <sheets>
    <sheet name="総括表" sheetId="20" r:id="rId1"/>
    <sheet name="個別表" sheetId="21" r:id="rId2"/>
    <sheet name="整理番号" sheetId="19" r:id="rId3"/>
  </sheets>
  <definedNames>
    <definedName name="_xlnm._FilterDatabase" localSheetId="1" hidden="1">個別表!$AP$16:$AS$180</definedName>
    <definedName name="_xlnm._FilterDatabase" localSheetId="0" hidden="1">総括表!$B$15:$AU$76</definedName>
    <definedName name="_xlnm.Print_Area" localSheetId="1">個別表!$J$9:$GB$34</definedName>
    <definedName name="_xlnm.Print_Titles" localSheetId="1">個別表!$9:$14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Q16" i="21" l="1"/>
  <c r="HC17" i="21"/>
  <c r="HD17" i="21"/>
  <c r="HE17" i="21"/>
  <c r="HF17" i="21"/>
  <c r="HG17" i="21"/>
  <c r="HH17" i="21"/>
  <c r="HI17" i="21"/>
  <c r="HJ17" i="21"/>
  <c r="HK17" i="21"/>
  <c r="HL17" i="21"/>
  <c r="HM17" i="21"/>
  <c r="HN17" i="21"/>
  <c r="HO17" i="21"/>
  <c r="HP17" i="21"/>
  <c r="HQ17" i="21"/>
  <c r="HR17" i="21"/>
  <c r="HS17" i="21"/>
  <c r="HT17" i="21"/>
  <c r="HU17" i="21"/>
  <c r="HV17" i="21"/>
  <c r="HW17" i="21"/>
  <c r="HC18" i="21"/>
  <c r="HD18" i="21"/>
  <c r="HE18" i="21"/>
  <c r="HF18" i="21"/>
  <c r="HG18" i="21"/>
  <c r="HH18" i="21"/>
  <c r="HI18" i="21"/>
  <c r="HJ18" i="21"/>
  <c r="HK18" i="21"/>
  <c r="HL18" i="21"/>
  <c r="HM18" i="21"/>
  <c r="HN18" i="21"/>
  <c r="HO18" i="21"/>
  <c r="HP18" i="21"/>
  <c r="HQ18" i="21"/>
  <c r="HR18" i="21"/>
  <c r="HS18" i="21"/>
  <c r="HT18" i="21"/>
  <c r="HU18" i="21"/>
  <c r="HV18" i="21"/>
  <c r="HW18" i="21"/>
  <c r="HC19" i="21"/>
  <c r="HD19" i="21"/>
  <c r="HE19" i="21"/>
  <c r="HF19" i="21"/>
  <c r="HG19" i="21"/>
  <c r="HH19" i="21"/>
  <c r="HI19" i="21"/>
  <c r="HJ19" i="21"/>
  <c r="HK19" i="21"/>
  <c r="HL19" i="21"/>
  <c r="HM19" i="21"/>
  <c r="HN19" i="21"/>
  <c r="HO19" i="21"/>
  <c r="HP19" i="21"/>
  <c r="HQ19" i="21"/>
  <c r="HR19" i="21"/>
  <c r="HS19" i="21"/>
  <c r="HT19" i="21"/>
  <c r="HU19" i="21"/>
  <c r="HV19" i="21"/>
  <c r="HW19" i="21"/>
  <c r="HC20" i="21"/>
  <c r="HD20" i="21"/>
  <c r="HE20" i="21"/>
  <c r="HF20" i="21"/>
  <c r="HG20" i="21"/>
  <c r="HH20" i="21"/>
  <c r="HI20" i="21"/>
  <c r="HJ20" i="21"/>
  <c r="HK20" i="21"/>
  <c r="HL20" i="21"/>
  <c r="HM20" i="21"/>
  <c r="HN20" i="21"/>
  <c r="HO20" i="21"/>
  <c r="HP20" i="21"/>
  <c r="HQ20" i="21"/>
  <c r="HR20" i="21"/>
  <c r="HS20" i="21"/>
  <c r="HT20" i="21"/>
  <c r="HU20" i="21"/>
  <c r="HV20" i="21"/>
  <c r="HW20" i="21"/>
  <c r="HC21" i="21"/>
  <c r="HD21" i="21"/>
  <c r="HE21" i="21"/>
  <c r="HF21" i="21"/>
  <c r="HG21" i="21"/>
  <c r="HH21" i="21"/>
  <c r="HI21" i="21"/>
  <c r="HJ21" i="21"/>
  <c r="HK21" i="21"/>
  <c r="HL21" i="21"/>
  <c r="HM21" i="21"/>
  <c r="HN21" i="21"/>
  <c r="HO21" i="21"/>
  <c r="HP21" i="21"/>
  <c r="HQ21" i="21"/>
  <c r="HR21" i="21"/>
  <c r="HS21" i="21"/>
  <c r="HT21" i="21"/>
  <c r="HU21" i="21"/>
  <c r="HV21" i="21"/>
  <c r="HW21" i="21"/>
  <c r="HC22" i="21"/>
  <c r="HD22" i="21"/>
  <c r="HE22" i="21"/>
  <c r="HF22" i="21"/>
  <c r="HG22" i="21"/>
  <c r="HH22" i="21"/>
  <c r="HI22" i="21"/>
  <c r="HJ22" i="21"/>
  <c r="HK22" i="21"/>
  <c r="HL22" i="21"/>
  <c r="HM22" i="21"/>
  <c r="HN22" i="21"/>
  <c r="HO22" i="21"/>
  <c r="HP22" i="21"/>
  <c r="HQ22" i="21"/>
  <c r="HR22" i="21"/>
  <c r="HS22" i="21"/>
  <c r="HT22" i="21"/>
  <c r="HU22" i="21"/>
  <c r="HV22" i="21"/>
  <c r="HW22" i="21"/>
  <c r="HC23" i="21"/>
  <c r="HD23" i="21"/>
  <c r="HE23" i="21"/>
  <c r="HF23" i="21"/>
  <c r="HG23" i="21"/>
  <c r="HH23" i="21"/>
  <c r="HI23" i="21"/>
  <c r="HJ23" i="21"/>
  <c r="HK23" i="21"/>
  <c r="HL23" i="21"/>
  <c r="HM23" i="21"/>
  <c r="HN23" i="21"/>
  <c r="HO23" i="21"/>
  <c r="HP23" i="21"/>
  <c r="HQ23" i="21"/>
  <c r="HR23" i="21"/>
  <c r="HS23" i="21"/>
  <c r="HT23" i="21"/>
  <c r="HU23" i="21"/>
  <c r="HV23" i="21"/>
  <c r="HW23" i="21"/>
  <c r="HC24" i="21"/>
  <c r="HD24" i="21"/>
  <c r="HE24" i="21"/>
  <c r="HF24" i="21"/>
  <c r="HG24" i="21"/>
  <c r="HH24" i="21"/>
  <c r="HI24" i="21"/>
  <c r="HJ24" i="21"/>
  <c r="HK24" i="21"/>
  <c r="HL24" i="21"/>
  <c r="HM24" i="21"/>
  <c r="HN24" i="21"/>
  <c r="HO24" i="21"/>
  <c r="HP24" i="21"/>
  <c r="HQ24" i="21"/>
  <c r="HR24" i="21"/>
  <c r="HS24" i="21"/>
  <c r="HT24" i="21"/>
  <c r="HU24" i="21"/>
  <c r="HV24" i="21"/>
  <c r="HW24" i="21"/>
  <c r="HC25" i="21"/>
  <c r="HD25" i="21"/>
  <c r="HE25" i="21"/>
  <c r="HF25" i="21"/>
  <c r="HG25" i="21"/>
  <c r="HH25" i="21"/>
  <c r="HI25" i="21"/>
  <c r="HJ25" i="21"/>
  <c r="HK25" i="21"/>
  <c r="HL25" i="21"/>
  <c r="HM25" i="21"/>
  <c r="HN25" i="21"/>
  <c r="HO25" i="21"/>
  <c r="HP25" i="21"/>
  <c r="HQ25" i="21"/>
  <c r="HR25" i="21"/>
  <c r="HS25" i="21"/>
  <c r="HT25" i="21"/>
  <c r="HU25" i="21"/>
  <c r="HV25" i="21"/>
  <c r="HW25" i="21"/>
  <c r="HC26" i="21"/>
  <c r="HD26" i="21"/>
  <c r="HE26" i="21"/>
  <c r="HF26" i="21"/>
  <c r="HG26" i="21"/>
  <c r="HH26" i="21"/>
  <c r="HI26" i="21"/>
  <c r="HJ26" i="21"/>
  <c r="HK26" i="21"/>
  <c r="HL26" i="21"/>
  <c r="HM26" i="21"/>
  <c r="HN26" i="21"/>
  <c r="HO26" i="21"/>
  <c r="HP26" i="21"/>
  <c r="HQ26" i="21"/>
  <c r="HR26" i="21"/>
  <c r="HS26" i="21"/>
  <c r="HT26" i="21"/>
  <c r="HU26" i="21"/>
  <c r="HV26" i="21"/>
  <c r="HW26" i="21"/>
  <c r="HC27" i="21"/>
  <c r="HD27" i="21"/>
  <c r="HE27" i="21"/>
  <c r="HF27" i="21"/>
  <c r="HG27" i="21"/>
  <c r="HH27" i="21"/>
  <c r="HI27" i="21"/>
  <c r="HJ27" i="21"/>
  <c r="HK27" i="21"/>
  <c r="HL27" i="21"/>
  <c r="HM27" i="21"/>
  <c r="HN27" i="21"/>
  <c r="HO27" i="21"/>
  <c r="HP27" i="21"/>
  <c r="HQ27" i="21"/>
  <c r="HR27" i="21"/>
  <c r="HS27" i="21"/>
  <c r="HT27" i="21"/>
  <c r="HU27" i="21"/>
  <c r="HV27" i="21"/>
  <c r="HW27" i="21"/>
  <c r="HC28" i="21"/>
  <c r="HD28" i="21"/>
  <c r="HE28" i="21"/>
  <c r="HF28" i="21"/>
  <c r="HG28" i="21"/>
  <c r="HH28" i="21"/>
  <c r="HI28" i="21"/>
  <c r="HJ28" i="21"/>
  <c r="HK28" i="21"/>
  <c r="HL28" i="21"/>
  <c r="HM28" i="21"/>
  <c r="HN28" i="21"/>
  <c r="HO28" i="21"/>
  <c r="HP28" i="21"/>
  <c r="HQ28" i="21"/>
  <c r="HR28" i="21"/>
  <c r="HS28" i="21"/>
  <c r="HT28" i="21"/>
  <c r="HU28" i="21"/>
  <c r="HV28" i="21"/>
  <c r="HW28" i="21"/>
  <c r="HC29" i="21"/>
  <c r="HD29" i="21"/>
  <c r="HE29" i="21"/>
  <c r="HF29" i="21"/>
  <c r="HG29" i="21"/>
  <c r="HH29" i="21"/>
  <c r="HI29" i="21"/>
  <c r="HJ29" i="21"/>
  <c r="HK29" i="21"/>
  <c r="HL29" i="21"/>
  <c r="HM29" i="21"/>
  <c r="HN29" i="21"/>
  <c r="HO29" i="21"/>
  <c r="HP29" i="21"/>
  <c r="HQ29" i="21"/>
  <c r="HR29" i="21"/>
  <c r="HS29" i="21"/>
  <c r="HT29" i="21"/>
  <c r="HU29" i="21"/>
  <c r="HV29" i="21"/>
  <c r="HW29" i="21"/>
  <c r="HC30" i="21"/>
  <c r="HD30" i="21"/>
  <c r="HE30" i="21"/>
  <c r="HF30" i="21"/>
  <c r="HG30" i="21"/>
  <c r="HH30" i="21"/>
  <c r="HI30" i="21"/>
  <c r="HJ30" i="21"/>
  <c r="HK30" i="21"/>
  <c r="HL30" i="21"/>
  <c r="HM30" i="21"/>
  <c r="HN30" i="21"/>
  <c r="HO30" i="21"/>
  <c r="HP30" i="21"/>
  <c r="HQ30" i="21"/>
  <c r="HR30" i="21"/>
  <c r="HS30" i="21"/>
  <c r="HT30" i="21"/>
  <c r="HU30" i="21"/>
  <c r="HV30" i="21"/>
  <c r="HW30" i="21"/>
  <c r="HC31" i="21"/>
  <c r="HD31" i="21"/>
  <c r="HE31" i="21"/>
  <c r="HF31" i="21"/>
  <c r="HG31" i="21"/>
  <c r="HH31" i="21"/>
  <c r="HI31" i="21"/>
  <c r="HJ31" i="21"/>
  <c r="HK31" i="21"/>
  <c r="HL31" i="21"/>
  <c r="HM31" i="21"/>
  <c r="HN31" i="21"/>
  <c r="HO31" i="21"/>
  <c r="HP31" i="21"/>
  <c r="HQ31" i="21"/>
  <c r="HR31" i="21"/>
  <c r="HS31" i="21"/>
  <c r="HT31" i="21"/>
  <c r="HU31" i="21"/>
  <c r="HV31" i="21"/>
  <c r="HW31" i="21"/>
  <c r="HC32" i="21"/>
  <c r="HD32" i="21"/>
  <c r="HE32" i="21"/>
  <c r="HF32" i="21"/>
  <c r="HG32" i="21"/>
  <c r="HH32" i="21"/>
  <c r="HI32" i="21"/>
  <c r="HJ32" i="21"/>
  <c r="HK32" i="21"/>
  <c r="HL32" i="21"/>
  <c r="HM32" i="21"/>
  <c r="HN32" i="21"/>
  <c r="HO32" i="21"/>
  <c r="HP32" i="21"/>
  <c r="HQ32" i="21"/>
  <c r="HR32" i="21"/>
  <c r="HS32" i="21"/>
  <c r="HT32" i="21"/>
  <c r="HU32" i="21"/>
  <c r="HV32" i="21"/>
  <c r="HW32" i="21"/>
  <c r="HC33" i="21"/>
  <c r="HD33" i="21"/>
  <c r="HE33" i="21"/>
  <c r="HF33" i="21"/>
  <c r="HG33" i="21"/>
  <c r="HH33" i="21"/>
  <c r="HI33" i="21"/>
  <c r="HJ33" i="21"/>
  <c r="HK33" i="21"/>
  <c r="HL33" i="21"/>
  <c r="HM33" i="21"/>
  <c r="HN33" i="21"/>
  <c r="HO33" i="21"/>
  <c r="HP33" i="21"/>
  <c r="HQ33" i="21"/>
  <c r="HR33" i="21"/>
  <c r="HS33" i="21"/>
  <c r="HT33" i="21"/>
  <c r="HU33" i="21"/>
  <c r="HV33" i="21"/>
  <c r="HW33" i="21"/>
  <c r="HC34" i="21"/>
  <c r="HD34" i="21"/>
  <c r="HE34" i="21"/>
  <c r="HF34" i="21"/>
  <c r="HG34" i="21"/>
  <c r="HH34" i="21"/>
  <c r="HI34" i="21"/>
  <c r="HJ34" i="21"/>
  <c r="HK34" i="21"/>
  <c r="HL34" i="21"/>
  <c r="HM34" i="21"/>
  <c r="HN34" i="21"/>
  <c r="HO34" i="21"/>
  <c r="HP34" i="21"/>
  <c r="HQ34" i="21"/>
  <c r="HR34" i="21"/>
  <c r="HS34" i="21"/>
  <c r="HT34" i="21"/>
  <c r="HU34" i="21"/>
  <c r="HV34" i="21"/>
  <c r="HW34" i="21"/>
  <c r="HC35" i="21"/>
  <c r="HD35" i="21"/>
  <c r="HE35" i="21"/>
  <c r="HF35" i="21"/>
  <c r="HG35" i="21"/>
  <c r="HH35" i="21"/>
  <c r="HI35" i="21"/>
  <c r="HJ35" i="21"/>
  <c r="HK35" i="21"/>
  <c r="HL35" i="21"/>
  <c r="HM35" i="21"/>
  <c r="HN35" i="21"/>
  <c r="HO35" i="21"/>
  <c r="HP35" i="21"/>
  <c r="HQ35" i="21"/>
  <c r="HR35" i="21"/>
  <c r="HS35" i="21"/>
  <c r="HT35" i="21"/>
  <c r="HU35" i="21"/>
  <c r="HV35" i="21"/>
  <c r="HW35" i="21"/>
  <c r="HC36" i="21"/>
  <c r="HD36" i="21"/>
  <c r="HE36" i="21"/>
  <c r="HF36" i="21"/>
  <c r="HG36" i="21"/>
  <c r="HH36" i="21"/>
  <c r="HI36" i="21"/>
  <c r="HJ36" i="21"/>
  <c r="HK36" i="21"/>
  <c r="HL36" i="21"/>
  <c r="HM36" i="21"/>
  <c r="HN36" i="21"/>
  <c r="HO36" i="21"/>
  <c r="HP36" i="21"/>
  <c r="HQ36" i="21"/>
  <c r="HR36" i="21"/>
  <c r="HS36" i="21"/>
  <c r="HT36" i="21"/>
  <c r="HU36" i="21"/>
  <c r="HV36" i="21"/>
  <c r="HW36" i="21"/>
  <c r="HC37" i="21"/>
  <c r="HD37" i="21"/>
  <c r="HE37" i="21"/>
  <c r="HF37" i="21"/>
  <c r="HG37" i="21"/>
  <c r="HH37" i="21"/>
  <c r="HI37" i="21"/>
  <c r="HJ37" i="21"/>
  <c r="HK37" i="21"/>
  <c r="HL37" i="21"/>
  <c r="HM37" i="21"/>
  <c r="HN37" i="21"/>
  <c r="HO37" i="21"/>
  <c r="HP37" i="21"/>
  <c r="HQ37" i="21"/>
  <c r="HR37" i="21"/>
  <c r="HS37" i="21"/>
  <c r="HT37" i="21"/>
  <c r="HU37" i="21"/>
  <c r="HV37" i="21"/>
  <c r="HW37" i="21"/>
  <c r="HC38" i="21"/>
  <c r="HD38" i="21"/>
  <c r="HE38" i="21"/>
  <c r="HF38" i="21"/>
  <c r="HG38" i="21"/>
  <c r="HH38" i="21"/>
  <c r="HI38" i="21"/>
  <c r="HJ38" i="21"/>
  <c r="HK38" i="21"/>
  <c r="HL38" i="21"/>
  <c r="HM38" i="21"/>
  <c r="HN38" i="21"/>
  <c r="HO38" i="21"/>
  <c r="HP38" i="21"/>
  <c r="HQ38" i="21"/>
  <c r="HR38" i="21"/>
  <c r="HS38" i="21"/>
  <c r="HT38" i="21"/>
  <c r="HU38" i="21"/>
  <c r="HV38" i="21"/>
  <c r="HW38" i="21"/>
  <c r="HC39" i="21"/>
  <c r="HD39" i="21"/>
  <c r="HE39" i="21"/>
  <c r="HF39" i="21"/>
  <c r="HG39" i="21"/>
  <c r="HH39" i="21"/>
  <c r="HI39" i="21"/>
  <c r="HJ39" i="21"/>
  <c r="HK39" i="21"/>
  <c r="HL39" i="21"/>
  <c r="HM39" i="21"/>
  <c r="HN39" i="21"/>
  <c r="HO39" i="21"/>
  <c r="HP39" i="21"/>
  <c r="HQ39" i="21"/>
  <c r="HR39" i="21"/>
  <c r="HS39" i="21"/>
  <c r="HT39" i="21"/>
  <c r="HU39" i="21"/>
  <c r="HV39" i="21"/>
  <c r="HW39" i="21"/>
  <c r="HC40" i="21"/>
  <c r="HD40" i="21"/>
  <c r="HE40" i="21"/>
  <c r="HF40" i="21"/>
  <c r="HG40" i="21"/>
  <c r="HH40" i="21"/>
  <c r="HI40" i="21"/>
  <c r="HJ40" i="21"/>
  <c r="HK40" i="21"/>
  <c r="HL40" i="21"/>
  <c r="HM40" i="21"/>
  <c r="HN40" i="21"/>
  <c r="HO40" i="21"/>
  <c r="HP40" i="21"/>
  <c r="HQ40" i="21"/>
  <c r="HR40" i="21"/>
  <c r="HS40" i="21"/>
  <c r="HT40" i="21"/>
  <c r="HU40" i="21"/>
  <c r="HV40" i="21"/>
  <c r="HW40" i="21"/>
  <c r="HC41" i="21"/>
  <c r="HD41" i="21"/>
  <c r="HE41" i="21"/>
  <c r="HF41" i="21"/>
  <c r="HG41" i="21"/>
  <c r="HH41" i="21"/>
  <c r="HI41" i="21"/>
  <c r="HJ41" i="21"/>
  <c r="HK41" i="21"/>
  <c r="HL41" i="21"/>
  <c r="HM41" i="21"/>
  <c r="HN41" i="21"/>
  <c r="HO41" i="21"/>
  <c r="HP41" i="21"/>
  <c r="HQ41" i="21"/>
  <c r="HR41" i="21"/>
  <c r="HS41" i="21"/>
  <c r="HT41" i="21"/>
  <c r="HU41" i="21"/>
  <c r="HV41" i="21"/>
  <c r="HW41" i="21"/>
  <c r="HC42" i="21"/>
  <c r="HD42" i="21"/>
  <c r="HE42" i="21"/>
  <c r="HF42" i="21"/>
  <c r="HG42" i="21"/>
  <c r="HH42" i="21"/>
  <c r="HI42" i="21"/>
  <c r="HJ42" i="21"/>
  <c r="HK42" i="21"/>
  <c r="HL42" i="21"/>
  <c r="HM42" i="21"/>
  <c r="HN42" i="21"/>
  <c r="HO42" i="21"/>
  <c r="HP42" i="21"/>
  <c r="HQ42" i="21"/>
  <c r="HR42" i="21"/>
  <c r="HS42" i="21"/>
  <c r="HT42" i="21"/>
  <c r="HU42" i="21"/>
  <c r="HV42" i="21"/>
  <c r="HW42" i="21"/>
  <c r="HC43" i="21"/>
  <c r="HD43" i="21"/>
  <c r="HE43" i="21"/>
  <c r="HF43" i="21"/>
  <c r="HG43" i="21"/>
  <c r="HH43" i="21"/>
  <c r="HI43" i="21"/>
  <c r="HJ43" i="21"/>
  <c r="HK43" i="21"/>
  <c r="HL43" i="21"/>
  <c r="HM43" i="21"/>
  <c r="HN43" i="21"/>
  <c r="HO43" i="21"/>
  <c r="HP43" i="21"/>
  <c r="HQ43" i="21"/>
  <c r="HR43" i="21"/>
  <c r="HS43" i="21"/>
  <c r="HT43" i="21"/>
  <c r="HU43" i="21"/>
  <c r="HV43" i="21"/>
  <c r="HW43" i="21"/>
  <c r="HC44" i="21"/>
  <c r="HD44" i="21"/>
  <c r="HE44" i="21"/>
  <c r="HF44" i="21"/>
  <c r="HG44" i="21"/>
  <c r="HH44" i="21"/>
  <c r="HI44" i="21"/>
  <c r="HJ44" i="21"/>
  <c r="HK44" i="21"/>
  <c r="HL44" i="21"/>
  <c r="HM44" i="21"/>
  <c r="HN44" i="21"/>
  <c r="HO44" i="21"/>
  <c r="HP44" i="21"/>
  <c r="HQ44" i="21"/>
  <c r="HR44" i="21"/>
  <c r="HS44" i="21"/>
  <c r="HT44" i="21"/>
  <c r="HU44" i="21"/>
  <c r="HV44" i="21"/>
  <c r="HW44" i="21"/>
  <c r="HC45" i="21"/>
  <c r="HD45" i="21"/>
  <c r="HE45" i="21"/>
  <c r="HF45" i="21"/>
  <c r="HG45" i="21"/>
  <c r="HH45" i="21"/>
  <c r="HI45" i="21"/>
  <c r="HJ45" i="21"/>
  <c r="HK45" i="21"/>
  <c r="HL45" i="21"/>
  <c r="HM45" i="21"/>
  <c r="HN45" i="21"/>
  <c r="HO45" i="21"/>
  <c r="HP45" i="21"/>
  <c r="HQ45" i="21"/>
  <c r="HR45" i="21"/>
  <c r="HS45" i="21"/>
  <c r="HT45" i="21"/>
  <c r="HU45" i="21"/>
  <c r="HV45" i="21"/>
  <c r="HW45" i="21"/>
  <c r="HC46" i="21"/>
  <c r="HD46" i="21"/>
  <c r="HE46" i="21"/>
  <c r="HF46" i="21"/>
  <c r="HG46" i="21"/>
  <c r="HH46" i="21"/>
  <c r="HI46" i="21"/>
  <c r="HJ46" i="21"/>
  <c r="HK46" i="21"/>
  <c r="HL46" i="21"/>
  <c r="HM46" i="21"/>
  <c r="HN46" i="21"/>
  <c r="HO46" i="21"/>
  <c r="HP46" i="21"/>
  <c r="HQ46" i="21"/>
  <c r="HR46" i="21"/>
  <c r="HS46" i="21"/>
  <c r="HT46" i="21"/>
  <c r="HU46" i="21"/>
  <c r="HV46" i="21"/>
  <c r="HW46" i="21"/>
  <c r="HC47" i="21"/>
  <c r="HD47" i="21"/>
  <c r="HE47" i="21"/>
  <c r="HF47" i="21"/>
  <c r="HG47" i="21"/>
  <c r="HH47" i="21"/>
  <c r="HI47" i="21"/>
  <c r="HJ47" i="21"/>
  <c r="HK47" i="21"/>
  <c r="HL47" i="21"/>
  <c r="HM47" i="21"/>
  <c r="HN47" i="21"/>
  <c r="HO47" i="21"/>
  <c r="HP47" i="21"/>
  <c r="HQ47" i="21"/>
  <c r="HR47" i="21"/>
  <c r="HS47" i="21"/>
  <c r="HT47" i="21"/>
  <c r="HU47" i="21"/>
  <c r="HV47" i="21"/>
  <c r="HW47" i="21"/>
  <c r="HC48" i="21"/>
  <c r="HD48" i="21"/>
  <c r="HE48" i="21"/>
  <c r="HF48" i="21"/>
  <c r="HG48" i="21"/>
  <c r="HH48" i="21"/>
  <c r="HI48" i="21"/>
  <c r="HJ48" i="21"/>
  <c r="HK48" i="21"/>
  <c r="HL48" i="21"/>
  <c r="HM48" i="21"/>
  <c r="HN48" i="21"/>
  <c r="HO48" i="21"/>
  <c r="HP48" i="21"/>
  <c r="HQ48" i="21"/>
  <c r="HR48" i="21"/>
  <c r="HS48" i="21"/>
  <c r="HT48" i="21"/>
  <c r="HU48" i="21"/>
  <c r="HV48" i="21"/>
  <c r="HW48" i="21"/>
  <c r="HC49" i="21"/>
  <c r="HD49" i="21"/>
  <c r="HE49" i="21"/>
  <c r="HF49" i="21"/>
  <c r="HG49" i="21"/>
  <c r="HH49" i="21"/>
  <c r="HI49" i="21"/>
  <c r="HJ49" i="21"/>
  <c r="HK49" i="21"/>
  <c r="HL49" i="21"/>
  <c r="HM49" i="21"/>
  <c r="HN49" i="21"/>
  <c r="HO49" i="21"/>
  <c r="HP49" i="21"/>
  <c r="HQ49" i="21"/>
  <c r="HR49" i="21"/>
  <c r="HS49" i="21"/>
  <c r="HT49" i="21"/>
  <c r="HU49" i="21"/>
  <c r="HV49" i="21"/>
  <c r="HW49" i="21"/>
  <c r="HC50" i="21"/>
  <c r="HD50" i="21"/>
  <c r="HE50" i="21"/>
  <c r="HF50" i="21"/>
  <c r="HG50" i="21"/>
  <c r="HH50" i="21"/>
  <c r="HI50" i="21"/>
  <c r="HJ50" i="21"/>
  <c r="HK50" i="21"/>
  <c r="HL50" i="21"/>
  <c r="HM50" i="21"/>
  <c r="HN50" i="21"/>
  <c r="HO50" i="21"/>
  <c r="HP50" i="21"/>
  <c r="HQ50" i="21"/>
  <c r="HR50" i="21"/>
  <c r="HS50" i="21"/>
  <c r="HT50" i="21"/>
  <c r="HU50" i="21"/>
  <c r="HV50" i="21"/>
  <c r="HW50" i="21"/>
  <c r="HC51" i="21"/>
  <c r="HD51" i="21"/>
  <c r="HE51" i="21"/>
  <c r="HF51" i="21"/>
  <c r="HG51" i="21"/>
  <c r="HH51" i="21"/>
  <c r="HI51" i="21"/>
  <c r="HJ51" i="21"/>
  <c r="HK51" i="21"/>
  <c r="HL51" i="21"/>
  <c r="HM51" i="21"/>
  <c r="HN51" i="21"/>
  <c r="HO51" i="21"/>
  <c r="HP51" i="21"/>
  <c r="HQ51" i="21"/>
  <c r="HR51" i="21"/>
  <c r="HS51" i="21"/>
  <c r="HT51" i="21"/>
  <c r="HU51" i="21"/>
  <c r="HV51" i="21"/>
  <c r="HW51" i="21"/>
  <c r="HC52" i="21"/>
  <c r="HD52" i="21"/>
  <c r="HE52" i="21"/>
  <c r="HF52" i="21"/>
  <c r="HG52" i="21"/>
  <c r="HH52" i="21"/>
  <c r="HI52" i="21"/>
  <c r="HJ52" i="21"/>
  <c r="HK52" i="21"/>
  <c r="HL52" i="21"/>
  <c r="HM52" i="21"/>
  <c r="HN52" i="21"/>
  <c r="HO52" i="21"/>
  <c r="HP52" i="21"/>
  <c r="HQ52" i="21"/>
  <c r="HR52" i="21"/>
  <c r="HS52" i="21"/>
  <c r="HT52" i="21"/>
  <c r="HU52" i="21"/>
  <c r="HV52" i="21"/>
  <c r="HW52" i="21"/>
  <c r="HC53" i="21"/>
  <c r="HD53" i="21"/>
  <c r="HE53" i="21"/>
  <c r="HF53" i="21"/>
  <c r="HG53" i="21"/>
  <c r="HH53" i="21"/>
  <c r="HI53" i="21"/>
  <c r="HJ53" i="21"/>
  <c r="HK53" i="21"/>
  <c r="HL53" i="21"/>
  <c r="HM53" i="21"/>
  <c r="HN53" i="21"/>
  <c r="HO53" i="21"/>
  <c r="HP53" i="21"/>
  <c r="HQ53" i="21"/>
  <c r="HR53" i="21"/>
  <c r="HS53" i="21"/>
  <c r="HT53" i="21"/>
  <c r="HU53" i="21"/>
  <c r="HV53" i="21"/>
  <c r="HW53" i="21"/>
  <c r="HC54" i="21"/>
  <c r="HD54" i="21"/>
  <c r="HE54" i="21"/>
  <c r="HF54" i="21"/>
  <c r="HG54" i="21"/>
  <c r="HH54" i="21"/>
  <c r="HI54" i="21"/>
  <c r="HJ54" i="21"/>
  <c r="HK54" i="21"/>
  <c r="HL54" i="21"/>
  <c r="HM54" i="21"/>
  <c r="HN54" i="21"/>
  <c r="HO54" i="21"/>
  <c r="HP54" i="21"/>
  <c r="HQ54" i="21"/>
  <c r="HR54" i="21"/>
  <c r="HS54" i="21"/>
  <c r="HT54" i="21"/>
  <c r="HU54" i="21"/>
  <c r="HV54" i="21"/>
  <c r="HW54" i="21"/>
  <c r="HC55" i="21"/>
  <c r="HD55" i="21"/>
  <c r="HE55" i="21"/>
  <c r="HF55" i="21"/>
  <c r="HG55" i="21"/>
  <c r="HH55" i="21"/>
  <c r="HI55" i="21"/>
  <c r="HJ55" i="21"/>
  <c r="HK55" i="21"/>
  <c r="HL55" i="21"/>
  <c r="HM55" i="21"/>
  <c r="HN55" i="21"/>
  <c r="HO55" i="21"/>
  <c r="HP55" i="21"/>
  <c r="HQ55" i="21"/>
  <c r="HR55" i="21"/>
  <c r="HS55" i="21"/>
  <c r="HT55" i="21"/>
  <c r="HU55" i="21"/>
  <c r="HV55" i="21"/>
  <c r="HW55" i="21"/>
  <c r="HC56" i="21"/>
  <c r="HD56" i="21"/>
  <c r="HE56" i="21"/>
  <c r="HF56" i="21"/>
  <c r="HG56" i="21"/>
  <c r="HH56" i="21"/>
  <c r="HI56" i="21"/>
  <c r="HJ56" i="21"/>
  <c r="HK56" i="21"/>
  <c r="HL56" i="21"/>
  <c r="HM56" i="21"/>
  <c r="HN56" i="21"/>
  <c r="HO56" i="21"/>
  <c r="HP56" i="21"/>
  <c r="HQ56" i="21"/>
  <c r="HR56" i="21"/>
  <c r="HS56" i="21"/>
  <c r="HT56" i="21"/>
  <c r="HU56" i="21"/>
  <c r="HV56" i="21"/>
  <c r="HW56" i="21"/>
  <c r="HC57" i="21"/>
  <c r="HD57" i="21"/>
  <c r="HE57" i="21"/>
  <c r="HF57" i="21"/>
  <c r="HG57" i="21"/>
  <c r="HH57" i="21"/>
  <c r="HI57" i="21"/>
  <c r="HJ57" i="21"/>
  <c r="HK57" i="21"/>
  <c r="HL57" i="21"/>
  <c r="HM57" i="21"/>
  <c r="HN57" i="21"/>
  <c r="HO57" i="21"/>
  <c r="HP57" i="21"/>
  <c r="HQ57" i="21"/>
  <c r="HR57" i="21"/>
  <c r="HS57" i="21"/>
  <c r="HT57" i="21"/>
  <c r="HU57" i="21"/>
  <c r="HV57" i="21"/>
  <c r="HW57" i="21"/>
  <c r="HC58" i="21"/>
  <c r="HD58" i="21"/>
  <c r="HE58" i="21"/>
  <c r="HF58" i="21"/>
  <c r="HG58" i="21"/>
  <c r="HH58" i="21"/>
  <c r="HI58" i="21"/>
  <c r="HJ58" i="21"/>
  <c r="HK58" i="21"/>
  <c r="HL58" i="21"/>
  <c r="HM58" i="21"/>
  <c r="HN58" i="21"/>
  <c r="HO58" i="21"/>
  <c r="HP58" i="21"/>
  <c r="HQ58" i="21"/>
  <c r="HR58" i="21"/>
  <c r="HS58" i="21"/>
  <c r="HT58" i="21"/>
  <c r="HU58" i="21"/>
  <c r="HV58" i="21"/>
  <c r="HW58" i="21"/>
  <c r="HC59" i="21"/>
  <c r="HD59" i="21"/>
  <c r="HE59" i="21"/>
  <c r="HF59" i="21"/>
  <c r="HG59" i="21"/>
  <c r="HH59" i="21"/>
  <c r="HI59" i="21"/>
  <c r="HJ59" i="21"/>
  <c r="HK59" i="21"/>
  <c r="HL59" i="21"/>
  <c r="HM59" i="21"/>
  <c r="HN59" i="21"/>
  <c r="HO59" i="21"/>
  <c r="HP59" i="21"/>
  <c r="HQ59" i="21"/>
  <c r="HR59" i="21"/>
  <c r="HS59" i="21"/>
  <c r="HT59" i="21"/>
  <c r="HU59" i="21"/>
  <c r="HV59" i="21"/>
  <c r="HW59" i="21"/>
  <c r="HC60" i="21"/>
  <c r="HD60" i="21"/>
  <c r="HE60" i="21"/>
  <c r="HF60" i="21"/>
  <c r="HG60" i="21"/>
  <c r="HH60" i="21"/>
  <c r="HI60" i="21"/>
  <c r="HJ60" i="21"/>
  <c r="HK60" i="21"/>
  <c r="HL60" i="21"/>
  <c r="HM60" i="21"/>
  <c r="HN60" i="21"/>
  <c r="HO60" i="21"/>
  <c r="HP60" i="21"/>
  <c r="HQ60" i="21"/>
  <c r="HR60" i="21"/>
  <c r="HS60" i="21"/>
  <c r="HT60" i="21"/>
  <c r="HU60" i="21"/>
  <c r="HV60" i="21"/>
  <c r="HW60" i="21"/>
  <c r="HC61" i="21"/>
  <c r="HD61" i="21"/>
  <c r="HE61" i="21"/>
  <c r="HF61" i="21"/>
  <c r="HG61" i="21"/>
  <c r="HH61" i="21"/>
  <c r="HI61" i="21"/>
  <c r="HJ61" i="21"/>
  <c r="HK61" i="21"/>
  <c r="HL61" i="21"/>
  <c r="HM61" i="21"/>
  <c r="HN61" i="21"/>
  <c r="HO61" i="21"/>
  <c r="HP61" i="21"/>
  <c r="HQ61" i="21"/>
  <c r="HR61" i="21"/>
  <c r="HS61" i="21"/>
  <c r="HT61" i="21"/>
  <c r="HU61" i="21"/>
  <c r="HV61" i="21"/>
  <c r="HW61" i="21"/>
  <c r="HC62" i="21"/>
  <c r="HD62" i="21"/>
  <c r="HE62" i="21"/>
  <c r="HF62" i="21"/>
  <c r="HG62" i="21"/>
  <c r="HH62" i="21"/>
  <c r="HI62" i="21"/>
  <c r="HJ62" i="21"/>
  <c r="HK62" i="21"/>
  <c r="HL62" i="21"/>
  <c r="HM62" i="21"/>
  <c r="HN62" i="21"/>
  <c r="HO62" i="21"/>
  <c r="HP62" i="21"/>
  <c r="HQ62" i="21"/>
  <c r="HR62" i="21"/>
  <c r="HS62" i="21"/>
  <c r="HT62" i="21"/>
  <c r="HU62" i="21"/>
  <c r="HV62" i="21"/>
  <c r="HW62" i="21"/>
  <c r="HC63" i="21"/>
  <c r="HD63" i="21"/>
  <c r="HE63" i="21"/>
  <c r="HF63" i="21"/>
  <c r="HG63" i="21"/>
  <c r="HH63" i="21"/>
  <c r="HI63" i="21"/>
  <c r="HJ63" i="21"/>
  <c r="HK63" i="21"/>
  <c r="HL63" i="21"/>
  <c r="HM63" i="21"/>
  <c r="HN63" i="21"/>
  <c r="HO63" i="21"/>
  <c r="HP63" i="21"/>
  <c r="HQ63" i="21"/>
  <c r="HR63" i="21"/>
  <c r="HS63" i="21"/>
  <c r="HT63" i="21"/>
  <c r="HU63" i="21"/>
  <c r="HV63" i="21"/>
  <c r="HW63" i="21"/>
  <c r="HC64" i="21"/>
  <c r="HD64" i="21"/>
  <c r="HE64" i="21"/>
  <c r="HF64" i="21"/>
  <c r="HG64" i="21"/>
  <c r="HH64" i="21"/>
  <c r="HI64" i="21"/>
  <c r="HJ64" i="21"/>
  <c r="HK64" i="21"/>
  <c r="HL64" i="21"/>
  <c r="HM64" i="21"/>
  <c r="HN64" i="21"/>
  <c r="HO64" i="21"/>
  <c r="HP64" i="21"/>
  <c r="HQ64" i="21"/>
  <c r="HR64" i="21"/>
  <c r="HS64" i="21"/>
  <c r="HT64" i="21"/>
  <c r="HU64" i="21"/>
  <c r="HV64" i="21"/>
  <c r="HW64" i="21"/>
  <c r="HC65" i="21"/>
  <c r="HD65" i="21"/>
  <c r="HE65" i="21"/>
  <c r="HF65" i="21"/>
  <c r="HG65" i="21"/>
  <c r="HH65" i="21"/>
  <c r="HI65" i="21"/>
  <c r="HJ65" i="21"/>
  <c r="HK65" i="21"/>
  <c r="HL65" i="21"/>
  <c r="HM65" i="21"/>
  <c r="HN65" i="21"/>
  <c r="HO65" i="21"/>
  <c r="HP65" i="21"/>
  <c r="HQ65" i="21"/>
  <c r="HR65" i="21"/>
  <c r="HS65" i="21"/>
  <c r="HT65" i="21"/>
  <c r="HU65" i="21"/>
  <c r="HV65" i="21"/>
  <c r="HW65" i="21"/>
  <c r="HC66" i="21"/>
  <c r="HD66" i="21"/>
  <c r="HE66" i="21"/>
  <c r="HF66" i="21"/>
  <c r="HG66" i="21"/>
  <c r="HH66" i="21"/>
  <c r="HI66" i="21"/>
  <c r="HJ66" i="21"/>
  <c r="HK66" i="21"/>
  <c r="HL66" i="21"/>
  <c r="HM66" i="21"/>
  <c r="HN66" i="21"/>
  <c r="HO66" i="21"/>
  <c r="HP66" i="21"/>
  <c r="HQ66" i="21"/>
  <c r="HR66" i="21"/>
  <c r="HS66" i="21"/>
  <c r="HT66" i="21"/>
  <c r="HU66" i="21"/>
  <c r="HV66" i="21"/>
  <c r="HW66" i="21"/>
  <c r="HC67" i="21"/>
  <c r="HD67" i="21"/>
  <c r="HE67" i="21"/>
  <c r="HF67" i="21"/>
  <c r="HG67" i="21"/>
  <c r="HH67" i="21"/>
  <c r="HI67" i="21"/>
  <c r="HJ67" i="21"/>
  <c r="HK67" i="21"/>
  <c r="HL67" i="21"/>
  <c r="HM67" i="21"/>
  <c r="HN67" i="21"/>
  <c r="HO67" i="21"/>
  <c r="HP67" i="21"/>
  <c r="HQ67" i="21"/>
  <c r="HR67" i="21"/>
  <c r="HS67" i="21"/>
  <c r="HT67" i="21"/>
  <c r="HU67" i="21"/>
  <c r="HV67" i="21"/>
  <c r="HW67" i="21"/>
  <c r="HC68" i="21"/>
  <c r="HD68" i="21"/>
  <c r="HE68" i="21"/>
  <c r="HF68" i="21"/>
  <c r="HG68" i="21"/>
  <c r="HH68" i="21"/>
  <c r="HI68" i="21"/>
  <c r="HJ68" i="21"/>
  <c r="HK68" i="21"/>
  <c r="HL68" i="21"/>
  <c r="HM68" i="21"/>
  <c r="HN68" i="21"/>
  <c r="HO68" i="21"/>
  <c r="HP68" i="21"/>
  <c r="HQ68" i="21"/>
  <c r="HR68" i="21"/>
  <c r="HS68" i="21"/>
  <c r="HT68" i="21"/>
  <c r="HU68" i="21"/>
  <c r="HV68" i="21"/>
  <c r="HW68" i="21"/>
  <c r="HC69" i="21"/>
  <c r="HD69" i="21"/>
  <c r="HE69" i="21"/>
  <c r="HF69" i="21"/>
  <c r="HG69" i="21"/>
  <c r="HH69" i="21"/>
  <c r="HI69" i="21"/>
  <c r="HJ69" i="21"/>
  <c r="HK69" i="21"/>
  <c r="HL69" i="21"/>
  <c r="HM69" i="21"/>
  <c r="HN69" i="21"/>
  <c r="HO69" i="21"/>
  <c r="HP69" i="21"/>
  <c r="HQ69" i="21"/>
  <c r="HR69" i="21"/>
  <c r="HS69" i="21"/>
  <c r="HT69" i="21"/>
  <c r="HU69" i="21"/>
  <c r="HV69" i="21"/>
  <c r="HW69" i="21"/>
  <c r="HC70" i="21"/>
  <c r="HD70" i="21"/>
  <c r="HE70" i="21"/>
  <c r="HF70" i="21"/>
  <c r="HG70" i="21"/>
  <c r="HH70" i="21"/>
  <c r="HI70" i="21"/>
  <c r="HJ70" i="21"/>
  <c r="HK70" i="21"/>
  <c r="HL70" i="21"/>
  <c r="HM70" i="21"/>
  <c r="HN70" i="21"/>
  <c r="HO70" i="21"/>
  <c r="HP70" i="21"/>
  <c r="HQ70" i="21"/>
  <c r="HR70" i="21"/>
  <c r="HS70" i="21"/>
  <c r="HT70" i="21"/>
  <c r="HU70" i="21"/>
  <c r="HV70" i="21"/>
  <c r="HW70" i="21"/>
  <c r="HC71" i="21"/>
  <c r="HD71" i="21"/>
  <c r="HE71" i="21"/>
  <c r="HF71" i="21"/>
  <c r="HG71" i="21"/>
  <c r="HH71" i="21"/>
  <c r="HI71" i="21"/>
  <c r="HJ71" i="21"/>
  <c r="HK71" i="21"/>
  <c r="HL71" i="21"/>
  <c r="HM71" i="21"/>
  <c r="HN71" i="21"/>
  <c r="HO71" i="21"/>
  <c r="HP71" i="21"/>
  <c r="HQ71" i="21"/>
  <c r="HR71" i="21"/>
  <c r="HS71" i="21"/>
  <c r="HT71" i="21"/>
  <c r="HU71" i="21"/>
  <c r="HV71" i="21"/>
  <c r="HW71" i="21"/>
  <c r="HC72" i="21"/>
  <c r="HD72" i="21"/>
  <c r="HE72" i="21"/>
  <c r="HF72" i="21"/>
  <c r="HG72" i="21"/>
  <c r="HH72" i="21"/>
  <c r="HI72" i="21"/>
  <c r="HJ72" i="21"/>
  <c r="HK72" i="21"/>
  <c r="HL72" i="21"/>
  <c r="HM72" i="21"/>
  <c r="HN72" i="21"/>
  <c r="HO72" i="21"/>
  <c r="HP72" i="21"/>
  <c r="HQ72" i="21"/>
  <c r="HR72" i="21"/>
  <c r="HS72" i="21"/>
  <c r="HT72" i="21"/>
  <c r="HU72" i="21"/>
  <c r="HV72" i="21"/>
  <c r="HW72" i="21"/>
  <c r="HC73" i="21"/>
  <c r="HD73" i="21"/>
  <c r="HE73" i="21"/>
  <c r="HF73" i="21"/>
  <c r="HG73" i="21"/>
  <c r="HH73" i="21"/>
  <c r="HI73" i="21"/>
  <c r="HJ73" i="21"/>
  <c r="HK73" i="21"/>
  <c r="HL73" i="21"/>
  <c r="HM73" i="21"/>
  <c r="HN73" i="21"/>
  <c r="HO73" i="21"/>
  <c r="HP73" i="21"/>
  <c r="HQ73" i="21"/>
  <c r="HR73" i="21"/>
  <c r="HS73" i="21"/>
  <c r="HT73" i="21"/>
  <c r="HU73" i="21"/>
  <c r="HV73" i="21"/>
  <c r="HW73" i="21"/>
  <c r="HC74" i="21"/>
  <c r="HD74" i="21"/>
  <c r="HE74" i="21"/>
  <c r="HF74" i="21"/>
  <c r="HG74" i="21"/>
  <c r="HH74" i="21"/>
  <c r="HI74" i="21"/>
  <c r="HJ74" i="21"/>
  <c r="HK74" i="21"/>
  <c r="HL74" i="21"/>
  <c r="HM74" i="21"/>
  <c r="HN74" i="21"/>
  <c r="HO74" i="21"/>
  <c r="HP74" i="21"/>
  <c r="HQ74" i="21"/>
  <c r="HR74" i="21"/>
  <c r="HS74" i="21"/>
  <c r="HT74" i="21"/>
  <c r="HU74" i="21"/>
  <c r="HV74" i="21"/>
  <c r="HW74" i="21"/>
  <c r="HC75" i="21"/>
  <c r="HD75" i="21"/>
  <c r="HE75" i="21"/>
  <c r="HF75" i="21"/>
  <c r="HG75" i="21"/>
  <c r="HH75" i="21"/>
  <c r="HI75" i="21"/>
  <c r="HJ75" i="21"/>
  <c r="HK75" i="21"/>
  <c r="HL75" i="21"/>
  <c r="HM75" i="21"/>
  <c r="HN75" i="21"/>
  <c r="HO75" i="21"/>
  <c r="HP75" i="21"/>
  <c r="HQ75" i="21"/>
  <c r="HR75" i="21"/>
  <c r="HS75" i="21"/>
  <c r="HT75" i="21"/>
  <c r="HU75" i="21"/>
  <c r="HV75" i="21"/>
  <c r="HW75" i="21"/>
  <c r="HC76" i="21"/>
  <c r="HD76" i="21"/>
  <c r="HE76" i="21"/>
  <c r="HF76" i="21"/>
  <c r="HG76" i="21"/>
  <c r="HH76" i="21"/>
  <c r="HI76" i="21"/>
  <c r="HJ76" i="21"/>
  <c r="HK76" i="21"/>
  <c r="HL76" i="21"/>
  <c r="HM76" i="21"/>
  <c r="HN76" i="21"/>
  <c r="HO76" i="21"/>
  <c r="HP76" i="21"/>
  <c r="HQ76" i="21"/>
  <c r="HR76" i="21"/>
  <c r="HS76" i="21"/>
  <c r="HT76" i="21"/>
  <c r="HU76" i="21"/>
  <c r="HV76" i="21"/>
  <c r="HW76" i="21"/>
  <c r="HC77" i="21"/>
  <c r="HD77" i="21"/>
  <c r="HE77" i="21"/>
  <c r="HF77" i="21"/>
  <c r="HG77" i="21"/>
  <c r="HH77" i="21"/>
  <c r="HI77" i="21"/>
  <c r="HJ77" i="21"/>
  <c r="HK77" i="21"/>
  <c r="HL77" i="21"/>
  <c r="HM77" i="21"/>
  <c r="HN77" i="21"/>
  <c r="HO77" i="21"/>
  <c r="HP77" i="21"/>
  <c r="HQ77" i="21"/>
  <c r="HR77" i="21"/>
  <c r="HS77" i="21"/>
  <c r="HT77" i="21"/>
  <c r="HU77" i="21"/>
  <c r="HV77" i="21"/>
  <c r="HW77" i="21"/>
  <c r="HC78" i="21"/>
  <c r="HD78" i="21"/>
  <c r="HE78" i="21"/>
  <c r="HF78" i="21"/>
  <c r="HG78" i="21"/>
  <c r="HH78" i="21"/>
  <c r="HI78" i="21"/>
  <c r="HJ78" i="21"/>
  <c r="HK78" i="21"/>
  <c r="HL78" i="21"/>
  <c r="HM78" i="21"/>
  <c r="HN78" i="21"/>
  <c r="HO78" i="21"/>
  <c r="HP78" i="21"/>
  <c r="HQ78" i="21"/>
  <c r="HR78" i="21"/>
  <c r="HS78" i="21"/>
  <c r="HT78" i="21"/>
  <c r="HU78" i="21"/>
  <c r="HV78" i="21"/>
  <c r="HW78" i="21"/>
  <c r="HC79" i="21"/>
  <c r="HD79" i="21"/>
  <c r="HE79" i="21"/>
  <c r="HF79" i="21"/>
  <c r="HG79" i="21"/>
  <c r="HH79" i="21"/>
  <c r="HI79" i="21"/>
  <c r="HJ79" i="21"/>
  <c r="HK79" i="21"/>
  <c r="HL79" i="21"/>
  <c r="HM79" i="21"/>
  <c r="HN79" i="21"/>
  <c r="HO79" i="21"/>
  <c r="HP79" i="21"/>
  <c r="HQ79" i="21"/>
  <c r="HR79" i="21"/>
  <c r="HS79" i="21"/>
  <c r="HT79" i="21"/>
  <c r="HU79" i="21"/>
  <c r="HV79" i="21"/>
  <c r="HW79" i="21"/>
  <c r="HC80" i="21"/>
  <c r="HD80" i="21"/>
  <c r="HE80" i="21"/>
  <c r="HF80" i="21"/>
  <c r="HG80" i="21"/>
  <c r="HH80" i="21"/>
  <c r="HI80" i="21"/>
  <c r="HJ80" i="21"/>
  <c r="HK80" i="21"/>
  <c r="HL80" i="21"/>
  <c r="HM80" i="21"/>
  <c r="HN80" i="21"/>
  <c r="HO80" i="21"/>
  <c r="HP80" i="21"/>
  <c r="HQ80" i="21"/>
  <c r="HR80" i="21"/>
  <c r="HS80" i="21"/>
  <c r="HT80" i="21"/>
  <c r="HU80" i="21"/>
  <c r="HV80" i="21"/>
  <c r="HW80" i="21"/>
  <c r="HC81" i="21"/>
  <c r="HD81" i="21"/>
  <c r="HE81" i="21"/>
  <c r="HF81" i="21"/>
  <c r="HG81" i="21"/>
  <c r="HH81" i="21"/>
  <c r="HI81" i="21"/>
  <c r="HJ81" i="21"/>
  <c r="HK81" i="21"/>
  <c r="HL81" i="21"/>
  <c r="HM81" i="21"/>
  <c r="HN81" i="21"/>
  <c r="HO81" i="21"/>
  <c r="HP81" i="21"/>
  <c r="HQ81" i="21"/>
  <c r="HR81" i="21"/>
  <c r="HS81" i="21"/>
  <c r="HT81" i="21"/>
  <c r="HU81" i="21"/>
  <c r="HV81" i="21"/>
  <c r="HW81" i="21"/>
  <c r="HC82" i="21"/>
  <c r="HD82" i="21"/>
  <c r="HE82" i="21"/>
  <c r="HF82" i="21"/>
  <c r="HG82" i="21"/>
  <c r="HH82" i="21"/>
  <c r="HI82" i="21"/>
  <c r="HJ82" i="21"/>
  <c r="HK82" i="21"/>
  <c r="HL82" i="21"/>
  <c r="HM82" i="21"/>
  <c r="HN82" i="21"/>
  <c r="HO82" i="21"/>
  <c r="HP82" i="21"/>
  <c r="HQ82" i="21"/>
  <c r="HR82" i="21"/>
  <c r="HS82" i="21"/>
  <c r="HT82" i="21"/>
  <c r="HU82" i="21"/>
  <c r="HV82" i="21"/>
  <c r="HW82" i="21"/>
  <c r="HC83" i="21"/>
  <c r="HD83" i="21"/>
  <c r="HE83" i="21"/>
  <c r="HF83" i="21"/>
  <c r="HG83" i="21"/>
  <c r="HH83" i="21"/>
  <c r="HI83" i="21"/>
  <c r="HJ83" i="21"/>
  <c r="HK83" i="21"/>
  <c r="HL83" i="21"/>
  <c r="HM83" i="21"/>
  <c r="HN83" i="21"/>
  <c r="HO83" i="21"/>
  <c r="HP83" i="21"/>
  <c r="HQ83" i="21"/>
  <c r="HR83" i="21"/>
  <c r="HS83" i="21"/>
  <c r="HT83" i="21"/>
  <c r="HU83" i="21"/>
  <c r="HV83" i="21"/>
  <c r="HW83" i="21"/>
  <c r="HC84" i="21"/>
  <c r="HD84" i="21"/>
  <c r="HE84" i="21"/>
  <c r="HF84" i="21"/>
  <c r="HG84" i="21"/>
  <c r="HH84" i="21"/>
  <c r="HI84" i="21"/>
  <c r="HJ84" i="21"/>
  <c r="HK84" i="21"/>
  <c r="HL84" i="21"/>
  <c r="HM84" i="21"/>
  <c r="HN84" i="21"/>
  <c r="HO84" i="21"/>
  <c r="HP84" i="21"/>
  <c r="HQ84" i="21"/>
  <c r="HR84" i="21"/>
  <c r="HS84" i="21"/>
  <c r="HT84" i="21"/>
  <c r="HU84" i="21"/>
  <c r="HV84" i="21"/>
  <c r="HW84" i="21"/>
  <c r="HC85" i="21"/>
  <c r="HD85" i="21"/>
  <c r="HE85" i="21"/>
  <c r="HF85" i="21"/>
  <c r="HG85" i="21"/>
  <c r="HH85" i="21"/>
  <c r="HI85" i="21"/>
  <c r="HJ85" i="21"/>
  <c r="HK85" i="21"/>
  <c r="HL85" i="21"/>
  <c r="HM85" i="21"/>
  <c r="HN85" i="21"/>
  <c r="HO85" i="21"/>
  <c r="HP85" i="21"/>
  <c r="HQ85" i="21"/>
  <c r="HR85" i="21"/>
  <c r="HS85" i="21"/>
  <c r="HT85" i="21"/>
  <c r="HU85" i="21"/>
  <c r="HV85" i="21"/>
  <c r="HW85" i="21"/>
  <c r="HC86" i="21"/>
  <c r="HD86" i="21"/>
  <c r="HE86" i="21"/>
  <c r="HF86" i="21"/>
  <c r="HG86" i="21"/>
  <c r="HH86" i="21"/>
  <c r="HI86" i="21"/>
  <c r="HJ86" i="21"/>
  <c r="HK86" i="21"/>
  <c r="HL86" i="21"/>
  <c r="HM86" i="21"/>
  <c r="HN86" i="21"/>
  <c r="HO86" i="21"/>
  <c r="HP86" i="21"/>
  <c r="HQ86" i="21"/>
  <c r="HR86" i="21"/>
  <c r="HS86" i="21"/>
  <c r="HT86" i="21"/>
  <c r="HU86" i="21"/>
  <c r="HV86" i="21"/>
  <c r="HW86" i="21"/>
  <c r="HC87" i="21"/>
  <c r="HD87" i="21"/>
  <c r="HE87" i="21"/>
  <c r="HF87" i="21"/>
  <c r="HG87" i="21"/>
  <c r="HH87" i="21"/>
  <c r="HI87" i="21"/>
  <c r="HJ87" i="21"/>
  <c r="HK87" i="21"/>
  <c r="HL87" i="21"/>
  <c r="HM87" i="21"/>
  <c r="HN87" i="21"/>
  <c r="HO87" i="21"/>
  <c r="HP87" i="21"/>
  <c r="HQ87" i="21"/>
  <c r="HR87" i="21"/>
  <c r="HS87" i="21"/>
  <c r="HT87" i="21"/>
  <c r="HU87" i="21"/>
  <c r="HV87" i="21"/>
  <c r="HW87" i="21"/>
  <c r="HC88" i="21"/>
  <c r="HD88" i="21"/>
  <c r="HE88" i="21"/>
  <c r="HF88" i="21"/>
  <c r="HG88" i="21"/>
  <c r="HH88" i="21"/>
  <c r="HI88" i="21"/>
  <c r="HJ88" i="21"/>
  <c r="HK88" i="21"/>
  <c r="HL88" i="21"/>
  <c r="HM88" i="21"/>
  <c r="HN88" i="21"/>
  <c r="HO88" i="21"/>
  <c r="HP88" i="21"/>
  <c r="HQ88" i="21"/>
  <c r="HR88" i="21"/>
  <c r="HS88" i="21"/>
  <c r="HT88" i="21"/>
  <c r="HU88" i="21"/>
  <c r="HV88" i="21"/>
  <c r="HW88" i="21"/>
  <c r="HC89" i="21"/>
  <c r="HD89" i="21"/>
  <c r="HE89" i="21"/>
  <c r="HF89" i="21"/>
  <c r="HG89" i="21"/>
  <c r="HH89" i="21"/>
  <c r="HI89" i="21"/>
  <c r="HJ89" i="21"/>
  <c r="HK89" i="21"/>
  <c r="HL89" i="21"/>
  <c r="HM89" i="21"/>
  <c r="HN89" i="21"/>
  <c r="HO89" i="21"/>
  <c r="HP89" i="21"/>
  <c r="HQ89" i="21"/>
  <c r="HR89" i="21"/>
  <c r="HS89" i="21"/>
  <c r="HT89" i="21"/>
  <c r="HU89" i="21"/>
  <c r="HV89" i="21"/>
  <c r="HW89" i="21"/>
  <c r="HC90" i="21"/>
  <c r="HD90" i="21"/>
  <c r="HE90" i="21"/>
  <c r="HF90" i="21"/>
  <c r="HG90" i="21"/>
  <c r="HH90" i="21"/>
  <c r="HI90" i="21"/>
  <c r="HJ90" i="21"/>
  <c r="HK90" i="21"/>
  <c r="HL90" i="21"/>
  <c r="HM90" i="21"/>
  <c r="HN90" i="21"/>
  <c r="HO90" i="21"/>
  <c r="HP90" i="21"/>
  <c r="HQ90" i="21"/>
  <c r="HR90" i="21"/>
  <c r="HS90" i="21"/>
  <c r="HT90" i="21"/>
  <c r="HU90" i="21"/>
  <c r="HV90" i="21"/>
  <c r="HW90" i="21"/>
  <c r="HC91" i="21"/>
  <c r="HD91" i="21"/>
  <c r="HE91" i="21"/>
  <c r="HF91" i="21"/>
  <c r="HG91" i="21"/>
  <c r="HH91" i="21"/>
  <c r="HI91" i="21"/>
  <c r="HJ91" i="21"/>
  <c r="HK91" i="21"/>
  <c r="HL91" i="21"/>
  <c r="HM91" i="21"/>
  <c r="HN91" i="21"/>
  <c r="HO91" i="21"/>
  <c r="HP91" i="21"/>
  <c r="HQ91" i="21"/>
  <c r="HR91" i="21"/>
  <c r="HS91" i="21"/>
  <c r="HT91" i="21"/>
  <c r="HU91" i="21"/>
  <c r="HV91" i="21"/>
  <c r="HW91" i="21"/>
  <c r="HC92" i="21"/>
  <c r="HD92" i="21"/>
  <c r="HE92" i="21"/>
  <c r="HF92" i="21"/>
  <c r="HG92" i="21"/>
  <c r="HH92" i="21"/>
  <c r="HI92" i="21"/>
  <c r="HJ92" i="21"/>
  <c r="HK92" i="21"/>
  <c r="HL92" i="21"/>
  <c r="HM92" i="21"/>
  <c r="HN92" i="21"/>
  <c r="HO92" i="21"/>
  <c r="HP92" i="21"/>
  <c r="HQ92" i="21"/>
  <c r="HR92" i="21"/>
  <c r="HS92" i="21"/>
  <c r="HT92" i="21"/>
  <c r="HU92" i="21"/>
  <c r="HV92" i="21"/>
  <c r="HW92" i="21"/>
  <c r="HC93" i="21"/>
  <c r="HD93" i="21"/>
  <c r="HE93" i="21"/>
  <c r="HF93" i="21"/>
  <c r="HG93" i="21"/>
  <c r="HH93" i="21"/>
  <c r="HI93" i="21"/>
  <c r="HJ93" i="21"/>
  <c r="HK93" i="21"/>
  <c r="HL93" i="21"/>
  <c r="HM93" i="21"/>
  <c r="HN93" i="21"/>
  <c r="HO93" i="21"/>
  <c r="HP93" i="21"/>
  <c r="HQ93" i="21"/>
  <c r="HR93" i="21"/>
  <c r="HS93" i="21"/>
  <c r="HT93" i="21"/>
  <c r="HU93" i="21"/>
  <c r="HV93" i="21"/>
  <c r="HW93" i="21"/>
  <c r="HC94" i="21"/>
  <c r="HD94" i="21"/>
  <c r="HE94" i="21"/>
  <c r="HF94" i="21"/>
  <c r="HG94" i="21"/>
  <c r="HH94" i="21"/>
  <c r="HI94" i="21"/>
  <c r="HJ94" i="21"/>
  <c r="HK94" i="21"/>
  <c r="HL94" i="21"/>
  <c r="HM94" i="21"/>
  <c r="HN94" i="21"/>
  <c r="HO94" i="21"/>
  <c r="HP94" i="21"/>
  <c r="HQ94" i="21"/>
  <c r="HR94" i="21"/>
  <c r="HS94" i="21"/>
  <c r="HT94" i="21"/>
  <c r="HU94" i="21"/>
  <c r="HV94" i="21"/>
  <c r="HW94" i="21"/>
  <c r="HC95" i="21"/>
  <c r="HD95" i="21"/>
  <c r="HE95" i="21"/>
  <c r="HF95" i="21"/>
  <c r="HG95" i="21"/>
  <c r="HH95" i="21"/>
  <c r="HI95" i="21"/>
  <c r="HJ95" i="21"/>
  <c r="HK95" i="21"/>
  <c r="HL95" i="21"/>
  <c r="HM95" i="21"/>
  <c r="HN95" i="21"/>
  <c r="HO95" i="21"/>
  <c r="HP95" i="21"/>
  <c r="HQ95" i="21"/>
  <c r="HR95" i="21"/>
  <c r="HS95" i="21"/>
  <c r="HT95" i="21"/>
  <c r="HU95" i="21"/>
  <c r="HV95" i="21"/>
  <c r="HW95" i="21"/>
  <c r="HC96" i="21"/>
  <c r="HD96" i="21"/>
  <c r="HE96" i="21"/>
  <c r="HF96" i="21"/>
  <c r="HG96" i="21"/>
  <c r="HH96" i="21"/>
  <c r="HI96" i="21"/>
  <c r="HJ96" i="21"/>
  <c r="HK96" i="21"/>
  <c r="HL96" i="21"/>
  <c r="HM96" i="21"/>
  <c r="HN96" i="21"/>
  <c r="HO96" i="21"/>
  <c r="HP96" i="21"/>
  <c r="HQ96" i="21"/>
  <c r="HR96" i="21"/>
  <c r="HS96" i="21"/>
  <c r="HT96" i="21"/>
  <c r="HU96" i="21"/>
  <c r="HV96" i="21"/>
  <c r="HW96" i="21"/>
  <c r="HC97" i="21"/>
  <c r="HD97" i="21"/>
  <c r="HE97" i="21"/>
  <c r="HF97" i="21"/>
  <c r="HG97" i="21"/>
  <c r="HH97" i="21"/>
  <c r="HI97" i="21"/>
  <c r="HJ97" i="21"/>
  <c r="HK97" i="21"/>
  <c r="HL97" i="21"/>
  <c r="HM97" i="21"/>
  <c r="HN97" i="21"/>
  <c r="HO97" i="21"/>
  <c r="HP97" i="21"/>
  <c r="HQ97" i="21"/>
  <c r="HR97" i="21"/>
  <c r="HS97" i="21"/>
  <c r="HT97" i="21"/>
  <c r="HU97" i="21"/>
  <c r="HV97" i="21"/>
  <c r="HW97" i="21"/>
  <c r="HC98" i="21"/>
  <c r="HD98" i="21"/>
  <c r="HE98" i="21"/>
  <c r="HF98" i="21"/>
  <c r="HG98" i="21"/>
  <c r="HH98" i="21"/>
  <c r="HI98" i="21"/>
  <c r="HJ98" i="21"/>
  <c r="HK98" i="21"/>
  <c r="HL98" i="21"/>
  <c r="HM98" i="21"/>
  <c r="HN98" i="21"/>
  <c r="HO98" i="21"/>
  <c r="HP98" i="21"/>
  <c r="HQ98" i="21"/>
  <c r="HR98" i="21"/>
  <c r="HS98" i="21"/>
  <c r="HT98" i="21"/>
  <c r="HU98" i="21"/>
  <c r="HV98" i="21"/>
  <c r="HW98" i="21"/>
  <c r="HC99" i="21"/>
  <c r="HD99" i="21"/>
  <c r="HE99" i="21"/>
  <c r="HF99" i="21"/>
  <c r="HG99" i="21"/>
  <c r="HH99" i="21"/>
  <c r="HI99" i="21"/>
  <c r="HJ99" i="21"/>
  <c r="HK99" i="21"/>
  <c r="HL99" i="21"/>
  <c r="HM99" i="21"/>
  <c r="HN99" i="21"/>
  <c r="HO99" i="21"/>
  <c r="HP99" i="21"/>
  <c r="HQ99" i="21"/>
  <c r="HR99" i="21"/>
  <c r="HS99" i="21"/>
  <c r="HT99" i="21"/>
  <c r="HU99" i="21"/>
  <c r="HV99" i="21"/>
  <c r="HW99" i="21"/>
  <c r="HC100" i="21"/>
  <c r="HD100" i="21"/>
  <c r="HE100" i="21"/>
  <c r="HF100" i="21"/>
  <c r="HG100" i="21"/>
  <c r="HH100" i="21"/>
  <c r="HI100" i="21"/>
  <c r="HJ100" i="21"/>
  <c r="HK100" i="21"/>
  <c r="HL100" i="21"/>
  <c r="HM100" i="21"/>
  <c r="HN100" i="21"/>
  <c r="HO100" i="21"/>
  <c r="HP100" i="21"/>
  <c r="HQ100" i="21"/>
  <c r="HR100" i="21"/>
  <c r="HS100" i="21"/>
  <c r="HT100" i="21"/>
  <c r="HU100" i="21"/>
  <c r="HV100" i="21"/>
  <c r="HW100" i="21"/>
  <c r="HC101" i="21"/>
  <c r="HD101" i="21"/>
  <c r="HE101" i="21"/>
  <c r="HF101" i="21"/>
  <c r="HG101" i="21"/>
  <c r="HH101" i="21"/>
  <c r="HI101" i="21"/>
  <c r="HJ101" i="21"/>
  <c r="HK101" i="21"/>
  <c r="HL101" i="21"/>
  <c r="HM101" i="21"/>
  <c r="HN101" i="21"/>
  <c r="HO101" i="21"/>
  <c r="HP101" i="21"/>
  <c r="HQ101" i="21"/>
  <c r="HR101" i="21"/>
  <c r="HS101" i="21"/>
  <c r="HT101" i="21"/>
  <c r="HU101" i="21"/>
  <c r="HV101" i="21"/>
  <c r="HW101" i="21"/>
  <c r="HC102" i="21"/>
  <c r="HD102" i="21"/>
  <c r="HE102" i="21"/>
  <c r="HF102" i="21"/>
  <c r="HG102" i="21"/>
  <c r="HH102" i="21"/>
  <c r="HI102" i="21"/>
  <c r="HJ102" i="21"/>
  <c r="HK102" i="21"/>
  <c r="HL102" i="21"/>
  <c r="HM102" i="21"/>
  <c r="HN102" i="21"/>
  <c r="HO102" i="21"/>
  <c r="HP102" i="21"/>
  <c r="HQ102" i="21"/>
  <c r="HR102" i="21"/>
  <c r="HS102" i="21"/>
  <c r="HT102" i="21"/>
  <c r="HU102" i="21"/>
  <c r="HV102" i="21"/>
  <c r="HW102" i="21"/>
  <c r="HC103" i="21"/>
  <c r="HD103" i="21"/>
  <c r="HE103" i="21"/>
  <c r="HF103" i="21"/>
  <c r="HG103" i="21"/>
  <c r="HH103" i="21"/>
  <c r="HI103" i="21"/>
  <c r="HJ103" i="21"/>
  <c r="HK103" i="21"/>
  <c r="HL103" i="21"/>
  <c r="HM103" i="21"/>
  <c r="HN103" i="21"/>
  <c r="HO103" i="21"/>
  <c r="HP103" i="21"/>
  <c r="HQ103" i="21"/>
  <c r="HR103" i="21"/>
  <c r="HS103" i="21"/>
  <c r="HT103" i="21"/>
  <c r="HU103" i="21"/>
  <c r="HV103" i="21"/>
  <c r="HW103" i="21"/>
  <c r="HC104" i="21"/>
  <c r="HD104" i="21"/>
  <c r="HE104" i="21"/>
  <c r="HF104" i="21"/>
  <c r="HG104" i="21"/>
  <c r="HH104" i="21"/>
  <c r="HI104" i="21"/>
  <c r="HJ104" i="21"/>
  <c r="HK104" i="21"/>
  <c r="HL104" i="21"/>
  <c r="HM104" i="21"/>
  <c r="HN104" i="21"/>
  <c r="HO104" i="21"/>
  <c r="HP104" i="21"/>
  <c r="HQ104" i="21"/>
  <c r="HR104" i="21"/>
  <c r="HS104" i="21"/>
  <c r="HT104" i="21"/>
  <c r="HU104" i="21"/>
  <c r="HV104" i="21"/>
  <c r="HW104" i="21"/>
  <c r="HC105" i="21"/>
  <c r="HD105" i="21"/>
  <c r="HE105" i="21"/>
  <c r="HF105" i="21"/>
  <c r="HG105" i="21"/>
  <c r="HH105" i="21"/>
  <c r="HI105" i="21"/>
  <c r="HJ105" i="21"/>
  <c r="HK105" i="21"/>
  <c r="HL105" i="21"/>
  <c r="HM105" i="21"/>
  <c r="HN105" i="21"/>
  <c r="HO105" i="21"/>
  <c r="HP105" i="21"/>
  <c r="HQ105" i="21"/>
  <c r="HR105" i="21"/>
  <c r="HS105" i="21"/>
  <c r="HT105" i="21"/>
  <c r="HU105" i="21"/>
  <c r="HV105" i="21"/>
  <c r="HW105" i="21"/>
  <c r="HC106" i="21"/>
  <c r="HD106" i="21"/>
  <c r="HE106" i="21"/>
  <c r="HF106" i="21"/>
  <c r="HG106" i="21"/>
  <c r="HH106" i="21"/>
  <c r="HI106" i="21"/>
  <c r="HJ106" i="21"/>
  <c r="HK106" i="21"/>
  <c r="HL106" i="21"/>
  <c r="HM106" i="21"/>
  <c r="HN106" i="21"/>
  <c r="HO106" i="21"/>
  <c r="HP106" i="21"/>
  <c r="HQ106" i="21"/>
  <c r="HR106" i="21"/>
  <c r="HS106" i="21"/>
  <c r="HT106" i="21"/>
  <c r="HU106" i="21"/>
  <c r="HV106" i="21"/>
  <c r="HW106" i="21"/>
  <c r="HC107" i="21"/>
  <c r="HD107" i="21"/>
  <c r="HE107" i="21"/>
  <c r="HF107" i="21"/>
  <c r="HG107" i="21"/>
  <c r="HH107" i="21"/>
  <c r="HI107" i="21"/>
  <c r="HJ107" i="21"/>
  <c r="HK107" i="21"/>
  <c r="HL107" i="21"/>
  <c r="HM107" i="21"/>
  <c r="HN107" i="21"/>
  <c r="HO107" i="21"/>
  <c r="HP107" i="21"/>
  <c r="HQ107" i="21"/>
  <c r="HR107" i="21"/>
  <c r="HS107" i="21"/>
  <c r="HT107" i="21"/>
  <c r="HU107" i="21"/>
  <c r="HV107" i="21"/>
  <c r="HW107" i="21"/>
  <c r="HC108" i="21"/>
  <c r="HD108" i="21"/>
  <c r="HE108" i="21"/>
  <c r="HF108" i="21"/>
  <c r="HG108" i="21"/>
  <c r="HH108" i="21"/>
  <c r="HI108" i="21"/>
  <c r="HJ108" i="21"/>
  <c r="HK108" i="21"/>
  <c r="HL108" i="21"/>
  <c r="HM108" i="21"/>
  <c r="HN108" i="21"/>
  <c r="HO108" i="21"/>
  <c r="HP108" i="21"/>
  <c r="HQ108" i="21"/>
  <c r="HR108" i="21"/>
  <c r="HS108" i="21"/>
  <c r="HT108" i="21"/>
  <c r="HU108" i="21"/>
  <c r="HV108" i="21"/>
  <c r="HW108" i="21"/>
  <c r="HC109" i="21"/>
  <c r="HD109" i="21"/>
  <c r="HE109" i="21"/>
  <c r="HF109" i="21"/>
  <c r="HG109" i="21"/>
  <c r="HH109" i="21"/>
  <c r="HI109" i="21"/>
  <c r="HJ109" i="21"/>
  <c r="HK109" i="21"/>
  <c r="HL109" i="21"/>
  <c r="HM109" i="21"/>
  <c r="HN109" i="21"/>
  <c r="HO109" i="21"/>
  <c r="HP109" i="21"/>
  <c r="HQ109" i="21"/>
  <c r="HR109" i="21"/>
  <c r="HS109" i="21"/>
  <c r="HT109" i="21"/>
  <c r="HU109" i="21"/>
  <c r="HV109" i="21"/>
  <c r="HW109" i="21"/>
  <c r="HC110" i="21"/>
  <c r="HD110" i="21"/>
  <c r="HE110" i="21"/>
  <c r="HF110" i="21"/>
  <c r="HG110" i="21"/>
  <c r="HH110" i="21"/>
  <c r="HI110" i="21"/>
  <c r="HJ110" i="21"/>
  <c r="HK110" i="21"/>
  <c r="HL110" i="21"/>
  <c r="HM110" i="21"/>
  <c r="HN110" i="21"/>
  <c r="HO110" i="21"/>
  <c r="HP110" i="21"/>
  <c r="HQ110" i="21"/>
  <c r="HR110" i="21"/>
  <c r="HS110" i="21"/>
  <c r="HT110" i="21"/>
  <c r="HU110" i="21"/>
  <c r="HV110" i="21"/>
  <c r="HW110" i="21"/>
  <c r="HC111" i="21"/>
  <c r="HD111" i="21"/>
  <c r="HE111" i="21"/>
  <c r="HF111" i="21"/>
  <c r="HG111" i="21"/>
  <c r="HH111" i="21"/>
  <c r="HI111" i="21"/>
  <c r="HJ111" i="21"/>
  <c r="HK111" i="21"/>
  <c r="HL111" i="21"/>
  <c r="HM111" i="21"/>
  <c r="HN111" i="21"/>
  <c r="HO111" i="21"/>
  <c r="HP111" i="21"/>
  <c r="HQ111" i="21"/>
  <c r="HR111" i="21"/>
  <c r="HS111" i="21"/>
  <c r="HT111" i="21"/>
  <c r="HU111" i="21"/>
  <c r="HV111" i="21"/>
  <c r="HW111" i="21"/>
  <c r="HC112" i="21"/>
  <c r="HD112" i="21"/>
  <c r="HE112" i="21"/>
  <c r="HF112" i="21"/>
  <c r="HG112" i="21"/>
  <c r="HH112" i="21"/>
  <c r="HI112" i="21"/>
  <c r="HJ112" i="21"/>
  <c r="HK112" i="21"/>
  <c r="HL112" i="21"/>
  <c r="HM112" i="21"/>
  <c r="HN112" i="21"/>
  <c r="HO112" i="21"/>
  <c r="HP112" i="21"/>
  <c r="HQ112" i="21"/>
  <c r="HR112" i="21"/>
  <c r="HS112" i="21"/>
  <c r="HT112" i="21"/>
  <c r="HU112" i="21"/>
  <c r="HV112" i="21"/>
  <c r="HW112" i="21"/>
  <c r="HC113" i="21"/>
  <c r="HD113" i="21"/>
  <c r="HE113" i="21"/>
  <c r="HF113" i="21"/>
  <c r="HG113" i="21"/>
  <c r="HH113" i="21"/>
  <c r="HI113" i="21"/>
  <c r="HJ113" i="21"/>
  <c r="HK113" i="21"/>
  <c r="HL113" i="21"/>
  <c r="HM113" i="21"/>
  <c r="HN113" i="21"/>
  <c r="HO113" i="21"/>
  <c r="HP113" i="21"/>
  <c r="HQ113" i="21"/>
  <c r="HR113" i="21"/>
  <c r="HS113" i="21"/>
  <c r="HT113" i="21"/>
  <c r="HU113" i="21"/>
  <c r="HV113" i="21"/>
  <c r="HW113" i="21"/>
  <c r="HC114" i="21"/>
  <c r="HD114" i="21"/>
  <c r="HE114" i="21"/>
  <c r="HF114" i="21"/>
  <c r="HG114" i="21"/>
  <c r="HH114" i="21"/>
  <c r="HI114" i="21"/>
  <c r="HJ114" i="21"/>
  <c r="HK114" i="21"/>
  <c r="HL114" i="21"/>
  <c r="HM114" i="21"/>
  <c r="HN114" i="21"/>
  <c r="HO114" i="21"/>
  <c r="HP114" i="21"/>
  <c r="HQ114" i="21"/>
  <c r="HR114" i="21"/>
  <c r="HS114" i="21"/>
  <c r="HT114" i="21"/>
  <c r="HU114" i="21"/>
  <c r="HV114" i="21"/>
  <c r="HW114" i="21"/>
  <c r="HC115" i="21"/>
  <c r="HD115" i="21"/>
  <c r="HE115" i="21"/>
  <c r="HF115" i="21"/>
  <c r="HG115" i="21"/>
  <c r="HH115" i="21"/>
  <c r="HI115" i="21"/>
  <c r="HJ115" i="21"/>
  <c r="HK115" i="21"/>
  <c r="HL115" i="21"/>
  <c r="HM115" i="21"/>
  <c r="HN115" i="21"/>
  <c r="HO115" i="21"/>
  <c r="HP115" i="21"/>
  <c r="HQ115" i="21"/>
  <c r="HR115" i="21"/>
  <c r="HS115" i="21"/>
  <c r="HT115" i="21"/>
  <c r="HU115" i="21"/>
  <c r="HV115" i="21"/>
  <c r="HW115" i="21"/>
  <c r="HC116" i="21"/>
  <c r="HD116" i="21"/>
  <c r="HE116" i="21"/>
  <c r="HF116" i="21"/>
  <c r="HG116" i="21"/>
  <c r="HH116" i="21"/>
  <c r="HI116" i="21"/>
  <c r="HJ116" i="21"/>
  <c r="HK116" i="21"/>
  <c r="HL116" i="21"/>
  <c r="HM116" i="21"/>
  <c r="HN116" i="21"/>
  <c r="HO116" i="21"/>
  <c r="HP116" i="21"/>
  <c r="HQ116" i="21"/>
  <c r="HR116" i="21"/>
  <c r="HS116" i="21"/>
  <c r="HT116" i="21"/>
  <c r="HU116" i="21"/>
  <c r="HV116" i="21"/>
  <c r="HW116" i="21"/>
  <c r="HC117" i="21"/>
  <c r="HD117" i="21"/>
  <c r="HE117" i="21"/>
  <c r="HF117" i="21"/>
  <c r="HG117" i="21"/>
  <c r="HH117" i="21"/>
  <c r="HI117" i="21"/>
  <c r="HJ117" i="21"/>
  <c r="HK117" i="21"/>
  <c r="HL117" i="21"/>
  <c r="HM117" i="21"/>
  <c r="HN117" i="21"/>
  <c r="HO117" i="21"/>
  <c r="HP117" i="21"/>
  <c r="HQ117" i="21"/>
  <c r="HR117" i="21"/>
  <c r="HS117" i="21"/>
  <c r="HT117" i="21"/>
  <c r="HU117" i="21"/>
  <c r="HV117" i="21"/>
  <c r="HW117" i="21"/>
  <c r="HC118" i="21"/>
  <c r="HD118" i="21"/>
  <c r="HE118" i="21"/>
  <c r="HF118" i="21"/>
  <c r="HG118" i="21"/>
  <c r="HH118" i="21"/>
  <c r="HI118" i="21"/>
  <c r="HJ118" i="21"/>
  <c r="HK118" i="21"/>
  <c r="HL118" i="21"/>
  <c r="HM118" i="21"/>
  <c r="HN118" i="21"/>
  <c r="HO118" i="21"/>
  <c r="HP118" i="21"/>
  <c r="HQ118" i="21"/>
  <c r="HR118" i="21"/>
  <c r="HS118" i="21"/>
  <c r="HT118" i="21"/>
  <c r="HU118" i="21"/>
  <c r="HV118" i="21"/>
  <c r="HW118" i="21"/>
  <c r="HC119" i="21"/>
  <c r="HD119" i="21"/>
  <c r="HE119" i="21"/>
  <c r="HF119" i="21"/>
  <c r="HG119" i="21"/>
  <c r="HH119" i="21"/>
  <c r="HI119" i="21"/>
  <c r="HJ119" i="21"/>
  <c r="HK119" i="21"/>
  <c r="HL119" i="21"/>
  <c r="HM119" i="21"/>
  <c r="HN119" i="21"/>
  <c r="HO119" i="21"/>
  <c r="HP119" i="21"/>
  <c r="HQ119" i="21"/>
  <c r="HR119" i="21"/>
  <c r="HS119" i="21"/>
  <c r="HT119" i="21"/>
  <c r="HU119" i="21"/>
  <c r="HV119" i="21"/>
  <c r="HW119" i="21"/>
  <c r="HC120" i="21"/>
  <c r="HD120" i="21"/>
  <c r="HE120" i="21"/>
  <c r="HF120" i="21"/>
  <c r="HG120" i="21"/>
  <c r="HH120" i="21"/>
  <c r="HI120" i="21"/>
  <c r="HJ120" i="21"/>
  <c r="HK120" i="21"/>
  <c r="HL120" i="21"/>
  <c r="HM120" i="21"/>
  <c r="HN120" i="21"/>
  <c r="HO120" i="21"/>
  <c r="HP120" i="21"/>
  <c r="HQ120" i="21"/>
  <c r="HR120" i="21"/>
  <c r="HS120" i="21"/>
  <c r="HT120" i="21"/>
  <c r="HU120" i="21"/>
  <c r="HV120" i="21"/>
  <c r="HW120" i="21"/>
  <c r="HC121" i="21"/>
  <c r="HD121" i="21"/>
  <c r="HE121" i="21"/>
  <c r="HF121" i="21"/>
  <c r="HG121" i="21"/>
  <c r="HH121" i="21"/>
  <c r="HI121" i="21"/>
  <c r="HJ121" i="21"/>
  <c r="HK121" i="21"/>
  <c r="HL121" i="21"/>
  <c r="HM121" i="21"/>
  <c r="HN121" i="21"/>
  <c r="HO121" i="21"/>
  <c r="HP121" i="21"/>
  <c r="HQ121" i="21"/>
  <c r="HR121" i="21"/>
  <c r="HS121" i="21"/>
  <c r="HT121" i="21"/>
  <c r="HU121" i="21"/>
  <c r="HV121" i="21"/>
  <c r="HW121" i="21"/>
  <c r="HC122" i="21"/>
  <c r="HD122" i="21"/>
  <c r="HE122" i="21"/>
  <c r="HF122" i="21"/>
  <c r="HG122" i="21"/>
  <c r="HH122" i="21"/>
  <c r="HI122" i="21"/>
  <c r="HJ122" i="21"/>
  <c r="HK122" i="21"/>
  <c r="HL122" i="21"/>
  <c r="HM122" i="21"/>
  <c r="HN122" i="21"/>
  <c r="HO122" i="21"/>
  <c r="HP122" i="21"/>
  <c r="HQ122" i="21"/>
  <c r="HR122" i="21"/>
  <c r="HS122" i="21"/>
  <c r="HT122" i="21"/>
  <c r="HU122" i="21"/>
  <c r="HV122" i="21"/>
  <c r="HW122" i="21"/>
  <c r="HC123" i="21"/>
  <c r="HD123" i="21"/>
  <c r="HE123" i="21"/>
  <c r="HF123" i="21"/>
  <c r="HG123" i="21"/>
  <c r="HH123" i="21"/>
  <c r="HI123" i="21"/>
  <c r="HJ123" i="21"/>
  <c r="HK123" i="21"/>
  <c r="HL123" i="21"/>
  <c r="HM123" i="21"/>
  <c r="HN123" i="21"/>
  <c r="HO123" i="21"/>
  <c r="HP123" i="21"/>
  <c r="HQ123" i="21"/>
  <c r="HR123" i="21"/>
  <c r="HS123" i="21"/>
  <c r="HT123" i="21"/>
  <c r="HU123" i="21"/>
  <c r="HV123" i="21"/>
  <c r="HW123" i="21"/>
  <c r="HC124" i="21"/>
  <c r="HD124" i="21"/>
  <c r="HE124" i="21"/>
  <c r="HF124" i="21"/>
  <c r="HG124" i="21"/>
  <c r="HH124" i="21"/>
  <c r="HI124" i="21"/>
  <c r="HJ124" i="21"/>
  <c r="HK124" i="21"/>
  <c r="HL124" i="21"/>
  <c r="HM124" i="21"/>
  <c r="HN124" i="21"/>
  <c r="HO124" i="21"/>
  <c r="HP124" i="21"/>
  <c r="HQ124" i="21"/>
  <c r="HR124" i="21"/>
  <c r="HS124" i="21"/>
  <c r="HT124" i="21"/>
  <c r="HU124" i="21"/>
  <c r="HV124" i="21"/>
  <c r="HW124" i="21"/>
  <c r="HC125" i="21"/>
  <c r="HD125" i="21"/>
  <c r="HE125" i="21"/>
  <c r="HF125" i="21"/>
  <c r="HG125" i="21"/>
  <c r="HH125" i="21"/>
  <c r="HI125" i="21"/>
  <c r="HJ125" i="21"/>
  <c r="HK125" i="21"/>
  <c r="HL125" i="21"/>
  <c r="HM125" i="21"/>
  <c r="HN125" i="21"/>
  <c r="HO125" i="21"/>
  <c r="HP125" i="21"/>
  <c r="HQ125" i="21"/>
  <c r="HR125" i="21"/>
  <c r="HS125" i="21"/>
  <c r="HT125" i="21"/>
  <c r="HU125" i="21"/>
  <c r="HV125" i="21"/>
  <c r="HW125" i="21"/>
  <c r="HC126" i="21"/>
  <c r="HD126" i="21"/>
  <c r="HE126" i="21"/>
  <c r="HF126" i="21"/>
  <c r="HG126" i="21"/>
  <c r="HH126" i="21"/>
  <c r="HI126" i="21"/>
  <c r="HJ126" i="21"/>
  <c r="HK126" i="21"/>
  <c r="HL126" i="21"/>
  <c r="HM126" i="21"/>
  <c r="HN126" i="21"/>
  <c r="HO126" i="21"/>
  <c r="HP126" i="21"/>
  <c r="HQ126" i="21"/>
  <c r="HR126" i="21"/>
  <c r="HS126" i="21"/>
  <c r="HT126" i="21"/>
  <c r="HU126" i="21"/>
  <c r="HV126" i="21"/>
  <c r="HW126" i="21"/>
  <c r="HC127" i="21"/>
  <c r="HD127" i="21"/>
  <c r="HE127" i="21"/>
  <c r="HF127" i="21"/>
  <c r="HG127" i="21"/>
  <c r="HH127" i="21"/>
  <c r="HI127" i="21"/>
  <c r="HJ127" i="21"/>
  <c r="HK127" i="21"/>
  <c r="HL127" i="21"/>
  <c r="HM127" i="21"/>
  <c r="HN127" i="21"/>
  <c r="HO127" i="21"/>
  <c r="HP127" i="21"/>
  <c r="HQ127" i="21"/>
  <c r="HR127" i="21"/>
  <c r="HS127" i="21"/>
  <c r="HT127" i="21"/>
  <c r="HU127" i="21"/>
  <c r="HV127" i="21"/>
  <c r="HW127" i="21"/>
  <c r="HC128" i="21"/>
  <c r="HD128" i="21"/>
  <c r="HE128" i="21"/>
  <c r="HF128" i="21"/>
  <c r="HG128" i="21"/>
  <c r="HH128" i="21"/>
  <c r="HI128" i="21"/>
  <c r="HJ128" i="21"/>
  <c r="HK128" i="21"/>
  <c r="HL128" i="21"/>
  <c r="HM128" i="21"/>
  <c r="HN128" i="21"/>
  <c r="HO128" i="21"/>
  <c r="HP128" i="21"/>
  <c r="HQ128" i="21"/>
  <c r="HR128" i="21"/>
  <c r="HS128" i="21"/>
  <c r="HT128" i="21"/>
  <c r="HU128" i="21"/>
  <c r="HV128" i="21"/>
  <c r="HW128" i="21"/>
  <c r="HC129" i="21"/>
  <c r="HD129" i="21"/>
  <c r="HE129" i="21"/>
  <c r="HF129" i="21"/>
  <c r="HG129" i="21"/>
  <c r="HH129" i="21"/>
  <c r="HI129" i="21"/>
  <c r="HJ129" i="21"/>
  <c r="HK129" i="21"/>
  <c r="HL129" i="21"/>
  <c r="HM129" i="21"/>
  <c r="HN129" i="21"/>
  <c r="HO129" i="21"/>
  <c r="HP129" i="21"/>
  <c r="HQ129" i="21"/>
  <c r="HR129" i="21"/>
  <c r="HS129" i="21"/>
  <c r="HT129" i="21"/>
  <c r="HU129" i="21"/>
  <c r="HV129" i="21"/>
  <c r="HW129" i="21"/>
  <c r="HC130" i="21"/>
  <c r="HD130" i="21"/>
  <c r="HE130" i="21"/>
  <c r="HF130" i="21"/>
  <c r="HG130" i="21"/>
  <c r="HH130" i="21"/>
  <c r="HI130" i="21"/>
  <c r="HJ130" i="21"/>
  <c r="HK130" i="21"/>
  <c r="HL130" i="21"/>
  <c r="HM130" i="21"/>
  <c r="HN130" i="21"/>
  <c r="HO130" i="21"/>
  <c r="HP130" i="21"/>
  <c r="HQ130" i="21"/>
  <c r="HR130" i="21"/>
  <c r="HS130" i="21"/>
  <c r="HT130" i="21"/>
  <c r="HU130" i="21"/>
  <c r="HV130" i="21"/>
  <c r="HW130" i="21"/>
  <c r="HC131" i="21"/>
  <c r="HD131" i="21"/>
  <c r="HE131" i="21"/>
  <c r="HF131" i="21"/>
  <c r="HG131" i="21"/>
  <c r="HH131" i="21"/>
  <c r="HI131" i="21"/>
  <c r="HJ131" i="21"/>
  <c r="HK131" i="21"/>
  <c r="HL131" i="21"/>
  <c r="HM131" i="21"/>
  <c r="HN131" i="21"/>
  <c r="HO131" i="21"/>
  <c r="HP131" i="21"/>
  <c r="HQ131" i="21"/>
  <c r="HR131" i="21"/>
  <c r="HS131" i="21"/>
  <c r="HT131" i="21"/>
  <c r="HU131" i="21"/>
  <c r="HV131" i="21"/>
  <c r="HW131" i="21"/>
  <c r="HC132" i="21"/>
  <c r="HD132" i="21"/>
  <c r="HE132" i="21"/>
  <c r="HF132" i="21"/>
  <c r="HG132" i="21"/>
  <c r="HH132" i="21"/>
  <c r="HI132" i="21"/>
  <c r="HJ132" i="21"/>
  <c r="HK132" i="21"/>
  <c r="HL132" i="21"/>
  <c r="HM132" i="21"/>
  <c r="HN132" i="21"/>
  <c r="HO132" i="21"/>
  <c r="HP132" i="21"/>
  <c r="HQ132" i="21"/>
  <c r="HR132" i="21"/>
  <c r="HS132" i="21"/>
  <c r="HT132" i="21"/>
  <c r="HU132" i="21"/>
  <c r="HV132" i="21"/>
  <c r="HW132" i="21"/>
  <c r="HC133" i="21"/>
  <c r="HD133" i="21"/>
  <c r="HE133" i="21"/>
  <c r="HF133" i="21"/>
  <c r="HG133" i="21"/>
  <c r="HH133" i="21"/>
  <c r="HI133" i="21"/>
  <c r="HJ133" i="21"/>
  <c r="HK133" i="21"/>
  <c r="HL133" i="21"/>
  <c r="HM133" i="21"/>
  <c r="HN133" i="21"/>
  <c r="HO133" i="21"/>
  <c r="HP133" i="21"/>
  <c r="HQ133" i="21"/>
  <c r="HR133" i="21"/>
  <c r="HS133" i="21"/>
  <c r="HT133" i="21"/>
  <c r="HU133" i="21"/>
  <c r="HV133" i="21"/>
  <c r="HW133" i="21"/>
  <c r="HC134" i="21"/>
  <c r="HD134" i="21"/>
  <c r="HE134" i="21"/>
  <c r="HF134" i="21"/>
  <c r="HG134" i="21"/>
  <c r="HH134" i="21"/>
  <c r="HI134" i="21"/>
  <c r="HJ134" i="21"/>
  <c r="HK134" i="21"/>
  <c r="HL134" i="21"/>
  <c r="HM134" i="21"/>
  <c r="HN134" i="21"/>
  <c r="HO134" i="21"/>
  <c r="HP134" i="21"/>
  <c r="HQ134" i="21"/>
  <c r="HR134" i="21"/>
  <c r="HS134" i="21"/>
  <c r="HT134" i="21"/>
  <c r="HU134" i="21"/>
  <c r="HV134" i="21"/>
  <c r="HW134" i="21"/>
  <c r="HC135" i="21"/>
  <c r="HD135" i="21"/>
  <c r="HE135" i="21"/>
  <c r="HF135" i="21"/>
  <c r="HG135" i="21"/>
  <c r="HH135" i="21"/>
  <c r="HI135" i="21"/>
  <c r="HJ135" i="21"/>
  <c r="HK135" i="21"/>
  <c r="HL135" i="21"/>
  <c r="HM135" i="21"/>
  <c r="HN135" i="21"/>
  <c r="HO135" i="21"/>
  <c r="HP135" i="21"/>
  <c r="HQ135" i="21"/>
  <c r="HR135" i="21"/>
  <c r="HS135" i="21"/>
  <c r="HT135" i="21"/>
  <c r="HU135" i="21"/>
  <c r="HV135" i="21"/>
  <c r="HW135" i="21"/>
  <c r="HC136" i="21"/>
  <c r="HD136" i="21"/>
  <c r="HE136" i="21"/>
  <c r="HF136" i="21"/>
  <c r="HG136" i="21"/>
  <c r="HH136" i="21"/>
  <c r="HI136" i="21"/>
  <c r="HJ136" i="21"/>
  <c r="HK136" i="21"/>
  <c r="HL136" i="21"/>
  <c r="HM136" i="21"/>
  <c r="HN136" i="21"/>
  <c r="HO136" i="21"/>
  <c r="HP136" i="21"/>
  <c r="HQ136" i="21"/>
  <c r="HR136" i="21"/>
  <c r="HS136" i="21"/>
  <c r="HT136" i="21"/>
  <c r="HU136" i="21"/>
  <c r="HV136" i="21"/>
  <c r="HW136" i="21"/>
  <c r="HC137" i="21"/>
  <c r="HD137" i="21"/>
  <c r="HE137" i="21"/>
  <c r="HF137" i="21"/>
  <c r="HG137" i="21"/>
  <c r="HH137" i="21"/>
  <c r="HI137" i="21"/>
  <c r="HJ137" i="21"/>
  <c r="HK137" i="21"/>
  <c r="HL137" i="21"/>
  <c r="HM137" i="21"/>
  <c r="HN137" i="21"/>
  <c r="HO137" i="21"/>
  <c r="HP137" i="21"/>
  <c r="HQ137" i="21"/>
  <c r="HR137" i="21"/>
  <c r="HS137" i="21"/>
  <c r="HT137" i="21"/>
  <c r="HU137" i="21"/>
  <c r="HV137" i="21"/>
  <c r="HW137" i="21"/>
  <c r="HC138" i="21"/>
  <c r="HD138" i="21"/>
  <c r="HE138" i="21"/>
  <c r="HF138" i="21"/>
  <c r="HG138" i="21"/>
  <c r="HH138" i="21"/>
  <c r="HI138" i="21"/>
  <c r="HJ138" i="21"/>
  <c r="HK138" i="21"/>
  <c r="HL138" i="21"/>
  <c r="HM138" i="21"/>
  <c r="HN138" i="21"/>
  <c r="HO138" i="21"/>
  <c r="HP138" i="21"/>
  <c r="HQ138" i="21"/>
  <c r="HR138" i="21"/>
  <c r="HS138" i="21"/>
  <c r="HT138" i="21"/>
  <c r="HU138" i="21"/>
  <c r="HV138" i="21"/>
  <c r="HW138" i="21"/>
  <c r="HC139" i="21"/>
  <c r="HD139" i="21"/>
  <c r="HE139" i="21"/>
  <c r="HF139" i="21"/>
  <c r="HG139" i="21"/>
  <c r="HH139" i="21"/>
  <c r="HI139" i="21"/>
  <c r="HJ139" i="21"/>
  <c r="HK139" i="21"/>
  <c r="HL139" i="21"/>
  <c r="HM139" i="21"/>
  <c r="HN139" i="21"/>
  <c r="HO139" i="21"/>
  <c r="HP139" i="21"/>
  <c r="HQ139" i="21"/>
  <c r="HR139" i="21"/>
  <c r="HS139" i="21"/>
  <c r="HT139" i="21"/>
  <c r="HU139" i="21"/>
  <c r="HV139" i="21"/>
  <c r="HW139" i="21"/>
  <c r="HC140" i="21"/>
  <c r="HD140" i="21"/>
  <c r="HE140" i="21"/>
  <c r="HF140" i="21"/>
  <c r="HG140" i="21"/>
  <c r="HH140" i="21"/>
  <c r="HI140" i="21"/>
  <c r="HJ140" i="21"/>
  <c r="HK140" i="21"/>
  <c r="HL140" i="21"/>
  <c r="HM140" i="21"/>
  <c r="HN140" i="21"/>
  <c r="HO140" i="21"/>
  <c r="HP140" i="21"/>
  <c r="HQ140" i="21"/>
  <c r="HR140" i="21"/>
  <c r="HS140" i="21"/>
  <c r="HT140" i="21"/>
  <c r="HU140" i="21"/>
  <c r="HV140" i="21"/>
  <c r="HW140" i="21"/>
  <c r="HC141" i="21"/>
  <c r="HD141" i="21"/>
  <c r="HE141" i="21"/>
  <c r="HF141" i="21"/>
  <c r="HG141" i="21"/>
  <c r="HH141" i="21"/>
  <c r="HI141" i="21"/>
  <c r="HJ141" i="21"/>
  <c r="HK141" i="21"/>
  <c r="HL141" i="21"/>
  <c r="HM141" i="21"/>
  <c r="HN141" i="21"/>
  <c r="HO141" i="21"/>
  <c r="HP141" i="21"/>
  <c r="HQ141" i="21"/>
  <c r="HR141" i="21"/>
  <c r="HS141" i="21"/>
  <c r="HT141" i="21"/>
  <c r="HU141" i="21"/>
  <c r="HV141" i="21"/>
  <c r="HW141" i="21"/>
  <c r="HC142" i="21"/>
  <c r="HD142" i="21"/>
  <c r="HE142" i="21"/>
  <c r="HF142" i="21"/>
  <c r="HG142" i="21"/>
  <c r="HH142" i="21"/>
  <c r="HI142" i="21"/>
  <c r="HJ142" i="21"/>
  <c r="HK142" i="21"/>
  <c r="HL142" i="21"/>
  <c r="HM142" i="21"/>
  <c r="HN142" i="21"/>
  <c r="HO142" i="21"/>
  <c r="HP142" i="21"/>
  <c r="HQ142" i="21"/>
  <c r="HR142" i="21"/>
  <c r="HS142" i="21"/>
  <c r="HT142" i="21"/>
  <c r="HU142" i="21"/>
  <c r="HV142" i="21"/>
  <c r="HW142" i="21"/>
  <c r="HC143" i="21"/>
  <c r="HD143" i="21"/>
  <c r="HE143" i="21"/>
  <c r="HF143" i="21"/>
  <c r="HG143" i="21"/>
  <c r="HH143" i="21"/>
  <c r="HI143" i="21"/>
  <c r="HJ143" i="21"/>
  <c r="HK143" i="21"/>
  <c r="HL143" i="21"/>
  <c r="HM143" i="21"/>
  <c r="HN143" i="21"/>
  <c r="HO143" i="21"/>
  <c r="HP143" i="21"/>
  <c r="HQ143" i="21"/>
  <c r="HR143" i="21"/>
  <c r="HS143" i="21"/>
  <c r="HT143" i="21"/>
  <c r="HU143" i="21"/>
  <c r="HV143" i="21"/>
  <c r="HW143" i="21"/>
  <c r="HC144" i="21"/>
  <c r="HD144" i="21"/>
  <c r="HE144" i="21"/>
  <c r="HF144" i="21"/>
  <c r="HG144" i="21"/>
  <c r="HH144" i="21"/>
  <c r="HI144" i="21"/>
  <c r="HJ144" i="21"/>
  <c r="HK144" i="21"/>
  <c r="HL144" i="21"/>
  <c r="HM144" i="21"/>
  <c r="HN144" i="21"/>
  <c r="HO144" i="21"/>
  <c r="HP144" i="21"/>
  <c r="HQ144" i="21"/>
  <c r="HR144" i="21"/>
  <c r="HS144" i="21"/>
  <c r="HT144" i="21"/>
  <c r="HU144" i="21"/>
  <c r="HV144" i="21"/>
  <c r="HW144" i="21"/>
  <c r="HC145" i="21"/>
  <c r="HD145" i="21"/>
  <c r="HE145" i="21"/>
  <c r="HF145" i="21"/>
  <c r="HG145" i="21"/>
  <c r="HH145" i="21"/>
  <c r="HI145" i="21"/>
  <c r="HJ145" i="21"/>
  <c r="HK145" i="21"/>
  <c r="HL145" i="21"/>
  <c r="HM145" i="21"/>
  <c r="HN145" i="21"/>
  <c r="HO145" i="21"/>
  <c r="HP145" i="21"/>
  <c r="HQ145" i="21"/>
  <c r="HR145" i="21"/>
  <c r="HS145" i="21"/>
  <c r="HT145" i="21"/>
  <c r="HU145" i="21"/>
  <c r="HV145" i="21"/>
  <c r="HW145" i="21"/>
  <c r="HC146" i="21"/>
  <c r="HD146" i="21"/>
  <c r="HE146" i="21"/>
  <c r="HF146" i="21"/>
  <c r="HG146" i="21"/>
  <c r="HH146" i="21"/>
  <c r="HI146" i="21"/>
  <c r="HJ146" i="21"/>
  <c r="HK146" i="21"/>
  <c r="HL146" i="21"/>
  <c r="HM146" i="21"/>
  <c r="HN146" i="21"/>
  <c r="HO146" i="21"/>
  <c r="HP146" i="21"/>
  <c r="HQ146" i="21"/>
  <c r="HR146" i="21"/>
  <c r="HS146" i="21"/>
  <c r="HT146" i="21"/>
  <c r="HU146" i="21"/>
  <c r="HV146" i="21"/>
  <c r="HW146" i="21"/>
  <c r="HC147" i="21"/>
  <c r="HD147" i="21"/>
  <c r="HE147" i="21"/>
  <c r="HF147" i="21"/>
  <c r="HG147" i="21"/>
  <c r="HH147" i="21"/>
  <c r="HI147" i="21"/>
  <c r="HJ147" i="21"/>
  <c r="HK147" i="21"/>
  <c r="HL147" i="21"/>
  <c r="HM147" i="21"/>
  <c r="HN147" i="21"/>
  <c r="HO147" i="21"/>
  <c r="HP147" i="21"/>
  <c r="HQ147" i="21"/>
  <c r="HR147" i="21"/>
  <c r="HS147" i="21"/>
  <c r="HT147" i="21"/>
  <c r="HU147" i="21"/>
  <c r="HV147" i="21"/>
  <c r="HW147" i="21"/>
  <c r="HC148" i="21"/>
  <c r="HD148" i="21"/>
  <c r="HE148" i="21"/>
  <c r="HF148" i="21"/>
  <c r="HG148" i="21"/>
  <c r="HH148" i="21"/>
  <c r="HI148" i="21"/>
  <c r="HJ148" i="21"/>
  <c r="HK148" i="21"/>
  <c r="HL148" i="21"/>
  <c r="HM148" i="21"/>
  <c r="HN148" i="21"/>
  <c r="HO148" i="21"/>
  <c r="HP148" i="21"/>
  <c r="HQ148" i="21"/>
  <c r="HR148" i="21"/>
  <c r="HS148" i="21"/>
  <c r="HT148" i="21"/>
  <c r="HU148" i="21"/>
  <c r="HV148" i="21"/>
  <c r="HW148" i="21"/>
  <c r="HC149" i="21"/>
  <c r="HD149" i="21"/>
  <c r="HE149" i="21"/>
  <c r="HF149" i="21"/>
  <c r="HG149" i="21"/>
  <c r="HH149" i="21"/>
  <c r="HI149" i="21"/>
  <c r="HJ149" i="21"/>
  <c r="HK149" i="21"/>
  <c r="HL149" i="21"/>
  <c r="HM149" i="21"/>
  <c r="HN149" i="21"/>
  <c r="HO149" i="21"/>
  <c r="HP149" i="21"/>
  <c r="HQ149" i="21"/>
  <c r="HR149" i="21"/>
  <c r="HS149" i="21"/>
  <c r="HT149" i="21"/>
  <c r="HU149" i="21"/>
  <c r="HV149" i="21"/>
  <c r="HW149" i="21"/>
  <c r="HC150" i="21"/>
  <c r="HD150" i="21"/>
  <c r="HE150" i="21"/>
  <c r="HF150" i="21"/>
  <c r="HG150" i="21"/>
  <c r="HH150" i="21"/>
  <c r="HI150" i="21"/>
  <c r="HJ150" i="21"/>
  <c r="HK150" i="21"/>
  <c r="HL150" i="21"/>
  <c r="HM150" i="21"/>
  <c r="HN150" i="21"/>
  <c r="HO150" i="21"/>
  <c r="HP150" i="21"/>
  <c r="HQ150" i="21"/>
  <c r="HR150" i="21"/>
  <c r="HS150" i="21"/>
  <c r="HT150" i="21"/>
  <c r="HU150" i="21"/>
  <c r="HV150" i="21"/>
  <c r="HW150" i="21"/>
  <c r="HC151" i="21"/>
  <c r="HD151" i="21"/>
  <c r="HE151" i="21"/>
  <c r="HF151" i="21"/>
  <c r="HG151" i="21"/>
  <c r="HH151" i="21"/>
  <c r="HI151" i="21"/>
  <c r="HJ151" i="21"/>
  <c r="HK151" i="21"/>
  <c r="HL151" i="21"/>
  <c r="HM151" i="21"/>
  <c r="HN151" i="21"/>
  <c r="HO151" i="21"/>
  <c r="HP151" i="21"/>
  <c r="HQ151" i="21"/>
  <c r="HR151" i="21"/>
  <c r="HS151" i="21"/>
  <c r="HT151" i="21"/>
  <c r="HU151" i="21"/>
  <c r="HV151" i="21"/>
  <c r="HW151" i="21"/>
  <c r="HC152" i="21"/>
  <c r="HD152" i="21"/>
  <c r="HE152" i="21"/>
  <c r="HF152" i="21"/>
  <c r="HG152" i="21"/>
  <c r="HH152" i="21"/>
  <c r="HI152" i="21"/>
  <c r="HJ152" i="21"/>
  <c r="HK152" i="21"/>
  <c r="HL152" i="21"/>
  <c r="HM152" i="21"/>
  <c r="HN152" i="21"/>
  <c r="HO152" i="21"/>
  <c r="HP152" i="21"/>
  <c r="HQ152" i="21"/>
  <c r="HR152" i="21"/>
  <c r="HS152" i="21"/>
  <c r="HT152" i="21"/>
  <c r="HU152" i="21"/>
  <c r="HV152" i="21"/>
  <c r="HW152" i="21"/>
  <c r="HC153" i="21"/>
  <c r="HD153" i="21"/>
  <c r="HE153" i="21"/>
  <c r="HF153" i="21"/>
  <c r="HG153" i="21"/>
  <c r="HH153" i="21"/>
  <c r="HI153" i="21"/>
  <c r="HJ153" i="21"/>
  <c r="HK153" i="21"/>
  <c r="HL153" i="21"/>
  <c r="HM153" i="21"/>
  <c r="HN153" i="21"/>
  <c r="HO153" i="21"/>
  <c r="HP153" i="21"/>
  <c r="HQ153" i="21"/>
  <c r="HR153" i="21"/>
  <c r="HS153" i="21"/>
  <c r="HT153" i="21"/>
  <c r="HU153" i="21"/>
  <c r="HV153" i="21"/>
  <c r="HW153" i="21"/>
  <c r="HC154" i="21"/>
  <c r="HD154" i="21"/>
  <c r="HE154" i="21"/>
  <c r="HF154" i="21"/>
  <c r="HG154" i="21"/>
  <c r="HH154" i="21"/>
  <c r="HI154" i="21"/>
  <c r="HJ154" i="21"/>
  <c r="HK154" i="21"/>
  <c r="HL154" i="21"/>
  <c r="HM154" i="21"/>
  <c r="HN154" i="21"/>
  <c r="HO154" i="21"/>
  <c r="HP154" i="21"/>
  <c r="HQ154" i="21"/>
  <c r="HR154" i="21"/>
  <c r="HS154" i="21"/>
  <c r="HT154" i="21"/>
  <c r="HU154" i="21"/>
  <c r="HV154" i="21"/>
  <c r="HW154" i="21"/>
  <c r="HC155" i="21"/>
  <c r="HD155" i="21"/>
  <c r="HE155" i="21"/>
  <c r="HF155" i="21"/>
  <c r="HG155" i="21"/>
  <c r="HH155" i="21"/>
  <c r="HI155" i="21"/>
  <c r="HJ155" i="21"/>
  <c r="HK155" i="21"/>
  <c r="HL155" i="21"/>
  <c r="HM155" i="21"/>
  <c r="HN155" i="21"/>
  <c r="HO155" i="21"/>
  <c r="HP155" i="21"/>
  <c r="HQ155" i="21"/>
  <c r="HR155" i="21"/>
  <c r="HS155" i="21"/>
  <c r="HT155" i="21"/>
  <c r="HU155" i="21"/>
  <c r="HV155" i="21"/>
  <c r="HW155" i="21"/>
  <c r="HC156" i="21"/>
  <c r="HD156" i="21"/>
  <c r="HE156" i="21"/>
  <c r="HF156" i="21"/>
  <c r="HG156" i="21"/>
  <c r="HH156" i="21"/>
  <c r="HI156" i="21"/>
  <c r="HJ156" i="21"/>
  <c r="HK156" i="21"/>
  <c r="HL156" i="21"/>
  <c r="HM156" i="21"/>
  <c r="HN156" i="21"/>
  <c r="HO156" i="21"/>
  <c r="HP156" i="21"/>
  <c r="HQ156" i="21"/>
  <c r="HR156" i="21"/>
  <c r="HS156" i="21"/>
  <c r="HT156" i="21"/>
  <c r="HU156" i="21"/>
  <c r="HV156" i="21"/>
  <c r="HW156" i="21"/>
  <c r="HC157" i="21"/>
  <c r="HD157" i="21"/>
  <c r="HE157" i="21"/>
  <c r="HF157" i="21"/>
  <c r="HG157" i="21"/>
  <c r="HH157" i="21"/>
  <c r="HI157" i="21"/>
  <c r="HJ157" i="21"/>
  <c r="HK157" i="21"/>
  <c r="HL157" i="21"/>
  <c r="HM157" i="21"/>
  <c r="HN157" i="21"/>
  <c r="HO157" i="21"/>
  <c r="HP157" i="21"/>
  <c r="HQ157" i="21"/>
  <c r="HR157" i="21"/>
  <c r="HS157" i="21"/>
  <c r="HT157" i="21"/>
  <c r="HU157" i="21"/>
  <c r="HV157" i="21"/>
  <c r="HW157" i="21"/>
  <c r="HC158" i="21"/>
  <c r="HD158" i="21"/>
  <c r="HE158" i="21"/>
  <c r="HF158" i="21"/>
  <c r="HG158" i="21"/>
  <c r="HH158" i="21"/>
  <c r="HI158" i="21"/>
  <c r="HJ158" i="21"/>
  <c r="HK158" i="21"/>
  <c r="HL158" i="21"/>
  <c r="HM158" i="21"/>
  <c r="HN158" i="21"/>
  <c r="HO158" i="21"/>
  <c r="HP158" i="21"/>
  <c r="HQ158" i="21"/>
  <c r="HR158" i="21"/>
  <c r="HS158" i="21"/>
  <c r="HT158" i="21"/>
  <c r="HU158" i="21"/>
  <c r="HV158" i="21"/>
  <c r="HW158" i="21"/>
  <c r="HC159" i="21"/>
  <c r="HD159" i="21"/>
  <c r="HE159" i="21"/>
  <c r="HF159" i="21"/>
  <c r="HG159" i="21"/>
  <c r="HH159" i="21"/>
  <c r="HI159" i="21"/>
  <c r="HJ159" i="21"/>
  <c r="HK159" i="21"/>
  <c r="HL159" i="21"/>
  <c r="HM159" i="21"/>
  <c r="HN159" i="21"/>
  <c r="HO159" i="21"/>
  <c r="HP159" i="21"/>
  <c r="HQ159" i="21"/>
  <c r="HR159" i="21"/>
  <c r="HS159" i="21"/>
  <c r="HT159" i="21"/>
  <c r="HU159" i="21"/>
  <c r="HV159" i="21"/>
  <c r="HW159" i="21"/>
  <c r="HC160" i="21"/>
  <c r="HD160" i="21"/>
  <c r="HE160" i="21"/>
  <c r="HF160" i="21"/>
  <c r="HG160" i="21"/>
  <c r="HH160" i="21"/>
  <c r="HI160" i="21"/>
  <c r="HJ160" i="21"/>
  <c r="HK160" i="21"/>
  <c r="HL160" i="21"/>
  <c r="HM160" i="21"/>
  <c r="HN160" i="21"/>
  <c r="HO160" i="21"/>
  <c r="HP160" i="21"/>
  <c r="HQ160" i="21"/>
  <c r="HR160" i="21"/>
  <c r="HS160" i="21"/>
  <c r="HT160" i="21"/>
  <c r="HU160" i="21"/>
  <c r="HV160" i="21"/>
  <c r="HW160" i="21"/>
  <c r="HC161" i="21"/>
  <c r="HD161" i="21"/>
  <c r="HE161" i="21"/>
  <c r="HF161" i="21"/>
  <c r="HG161" i="21"/>
  <c r="HH161" i="21"/>
  <c r="HI161" i="21"/>
  <c r="HJ161" i="21"/>
  <c r="HK161" i="21"/>
  <c r="HL161" i="21"/>
  <c r="HM161" i="21"/>
  <c r="HN161" i="21"/>
  <c r="HO161" i="21"/>
  <c r="HP161" i="21"/>
  <c r="HQ161" i="21"/>
  <c r="HR161" i="21"/>
  <c r="HS161" i="21"/>
  <c r="HT161" i="21"/>
  <c r="HU161" i="21"/>
  <c r="HV161" i="21"/>
  <c r="HW161" i="21"/>
  <c r="HC162" i="21"/>
  <c r="HD162" i="21"/>
  <c r="HE162" i="21"/>
  <c r="HF162" i="21"/>
  <c r="HG162" i="21"/>
  <c r="HH162" i="21"/>
  <c r="HI162" i="21"/>
  <c r="HJ162" i="21"/>
  <c r="HK162" i="21"/>
  <c r="HL162" i="21"/>
  <c r="HM162" i="21"/>
  <c r="HN162" i="21"/>
  <c r="HO162" i="21"/>
  <c r="HP162" i="21"/>
  <c r="HQ162" i="21"/>
  <c r="HR162" i="21"/>
  <c r="HS162" i="21"/>
  <c r="HT162" i="21"/>
  <c r="HU162" i="21"/>
  <c r="HV162" i="21"/>
  <c r="HW162" i="21"/>
  <c r="HC163" i="21"/>
  <c r="HD163" i="21"/>
  <c r="HE163" i="21"/>
  <c r="HF163" i="21"/>
  <c r="HG163" i="21"/>
  <c r="HH163" i="21"/>
  <c r="HI163" i="21"/>
  <c r="HJ163" i="21"/>
  <c r="HK163" i="21"/>
  <c r="HL163" i="21"/>
  <c r="HM163" i="21"/>
  <c r="HN163" i="21"/>
  <c r="HO163" i="21"/>
  <c r="HP163" i="21"/>
  <c r="HQ163" i="21"/>
  <c r="HR163" i="21"/>
  <c r="HS163" i="21"/>
  <c r="HT163" i="21"/>
  <c r="HU163" i="21"/>
  <c r="HV163" i="21"/>
  <c r="HW163" i="21"/>
  <c r="HC164" i="21"/>
  <c r="HD164" i="21"/>
  <c r="HE164" i="21"/>
  <c r="HF164" i="21"/>
  <c r="HG164" i="21"/>
  <c r="HH164" i="21"/>
  <c r="HI164" i="21"/>
  <c r="HJ164" i="21"/>
  <c r="HK164" i="21"/>
  <c r="HL164" i="21"/>
  <c r="HM164" i="21"/>
  <c r="HN164" i="21"/>
  <c r="HO164" i="21"/>
  <c r="HP164" i="21"/>
  <c r="HQ164" i="21"/>
  <c r="HR164" i="21"/>
  <c r="HS164" i="21"/>
  <c r="HT164" i="21"/>
  <c r="HU164" i="21"/>
  <c r="HV164" i="21"/>
  <c r="HW164" i="21"/>
  <c r="HC165" i="21"/>
  <c r="HD165" i="21"/>
  <c r="HE165" i="21"/>
  <c r="HF165" i="21"/>
  <c r="HG165" i="21"/>
  <c r="HH165" i="21"/>
  <c r="HI165" i="21"/>
  <c r="HJ165" i="21"/>
  <c r="HK165" i="21"/>
  <c r="HL165" i="21"/>
  <c r="HM165" i="21"/>
  <c r="HN165" i="21"/>
  <c r="HO165" i="21"/>
  <c r="HP165" i="21"/>
  <c r="HQ165" i="21"/>
  <c r="HR165" i="21"/>
  <c r="HS165" i="21"/>
  <c r="HT165" i="21"/>
  <c r="HU165" i="21"/>
  <c r="HV165" i="21"/>
  <c r="HW165" i="21"/>
  <c r="HC166" i="21"/>
  <c r="HD166" i="21"/>
  <c r="HE166" i="21"/>
  <c r="HF166" i="21"/>
  <c r="HG166" i="21"/>
  <c r="HH166" i="21"/>
  <c r="HI166" i="21"/>
  <c r="HJ166" i="21"/>
  <c r="HK166" i="21"/>
  <c r="HL166" i="21"/>
  <c r="HM166" i="21"/>
  <c r="HN166" i="21"/>
  <c r="HO166" i="21"/>
  <c r="HP166" i="21"/>
  <c r="HQ166" i="21"/>
  <c r="HR166" i="21"/>
  <c r="HS166" i="21"/>
  <c r="HT166" i="21"/>
  <c r="HU166" i="21"/>
  <c r="HV166" i="21"/>
  <c r="HW166" i="21"/>
  <c r="HC167" i="21"/>
  <c r="HD167" i="21"/>
  <c r="HE167" i="21"/>
  <c r="HF167" i="21"/>
  <c r="HG167" i="21"/>
  <c r="HH167" i="21"/>
  <c r="HI167" i="21"/>
  <c r="HJ167" i="21"/>
  <c r="HK167" i="21"/>
  <c r="HL167" i="21"/>
  <c r="HM167" i="21"/>
  <c r="HN167" i="21"/>
  <c r="HO167" i="21"/>
  <c r="HP167" i="21"/>
  <c r="HQ167" i="21"/>
  <c r="HR167" i="21"/>
  <c r="HS167" i="21"/>
  <c r="HT167" i="21"/>
  <c r="HU167" i="21"/>
  <c r="HV167" i="21"/>
  <c r="HW167" i="21"/>
  <c r="HC168" i="21"/>
  <c r="HD168" i="21"/>
  <c r="HE168" i="21"/>
  <c r="HF168" i="21"/>
  <c r="HG168" i="21"/>
  <c r="HH168" i="21"/>
  <c r="HI168" i="21"/>
  <c r="HJ168" i="21"/>
  <c r="HK168" i="21"/>
  <c r="HL168" i="21"/>
  <c r="HM168" i="21"/>
  <c r="HN168" i="21"/>
  <c r="HO168" i="21"/>
  <c r="HP168" i="21"/>
  <c r="HQ168" i="21"/>
  <c r="HR168" i="21"/>
  <c r="HS168" i="21"/>
  <c r="HT168" i="21"/>
  <c r="HU168" i="21"/>
  <c r="HV168" i="21"/>
  <c r="HW168" i="21"/>
  <c r="HC169" i="21"/>
  <c r="HD169" i="21"/>
  <c r="HE169" i="21"/>
  <c r="HF169" i="21"/>
  <c r="HG169" i="21"/>
  <c r="HH169" i="21"/>
  <c r="HI169" i="21"/>
  <c r="HJ169" i="21"/>
  <c r="HK169" i="21"/>
  <c r="HL169" i="21"/>
  <c r="HM169" i="21"/>
  <c r="HN169" i="21"/>
  <c r="HO169" i="21"/>
  <c r="HP169" i="21"/>
  <c r="HQ169" i="21"/>
  <c r="HR169" i="21"/>
  <c r="HS169" i="21"/>
  <c r="HT169" i="21"/>
  <c r="HU169" i="21"/>
  <c r="HV169" i="21"/>
  <c r="HW169" i="21"/>
  <c r="HC170" i="21"/>
  <c r="HD170" i="21"/>
  <c r="HE170" i="21"/>
  <c r="HF170" i="21"/>
  <c r="HG170" i="21"/>
  <c r="HH170" i="21"/>
  <c r="HI170" i="21"/>
  <c r="HJ170" i="21"/>
  <c r="HK170" i="21"/>
  <c r="HL170" i="21"/>
  <c r="HM170" i="21"/>
  <c r="HN170" i="21"/>
  <c r="HO170" i="21"/>
  <c r="HP170" i="21"/>
  <c r="HQ170" i="21"/>
  <c r="HR170" i="21"/>
  <c r="HS170" i="21"/>
  <c r="HT170" i="21"/>
  <c r="HU170" i="21"/>
  <c r="HV170" i="21"/>
  <c r="HW170" i="21"/>
  <c r="HC171" i="21"/>
  <c r="HD171" i="21"/>
  <c r="HE171" i="21"/>
  <c r="HF171" i="21"/>
  <c r="HG171" i="21"/>
  <c r="HH171" i="21"/>
  <c r="HI171" i="21"/>
  <c r="HJ171" i="21"/>
  <c r="HK171" i="21"/>
  <c r="HL171" i="21"/>
  <c r="HM171" i="21"/>
  <c r="HN171" i="21"/>
  <c r="HO171" i="21"/>
  <c r="HP171" i="21"/>
  <c r="HQ171" i="21"/>
  <c r="HR171" i="21"/>
  <c r="HS171" i="21"/>
  <c r="HT171" i="21"/>
  <c r="HU171" i="21"/>
  <c r="HV171" i="21"/>
  <c r="HW171" i="21"/>
  <c r="HC172" i="21"/>
  <c r="HD172" i="21"/>
  <c r="HE172" i="21"/>
  <c r="HF172" i="21"/>
  <c r="HG172" i="21"/>
  <c r="HH172" i="21"/>
  <c r="HI172" i="21"/>
  <c r="HJ172" i="21"/>
  <c r="HK172" i="21"/>
  <c r="HL172" i="21"/>
  <c r="HM172" i="21"/>
  <c r="HN172" i="21"/>
  <c r="HO172" i="21"/>
  <c r="HP172" i="21"/>
  <c r="HQ172" i="21"/>
  <c r="HR172" i="21"/>
  <c r="HS172" i="21"/>
  <c r="HT172" i="21"/>
  <c r="HU172" i="21"/>
  <c r="HV172" i="21"/>
  <c r="HW172" i="21"/>
  <c r="HC173" i="21"/>
  <c r="HD173" i="21"/>
  <c r="HE173" i="21"/>
  <c r="HF173" i="21"/>
  <c r="HG173" i="21"/>
  <c r="HH173" i="21"/>
  <c r="HI173" i="21"/>
  <c r="HJ173" i="21"/>
  <c r="HK173" i="21"/>
  <c r="HL173" i="21"/>
  <c r="HM173" i="21"/>
  <c r="HN173" i="21"/>
  <c r="HO173" i="21"/>
  <c r="HP173" i="21"/>
  <c r="HQ173" i="21"/>
  <c r="HR173" i="21"/>
  <c r="HS173" i="21"/>
  <c r="HT173" i="21"/>
  <c r="HU173" i="21"/>
  <c r="HV173" i="21"/>
  <c r="HW173" i="21"/>
  <c r="HC174" i="21"/>
  <c r="HD174" i="21"/>
  <c r="HE174" i="21"/>
  <c r="HF174" i="21"/>
  <c r="HG174" i="21"/>
  <c r="HH174" i="21"/>
  <c r="HI174" i="21"/>
  <c r="HJ174" i="21"/>
  <c r="HK174" i="21"/>
  <c r="HL174" i="21"/>
  <c r="HM174" i="21"/>
  <c r="HN174" i="21"/>
  <c r="HO174" i="21"/>
  <c r="HP174" i="21"/>
  <c r="HQ174" i="21"/>
  <c r="HR174" i="21"/>
  <c r="HS174" i="21"/>
  <c r="HT174" i="21"/>
  <c r="HU174" i="21"/>
  <c r="HV174" i="21"/>
  <c r="HW174" i="21"/>
  <c r="HC175" i="21"/>
  <c r="HD175" i="21"/>
  <c r="HE175" i="21"/>
  <c r="HF175" i="21"/>
  <c r="HG175" i="21"/>
  <c r="HH175" i="21"/>
  <c r="HI175" i="21"/>
  <c r="HJ175" i="21"/>
  <c r="HK175" i="21"/>
  <c r="HL175" i="21"/>
  <c r="HM175" i="21"/>
  <c r="HN175" i="21"/>
  <c r="HO175" i="21"/>
  <c r="HP175" i="21"/>
  <c r="HQ175" i="21"/>
  <c r="HR175" i="21"/>
  <c r="HS175" i="21"/>
  <c r="HT175" i="21"/>
  <c r="HU175" i="21"/>
  <c r="HV175" i="21"/>
  <c r="HW175" i="21"/>
  <c r="HC176" i="21"/>
  <c r="HD176" i="21"/>
  <c r="HE176" i="21"/>
  <c r="HF176" i="21"/>
  <c r="HG176" i="21"/>
  <c r="HH176" i="21"/>
  <c r="HI176" i="21"/>
  <c r="HJ176" i="21"/>
  <c r="HK176" i="21"/>
  <c r="HL176" i="21"/>
  <c r="HM176" i="21"/>
  <c r="HN176" i="21"/>
  <c r="HO176" i="21"/>
  <c r="HP176" i="21"/>
  <c r="HQ176" i="21"/>
  <c r="HR176" i="21"/>
  <c r="HS176" i="21"/>
  <c r="HT176" i="21"/>
  <c r="HU176" i="21"/>
  <c r="HV176" i="21"/>
  <c r="HW176" i="21"/>
  <c r="HC177" i="21"/>
  <c r="HD177" i="21"/>
  <c r="HE177" i="21"/>
  <c r="HF177" i="21"/>
  <c r="HG177" i="21"/>
  <c r="HH177" i="21"/>
  <c r="HI177" i="21"/>
  <c r="HJ177" i="21"/>
  <c r="HK177" i="21"/>
  <c r="HL177" i="21"/>
  <c r="HM177" i="21"/>
  <c r="HN177" i="21"/>
  <c r="HO177" i="21"/>
  <c r="HP177" i="21"/>
  <c r="HQ177" i="21"/>
  <c r="HR177" i="21"/>
  <c r="HS177" i="21"/>
  <c r="HT177" i="21"/>
  <c r="HU177" i="21"/>
  <c r="HV177" i="21"/>
  <c r="HW177" i="21"/>
  <c r="HC178" i="21"/>
  <c r="HD178" i="21"/>
  <c r="HE178" i="21"/>
  <c r="HF178" i="21"/>
  <c r="HG178" i="21"/>
  <c r="HH178" i="21"/>
  <c r="HI178" i="21"/>
  <c r="HJ178" i="21"/>
  <c r="HK178" i="21"/>
  <c r="HL178" i="21"/>
  <c r="HM178" i="21"/>
  <c r="HN178" i="21"/>
  <c r="HO178" i="21"/>
  <c r="HP178" i="21"/>
  <c r="HQ178" i="21"/>
  <c r="HR178" i="21"/>
  <c r="HS178" i="21"/>
  <c r="HT178" i="21"/>
  <c r="HU178" i="21"/>
  <c r="HV178" i="21"/>
  <c r="HW178" i="21"/>
  <c r="HC179" i="21"/>
  <c r="HD179" i="21"/>
  <c r="HE179" i="21"/>
  <c r="HF179" i="21"/>
  <c r="HG179" i="21"/>
  <c r="HH179" i="21"/>
  <c r="HI179" i="21"/>
  <c r="HJ179" i="21"/>
  <c r="HK179" i="21"/>
  <c r="HL179" i="21"/>
  <c r="HM179" i="21"/>
  <c r="HN179" i="21"/>
  <c r="HO179" i="21"/>
  <c r="HP179" i="21"/>
  <c r="HQ179" i="21"/>
  <c r="HR179" i="21"/>
  <c r="HS179" i="21"/>
  <c r="HT179" i="21"/>
  <c r="HU179" i="21"/>
  <c r="HV179" i="21"/>
  <c r="HW179" i="21"/>
  <c r="HC180" i="21"/>
  <c r="HD180" i="21"/>
  <c r="HE180" i="21"/>
  <c r="HF180" i="21"/>
  <c r="HG180" i="21"/>
  <c r="HH180" i="21"/>
  <c r="HI180" i="21"/>
  <c r="HJ180" i="21"/>
  <c r="HK180" i="21"/>
  <c r="HL180" i="21"/>
  <c r="HM180" i="21"/>
  <c r="HN180" i="21"/>
  <c r="HO180" i="21"/>
  <c r="HP180" i="21"/>
  <c r="HQ180" i="21"/>
  <c r="HR180" i="21"/>
  <c r="HS180" i="21"/>
  <c r="HT180" i="21"/>
  <c r="HU180" i="21"/>
  <c r="HV180" i="21"/>
  <c r="HW180" i="21"/>
  <c r="HC181" i="21"/>
  <c r="HD181" i="21"/>
  <c r="HE181" i="21"/>
  <c r="HF181" i="21"/>
  <c r="HG181" i="21"/>
  <c r="HH181" i="21"/>
  <c r="HI181" i="21"/>
  <c r="HJ181" i="21"/>
  <c r="HK181" i="21"/>
  <c r="HL181" i="21"/>
  <c r="HM181" i="21"/>
  <c r="HN181" i="21"/>
  <c r="HO181" i="21"/>
  <c r="HP181" i="21"/>
  <c r="HQ181" i="21"/>
  <c r="HR181" i="21"/>
  <c r="HS181" i="21"/>
  <c r="HT181" i="21"/>
  <c r="HU181" i="21"/>
  <c r="HV181" i="21"/>
  <c r="HW181" i="21"/>
  <c r="HJ16" i="21"/>
  <c r="HK16" i="21"/>
  <c r="GN18" i="21"/>
  <c r="GO18" i="21"/>
  <c r="GP18" i="21"/>
  <c r="GQ18" i="21"/>
  <c r="GR18" i="21"/>
  <c r="GS18" i="21"/>
  <c r="GT18" i="21"/>
  <c r="GU18" i="21"/>
  <c r="GV18" i="21"/>
  <c r="GW18" i="21"/>
  <c r="GX18" i="21"/>
  <c r="GY18" i="21"/>
  <c r="GZ18" i="21"/>
  <c r="HA18" i="21"/>
  <c r="HB18" i="21"/>
  <c r="HX18" i="21"/>
  <c r="GN19" i="21"/>
  <c r="GO19" i="21"/>
  <c r="GP19" i="21"/>
  <c r="GQ19" i="21"/>
  <c r="GR19" i="21"/>
  <c r="GS19" i="21"/>
  <c r="GT19" i="21"/>
  <c r="GU19" i="21"/>
  <c r="GV19" i="21"/>
  <c r="GW19" i="21"/>
  <c r="GX19" i="21"/>
  <c r="GY19" i="21"/>
  <c r="GZ19" i="21"/>
  <c r="HA19" i="21"/>
  <c r="HB19" i="21"/>
  <c r="HX19" i="21"/>
  <c r="GN20" i="21"/>
  <c r="GO20" i="21"/>
  <c r="GP20" i="21"/>
  <c r="GQ20" i="21"/>
  <c r="GR20" i="21"/>
  <c r="GS20" i="21"/>
  <c r="GT20" i="21"/>
  <c r="GU20" i="21"/>
  <c r="GV20" i="21"/>
  <c r="GW20" i="21"/>
  <c r="GX20" i="21"/>
  <c r="GY20" i="21"/>
  <c r="GZ20" i="21"/>
  <c r="HA20" i="21"/>
  <c r="HB20" i="21"/>
  <c r="HX20" i="21"/>
  <c r="GN21" i="21"/>
  <c r="GO21" i="21"/>
  <c r="GP21" i="21"/>
  <c r="GQ21" i="21"/>
  <c r="GR21" i="21"/>
  <c r="GS21" i="21"/>
  <c r="GT21" i="21"/>
  <c r="GU21" i="21"/>
  <c r="GV21" i="21"/>
  <c r="GW21" i="21"/>
  <c r="GX21" i="21"/>
  <c r="GY21" i="21"/>
  <c r="GZ21" i="21"/>
  <c r="HA21" i="21"/>
  <c r="HB21" i="21"/>
  <c r="HX21" i="21"/>
  <c r="GN22" i="21"/>
  <c r="GO22" i="21"/>
  <c r="GP22" i="21"/>
  <c r="GQ22" i="21"/>
  <c r="GR22" i="21"/>
  <c r="GS22" i="21"/>
  <c r="GT22" i="21"/>
  <c r="GU22" i="21"/>
  <c r="GV22" i="21"/>
  <c r="GW22" i="21"/>
  <c r="GX22" i="21"/>
  <c r="GY22" i="21"/>
  <c r="GZ22" i="21"/>
  <c r="HA22" i="21"/>
  <c r="HB22" i="21"/>
  <c r="HX22" i="21"/>
  <c r="GN23" i="21"/>
  <c r="GO23" i="21"/>
  <c r="GP23" i="21"/>
  <c r="GQ23" i="21"/>
  <c r="GR23" i="21"/>
  <c r="GS23" i="21"/>
  <c r="GT23" i="21"/>
  <c r="GU23" i="21"/>
  <c r="GV23" i="21"/>
  <c r="GW23" i="21"/>
  <c r="GX23" i="21"/>
  <c r="GY23" i="21"/>
  <c r="GZ23" i="21"/>
  <c r="HA23" i="21"/>
  <c r="HB23" i="21"/>
  <c r="HX23" i="21"/>
  <c r="GN24" i="21"/>
  <c r="GO24" i="21"/>
  <c r="GP24" i="21"/>
  <c r="GQ24" i="21"/>
  <c r="GR24" i="21"/>
  <c r="GS24" i="21"/>
  <c r="GT24" i="21"/>
  <c r="GU24" i="21"/>
  <c r="GV24" i="21"/>
  <c r="GW24" i="21"/>
  <c r="GX24" i="21"/>
  <c r="GY24" i="21"/>
  <c r="GZ24" i="21"/>
  <c r="HA24" i="21"/>
  <c r="HB24" i="21"/>
  <c r="HX24" i="21"/>
  <c r="GN25" i="21"/>
  <c r="GO25" i="21"/>
  <c r="GP25" i="21"/>
  <c r="GQ25" i="21"/>
  <c r="GR25" i="21"/>
  <c r="GS25" i="21"/>
  <c r="GT25" i="21"/>
  <c r="GU25" i="21"/>
  <c r="GV25" i="21"/>
  <c r="GW25" i="21"/>
  <c r="GX25" i="21"/>
  <c r="GY25" i="21"/>
  <c r="GZ25" i="21"/>
  <c r="HA25" i="21"/>
  <c r="HB25" i="21"/>
  <c r="HX25" i="21"/>
  <c r="GN26" i="21"/>
  <c r="GO26" i="21"/>
  <c r="GP26" i="21"/>
  <c r="GQ26" i="21"/>
  <c r="GR26" i="21"/>
  <c r="GS26" i="21"/>
  <c r="GT26" i="21"/>
  <c r="GU26" i="21"/>
  <c r="GV26" i="21"/>
  <c r="GW26" i="21"/>
  <c r="GX26" i="21"/>
  <c r="GY26" i="21"/>
  <c r="GZ26" i="21"/>
  <c r="HA26" i="21"/>
  <c r="HB26" i="21"/>
  <c r="HX26" i="21"/>
  <c r="GN27" i="21"/>
  <c r="GO27" i="21"/>
  <c r="GP27" i="21"/>
  <c r="GQ27" i="21"/>
  <c r="GR27" i="21"/>
  <c r="GS27" i="21"/>
  <c r="GT27" i="21"/>
  <c r="GU27" i="21"/>
  <c r="GV27" i="21"/>
  <c r="GW27" i="21"/>
  <c r="GX27" i="21"/>
  <c r="GY27" i="21"/>
  <c r="GZ27" i="21"/>
  <c r="HA27" i="21"/>
  <c r="HB27" i="21"/>
  <c r="HX27" i="21"/>
  <c r="GN28" i="21"/>
  <c r="GO28" i="21"/>
  <c r="GP28" i="21"/>
  <c r="GQ28" i="21"/>
  <c r="GR28" i="21"/>
  <c r="GS28" i="21"/>
  <c r="GT28" i="21"/>
  <c r="GU28" i="21"/>
  <c r="GV28" i="21"/>
  <c r="GW28" i="21"/>
  <c r="GX28" i="21"/>
  <c r="GY28" i="21"/>
  <c r="GZ28" i="21"/>
  <c r="HA28" i="21"/>
  <c r="HB28" i="21"/>
  <c r="HX28" i="21"/>
  <c r="GN29" i="21"/>
  <c r="GO29" i="21"/>
  <c r="GP29" i="21"/>
  <c r="GQ29" i="21"/>
  <c r="GR29" i="21"/>
  <c r="GS29" i="21"/>
  <c r="GT29" i="21"/>
  <c r="GU29" i="21"/>
  <c r="GV29" i="21"/>
  <c r="GW29" i="21"/>
  <c r="GX29" i="21"/>
  <c r="GY29" i="21"/>
  <c r="GZ29" i="21"/>
  <c r="HA29" i="21"/>
  <c r="HB29" i="21"/>
  <c r="HX29" i="21"/>
  <c r="GN30" i="21"/>
  <c r="GO30" i="21"/>
  <c r="GP30" i="21"/>
  <c r="GQ30" i="21"/>
  <c r="GR30" i="21"/>
  <c r="GS30" i="21"/>
  <c r="GT30" i="21"/>
  <c r="GU30" i="21"/>
  <c r="GV30" i="21"/>
  <c r="GW30" i="21"/>
  <c r="GX30" i="21"/>
  <c r="GY30" i="21"/>
  <c r="GZ30" i="21"/>
  <c r="HA30" i="21"/>
  <c r="HB30" i="21"/>
  <c r="HX30" i="21"/>
  <c r="GN31" i="21"/>
  <c r="GO31" i="21"/>
  <c r="GP31" i="21"/>
  <c r="GQ31" i="21"/>
  <c r="GR31" i="21"/>
  <c r="GS31" i="21"/>
  <c r="GT31" i="21"/>
  <c r="GU31" i="21"/>
  <c r="GV31" i="21"/>
  <c r="GW31" i="21"/>
  <c r="GX31" i="21"/>
  <c r="GY31" i="21"/>
  <c r="GZ31" i="21"/>
  <c r="HA31" i="21"/>
  <c r="HB31" i="21"/>
  <c r="HX31" i="21"/>
  <c r="GN32" i="21"/>
  <c r="GO32" i="21"/>
  <c r="GP32" i="21"/>
  <c r="GQ32" i="21"/>
  <c r="GR32" i="21"/>
  <c r="GS32" i="21"/>
  <c r="GT32" i="21"/>
  <c r="GU32" i="21"/>
  <c r="GV32" i="21"/>
  <c r="GW32" i="21"/>
  <c r="GX32" i="21"/>
  <c r="GY32" i="21"/>
  <c r="GZ32" i="21"/>
  <c r="HA32" i="21"/>
  <c r="HB32" i="21"/>
  <c r="HX32" i="21"/>
  <c r="GN33" i="21"/>
  <c r="GO33" i="21"/>
  <c r="GP33" i="21"/>
  <c r="GQ33" i="21"/>
  <c r="GR33" i="21"/>
  <c r="GS33" i="21"/>
  <c r="GT33" i="21"/>
  <c r="GU33" i="21"/>
  <c r="GV33" i="21"/>
  <c r="GW33" i="21"/>
  <c r="GX33" i="21"/>
  <c r="GY33" i="21"/>
  <c r="GZ33" i="21"/>
  <c r="HA33" i="21"/>
  <c r="HB33" i="21"/>
  <c r="HX33" i="21"/>
  <c r="GN34" i="21"/>
  <c r="GO34" i="21"/>
  <c r="GP34" i="21"/>
  <c r="GQ34" i="21"/>
  <c r="GR34" i="21"/>
  <c r="GS34" i="21"/>
  <c r="GT34" i="21"/>
  <c r="GU34" i="21"/>
  <c r="GV34" i="21"/>
  <c r="GW34" i="21"/>
  <c r="GX34" i="21"/>
  <c r="GY34" i="21"/>
  <c r="GZ34" i="21"/>
  <c r="HA34" i="21"/>
  <c r="HB34" i="21"/>
  <c r="HX34" i="21"/>
  <c r="GN35" i="21"/>
  <c r="GO35" i="21"/>
  <c r="GP35" i="21"/>
  <c r="GQ35" i="21"/>
  <c r="GR35" i="21"/>
  <c r="GS35" i="21"/>
  <c r="GT35" i="21"/>
  <c r="GU35" i="21"/>
  <c r="GV35" i="21"/>
  <c r="GW35" i="21"/>
  <c r="GX35" i="21"/>
  <c r="GY35" i="21"/>
  <c r="GZ35" i="21"/>
  <c r="HA35" i="21"/>
  <c r="HB35" i="21"/>
  <c r="HX35" i="21"/>
  <c r="GN36" i="21"/>
  <c r="GO36" i="21"/>
  <c r="GP36" i="21"/>
  <c r="GQ36" i="21"/>
  <c r="GR36" i="21"/>
  <c r="GS36" i="21"/>
  <c r="GT36" i="21"/>
  <c r="GU36" i="21"/>
  <c r="GV36" i="21"/>
  <c r="GW36" i="21"/>
  <c r="GX36" i="21"/>
  <c r="GY36" i="21"/>
  <c r="GZ36" i="21"/>
  <c r="HA36" i="21"/>
  <c r="HB36" i="21"/>
  <c r="HX36" i="21"/>
  <c r="GN37" i="21"/>
  <c r="GO37" i="21"/>
  <c r="GP37" i="21"/>
  <c r="GQ37" i="21"/>
  <c r="GR37" i="21"/>
  <c r="GS37" i="21"/>
  <c r="GT37" i="21"/>
  <c r="GU37" i="21"/>
  <c r="GV37" i="21"/>
  <c r="GW37" i="21"/>
  <c r="GX37" i="21"/>
  <c r="GY37" i="21"/>
  <c r="GZ37" i="21"/>
  <c r="HA37" i="21"/>
  <c r="HB37" i="21"/>
  <c r="HX37" i="21"/>
  <c r="GN38" i="21"/>
  <c r="GO38" i="21"/>
  <c r="GP38" i="21"/>
  <c r="GQ38" i="21"/>
  <c r="GR38" i="21"/>
  <c r="GS38" i="21"/>
  <c r="GT38" i="21"/>
  <c r="GU38" i="21"/>
  <c r="GV38" i="21"/>
  <c r="GW38" i="21"/>
  <c r="GX38" i="21"/>
  <c r="GY38" i="21"/>
  <c r="GZ38" i="21"/>
  <c r="HA38" i="21"/>
  <c r="HB38" i="21"/>
  <c r="HX38" i="21"/>
  <c r="GN39" i="21"/>
  <c r="GO39" i="21"/>
  <c r="GP39" i="21"/>
  <c r="GQ39" i="21"/>
  <c r="GR39" i="21"/>
  <c r="GS39" i="21"/>
  <c r="GT39" i="21"/>
  <c r="GU39" i="21"/>
  <c r="GV39" i="21"/>
  <c r="GW39" i="21"/>
  <c r="GX39" i="21"/>
  <c r="GY39" i="21"/>
  <c r="GZ39" i="21"/>
  <c r="HA39" i="21"/>
  <c r="HB39" i="21"/>
  <c r="HX39" i="21"/>
  <c r="GN40" i="21"/>
  <c r="GO40" i="21"/>
  <c r="GP40" i="21"/>
  <c r="GQ40" i="21"/>
  <c r="GR40" i="21"/>
  <c r="GS40" i="21"/>
  <c r="GT40" i="21"/>
  <c r="GU40" i="21"/>
  <c r="GV40" i="21"/>
  <c r="GW40" i="21"/>
  <c r="GX40" i="21"/>
  <c r="GY40" i="21"/>
  <c r="GZ40" i="21"/>
  <c r="HA40" i="21"/>
  <c r="HB40" i="21"/>
  <c r="HX40" i="21"/>
  <c r="GN41" i="21"/>
  <c r="GO41" i="21"/>
  <c r="GP41" i="21"/>
  <c r="GQ41" i="21"/>
  <c r="GR41" i="21"/>
  <c r="GS41" i="21"/>
  <c r="GT41" i="21"/>
  <c r="GU41" i="21"/>
  <c r="GV41" i="21"/>
  <c r="GW41" i="21"/>
  <c r="GX41" i="21"/>
  <c r="GY41" i="21"/>
  <c r="GZ41" i="21"/>
  <c r="HA41" i="21"/>
  <c r="HB41" i="21"/>
  <c r="HX41" i="21"/>
  <c r="GN42" i="21"/>
  <c r="GO42" i="21"/>
  <c r="GP42" i="21"/>
  <c r="GQ42" i="21"/>
  <c r="GR42" i="21"/>
  <c r="GS42" i="21"/>
  <c r="GT42" i="21"/>
  <c r="GU42" i="21"/>
  <c r="GV42" i="21"/>
  <c r="GW42" i="21"/>
  <c r="GX42" i="21"/>
  <c r="GY42" i="21"/>
  <c r="GZ42" i="21"/>
  <c r="HA42" i="21"/>
  <c r="HB42" i="21"/>
  <c r="HX42" i="21"/>
  <c r="GN43" i="21"/>
  <c r="GO43" i="21"/>
  <c r="GP43" i="21"/>
  <c r="GQ43" i="21"/>
  <c r="GR43" i="21"/>
  <c r="GS43" i="21"/>
  <c r="GT43" i="21"/>
  <c r="GU43" i="21"/>
  <c r="GV43" i="21"/>
  <c r="GW43" i="21"/>
  <c r="GX43" i="21"/>
  <c r="GY43" i="21"/>
  <c r="GZ43" i="21"/>
  <c r="HA43" i="21"/>
  <c r="HB43" i="21"/>
  <c r="HX43" i="21"/>
  <c r="GN44" i="21"/>
  <c r="GO44" i="21"/>
  <c r="GP44" i="21"/>
  <c r="GQ44" i="21"/>
  <c r="GR44" i="21"/>
  <c r="GS44" i="21"/>
  <c r="GT44" i="21"/>
  <c r="GU44" i="21"/>
  <c r="GV44" i="21"/>
  <c r="GW44" i="21"/>
  <c r="GX44" i="21"/>
  <c r="GY44" i="21"/>
  <c r="GZ44" i="21"/>
  <c r="HA44" i="21"/>
  <c r="HB44" i="21"/>
  <c r="HX44" i="21"/>
  <c r="GN45" i="21"/>
  <c r="GO45" i="21"/>
  <c r="GP45" i="21"/>
  <c r="GQ45" i="21"/>
  <c r="GR45" i="21"/>
  <c r="GS45" i="21"/>
  <c r="GT45" i="21"/>
  <c r="GU45" i="21"/>
  <c r="GV45" i="21"/>
  <c r="GW45" i="21"/>
  <c r="GX45" i="21"/>
  <c r="GY45" i="21"/>
  <c r="GZ45" i="21"/>
  <c r="HA45" i="21"/>
  <c r="HB45" i="21"/>
  <c r="HX45" i="21"/>
  <c r="GN46" i="21"/>
  <c r="GO46" i="21"/>
  <c r="GP46" i="21"/>
  <c r="GQ46" i="21"/>
  <c r="GR46" i="21"/>
  <c r="GS46" i="21"/>
  <c r="GT46" i="21"/>
  <c r="GU46" i="21"/>
  <c r="GV46" i="21"/>
  <c r="GW46" i="21"/>
  <c r="GX46" i="21"/>
  <c r="GY46" i="21"/>
  <c r="GZ46" i="21"/>
  <c r="HA46" i="21"/>
  <c r="HB46" i="21"/>
  <c r="HX46" i="21"/>
  <c r="GN47" i="21"/>
  <c r="GO47" i="21"/>
  <c r="GP47" i="21"/>
  <c r="GQ47" i="21"/>
  <c r="GR47" i="21"/>
  <c r="GS47" i="21"/>
  <c r="GT47" i="21"/>
  <c r="GU47" i="21"/>
  <c r="GV47" i="21"/>
  <c r="GW47" i="21"/>
  <c r="GX47" i="21"/>
  <c r="GY47" i="21"/>
  <c r="GZ47" i="21"/>
  <c r="HA47" i="21"/>
  <c r="HB47" i="21"/>
  <c r="HX47" i="21"/>
  <c r="GN48" i="21"/>
  <c r="GO48" i="21"/>
  <c r="GP48" i="21"/>
  <c r="GQ48" i="21"/>
  <c r="GR48" i="21"/>
  <c r="GS48" i="21"/>
  <c r="GT48" i="21"/>
  <c r="GU48" i="21"/>
  <c r="GV48" i="21"/>
  <c r="GW48" i="21"/>
  <c r="GX48" i="21"/>
  <c r="GY48" i="21"/>
  <c r="GZ48" i="21"/>
  <c r="HA48" i="21"/>
  <c r="HB48" i="21"/>
  <c r="HX48" i="21"/>
  <c r="GN49" i="21"/>
  <c r="GO49" i="21"/>
  <c r="GP49" i="21"/>
  <c r="GQ49" i="21"/>
  <c r="GR49" i="21"/>
  <c r="GS49" i="21"/>
  <c r="GT49" i="21"/>
  <c r="GU49" i="21"/>
  <c r="GV49" i="21"/>
  <c r="GW49" i="21"/>
  <c r="GX49" i="21"/>
  <c r="GY49" i="21"/>
  <c r="GZ49" i="21"/>
  <c r="HA49" i="21"/>
  <c r="HB49" i="21"/>
  <c r="HX49" i="21"/>
  <c r="GN50" i="21"/>
  <c r="GO50" i="21"/>
  <c r="GP50" i="21"/>
  <c r="GQ50" i="21"/>
  <c r="GR50" i="21"/>
  <c r="GS50" i="21"/>
  <c r="GT50" i="21"/>
  <c r="GU50" i="21"/>
  <c r="GV50" i="21"/>
  <c r="GW50" i="21"/>
  <c r="GX50" i="21"/>
  <c r="GY50" i="21"/>
  <c r="GZ50" i="21"/>
  <c r="HA50" i="21"/>
  <c r="HB50" i="21"/>
  <c r="HX50" i="21"/>
  <c r="GN51" i="21"/>
  <c r="GO51" i="21"/>
  <c r="GP51" i="21"/>
  <c r="GQ51" i="21"/>
  <c r="GR51" i="21"/>
  <c r="GS51" i="21"/>
  <c r="GT51" i="21"/>
  <c r="GU51" i="21"/>
  <c r="GV51" i="21"/>
  <c r="GW51" i="21"/>
  <c r="GX51" i="21"/>
  <c r="GY51" i="21"/>
  <c r="GZ51" i="21"/>
  <c r="HA51" i="21"/>
  <c r="HB51" i="21"/>
  <c r="HX51" i="21"/>
  <c r="GN52" i="21"/>
  <c r="GO52" i="21"/>
  <c r="GP52" i="21"/>
  <c r="GQ52" i="21"/>
  <c r="GR52" i="21"/>
  <c r="GS52" i="21"/>
  <c r="GT52" i="21"/>
  <c r="GU52" i="21"/>
  <c r="GV52" i="21"/>
  <c r="GW52" i="21"/>
  <c r="GX52" i="21"/>
  <c r="GY52" i="21"/>
  <c r="GZ52" i="21"/>
  <c r="HA52" i="21"/>
  <c r="HB52" i="21"/>
  <c r="HX52" i="21"/>
  <c r="GN53" i="21"/>
  <c r="GO53" i="21"/>
  <c r="GP53" i="21"/>
  <c r="GQ53" i="21"/>
  <c r="GR53" i="21"/>
  <c r="GS53" i="21"/>
  <c r="GT53" i="21"/>
  <c r="GU53" i="21"/>
  <c r="GV53" i="21"/>
  <c r="GW53" i="21"/>
  <c r="GX53" i="21"/>
  <c r="GY53" i="21"/>
  <c r="GZ53" i="21"/>
  <c r="HA53" i="21"/>
  <c r="HB53" i="21"/>
  <c r="HX53" i="21"/>
  <c r="GN54" i="21"/>
  <c r="GO54" i="21"/>
  <c r="GP54" i="21"/>
  <c r="GQ54" i="21"/>
  <c r="GR54" i="21"/>
  <c r="GS54" i="21"/>
  <c r="GT54" i="21"/>
  <c r="GU54" i="21"/>
  <c r="GV54" i="21"/>
  <c r="GW54" i="21"/>
  <c r="GX54" i="21"/>
  <c r="GY54" i="21"/>
  <c r="GZ54" i="21"/>
  <c r="HA54" i="21"/>
  <c r="HB54" i="21"/>
  <c r="HX54" i="21"/>
  <c r="GN55" i="21"/>
  <c r="GO55" i="21"/>
  <c r="GP55" i="21"/>
  <c r="GQ55" i="21"/>
  <c r="GR55" i="21"/>
  <c r="GS55" i="21"/>
  <c r="GT55" i="21"/>
  <c r="GU55" i="21"/>
  <c r="GV55" i="21"/>
  <c r="GW55" i="21"/>
  <c r="GX55" i="21"/>
  <c r="GY55" i="21"/>
  <c r="GZ55" i="21"/>
  <c r="HA55" i="21"/>
  <c r="HB55" i="21"/>
  <c r="HX55" i="21"/>
  <c r="GN56" i="21"/>
  <c r="GO56" i="21"/>
  <c r="GP56" i="21"/>
  <c r="GQ56" i="21"/>
  <c r="GR56" i="21"/>
  <c r="GS56" i="21"/>
  <c r="GT56" i="21"/>
  <c r="GU56" i="21"/>
  <c r="GV56" i="21"/>
  <c r="GW56" i="21"/>
  <c r="GX56" i="21"/>
  <c r="GY56" i="21"/>
  <c r="GZ56" i="21"/>
  <c r="HA56" i="21"/>
  <c r="HB56" i="21"/>
  <c r="HX56" i="21"/>
  <c r="GN57" i="21"/>
  <c r="GO57" i="21"/>
  <c r="GP57" i="21"/>
  <c r="GQ57" i="21"/>
  <c r="GR57" i="21"/>
  <c r="GS57" i="21"/>
  <c r="GT57" i="21"/>
  <c r="GU57" i="21"/>
  <c r="GV57" i="21"/>
  <c r="GW57" i="21"/>
  <c r="GX57" i="21"/>
  <c r="GY57" i="21"/>
  <c r="GZ57" i="21"/>
  <c r="HA57" i="21"/>
  <c r="HB57" i="21"/>
  <c r="HX57" i="21"/>
  <c r="GN58" i="21"/>
  <c r="GO58" i="21"/>
  <c r="GP58" i="21"/>
  <c r="GQ58" i="21"/>
  <c r="GR58" i="21"/>
  <c r="GS58" i="21"/>
  <c r="GT58" i="21"/>
  <c r="GU58" i="21"/>
  <c r="GV58" i="21"/>
  <c r="GW58" i="21"/>
  <c r="GX58" i="21"/>
  <c r="GY58" i="21"/>
  <c r="GZ58" i="21"/>
  <c r="HA58" i="21"/>
  <c r="HB58" i="21"/>
  <c r="HX58" i="21"/>
  <c r="GN59" i="21"/>
  <c r="GO59" i="21"/>
  <c r="GP59" i="21"/>
  <c r="GQ59" i="21"/>
  <c r="GR59" i="21"/>
  <c r="GS59" i="21"/>
  <c r="GT59" i="21"/>
  <c r="GU59" i="21"/>
  <c r="GV59" i="21"/>
  <c r="GW59" i="21"/>
  <c r="GX59" i="21"/>
  <c r="GY59" i="21"/>
  <c r="GZ59" i="21"/>
  <c r="HA59" i="21"/>
  <c r="HB59" i="21"/>
  <c r="HX59" i="21"/>
  <c r="GN60" i="21"/>
  <c r="GO60" i="21"/>
  <c r="GP60" i="21"/>
  <c r="GQ60" i="21"/>
  <c r="GR60" i="21"/>
  <c r="GS60" i="21"/>
  <c r="GT60" i="21"/>
  <c r="GU60" i="21"/>
  <c r="GV60" i="21"/>
  <c r="GW60" i="21"/>
  <c r="GX60" i="21"/>
  <c r="GY60" i="21"/>
  <c r="GZ60" i="21"/>
  <c r="HA60" i="21"/>
  <c r="HB60" i="21"/>
  <c r="HX60" i="21"/>
  <c r="GN61" i="21"/>
  <c r="GO61" i="21"/>
  <c r="GP61" i="21"/>
  <c r="GQ61" i="21"/>
  <c r="GR61" i="21"/>
  <c r="GS61" i="21"/>
  <c r="GT61" i="21"/>
  <c r="GU61" i="21"/>
  <c r="GV61" i="21"/>
  <c r="GW61" i="21"/>
  <c r="GX61" i="21"/>
  <c r="GY61" i="21"/>
  <c r="GZ61" i="21"/>
  <c r="HA61" i="21"/>
  <c r="HB61" i="21"/>
  <c r="HX61" i="21"/>
  <c r="GN62" i="21"/>
  <c r="GO62" i="21"/>
  <c r="GP62" i="21"/>
  <c r="GQ62" i="21"/>
  <c r="GR62" i="21"/>
  <c r="GS62" i="21"/>
  <c r="GT62" i="21"/>
  <c r="GU62" i="21"/>
  <c r="GV62" i="21"/>
  <c r="GW62" i="21"/>
  <c r="GX62" i="21"/>
  <c r="GY62" i="21"/>
  <c r="GZ62" i="21"/>
  <c r="HA62" i="21"/>
  <c r="HB62" i="21"/>
  <c r="HX62" i="21"/>
  <c r="GN63" i="21"/>
  <c r="GO63" i="21"/>
  <c r="GP63" i="21"/>
  <c r="GQ63" i="21"/>
  <c r="GR63" i="21"/>
  <c r="GS63" i="21"/>
  <c r="GT63" i="21"/>
  <c r="GU63" i="21"/>
  <c r="GV63" i="21"/>
  <c r="GW63" i="21"/>
  <c r="GX63" i="21"/>
  <c r="GY63" i="21"/>
  <c r="GZ63" i="21"/>
  <c r="HA63" i="21"/>
  <c r="HB63" i="21"/>
  <c r="HX63" i="21"/>
  <c r="GN64" i="21"/>
  <c r="GO64" i="21"/>
  <c r="GP64" i="21"/>
  <c r="GQ64" i="21"/>
  <c r="GR64" i="21"/>
  <c r="GS64" i="21"/>
  <c r="GT64" i="21"/>
  <c r="GU64" i="21"/>
  <c r="GV64" i="21"/>
  <c r="GW64" i="21"/>
  <c r="GX64" i="21"/>
  <c r="GY64" i="21"/>
  <c r="GZ64" i="21"/>
  <c r="HA64" i="21"/>
  <c r="HB64" i="21"/>
  <c r="HX64" i="21"/>
  <c r="GN65" i="21"/>
  <c r="GO65" i="21"/>
  <c r="GP65" i="21"/>
  <c r="GQ65" i="21"/>
  <c r="GR65" i="21"/>
  <c r="GS65" i="21"/>
  <c r="GT65" i="21"/>
  <c r="GU65" i="21"/>
  <c r="GV65" i="21"/>
  <c r="GW65" i="21"/>
  <c r="GX65" i="21"/>
  <c r="GY65" i="21"/>
  <c r="GZ65" i="21"/>
  <c r="HA65" i="21"/>
  <c r="HB65" i="21"/>
  <c r="HX65" i="21"/>
  <c r="GN66" i="21"/>
  <c r="GO66" i="21"/>
  <c r="GP66" i="21"/>
  <c r="GQ66" i="21"/>
  <c r="GR66" i="21"/>
  <c r="GS66" i="21"/>
  <c r="GT66" i="21"/>
  <c r="GU66" i="21"/>
  <c r="GV66" i="21"/>
  <c r="GW66" i="21"/>
  <c r="GX66" i="21"/>
  <c r="GY66" i="21"/>
  <c r="GZ66" i="21"/>
  <c r="HA66" i="21"/>
  <c r="HB66" i="21"/>
  <c r="HX66" i="21"/>
  <c r="GN67" i="21"/>
  <c r="GO67" i="21"/>
  <c r="GP67" i="21"/>
  <c r="GQ67" i="21"/>
  <c r="GR67" i="21"/>
  <c r="GS67" i="21"/>
  <c r="GT67" i="21"/>
  <c r="GU67" i="21"/>
  <c r="GV67" i="21"/>
  <c r="GW67" i="21"/>
  <c r="GX67" i="21"/>
  <c r="GY67" i="21"/>
  <c r="GZ67" i="21"/>
  <c r="HA67" i="21"/>
  <c r="HB67" i="21"/>
  <c r="HX67" i="21"/>
  <c r="GN68" i="21"/>
  <c r="GO68" i="21"/>
  <c r="GP68" i="21"/>
  <c r="GQ68" i="21"/>
  <c r="GR68" i="21"/>
  <c r="GS68" i="21"/>
  <c r="GT68" i="21"/>
  <c r="GU68" i="21"/>
  <c r="GV68" i="21"/>
  <c r="GW68" i="21"/>
  <c r="GX68" i="21"/>
  <c r="GY68" i="21"/>
  <c r="GZ68" i="21"/>
  <c r="HA68" i="21"/>
  <c r="HB68" i="21"/>
  <c r="HX68" i="21"/>
  <c r="GN69" i="21"/>
  <c r="GO69" i="21"/>
  <c r="GP69" i="21"/>
  <c r="GQ69" i="21"/>
  <c r="GR69" i="21"/>
  <c r="GS69" i="21"/>
  <c r="GT69" i="21"/>
  <c r="GU69" i="21"/>
  <c r="GV69" i="21"/>
  <c r="GW69" i="21"/>
  <c r="GX69" i="21"/>
  <c r="GY69" i="21"/>
  <c r="GZ69" i="21"/>
  <c r="HA69" i="21"/>
  <c r="HB69" i="21"/>
  <c r="HX69" i="21"/>
  <c r="GN70" i="21"/>
  <c r="GO70" i="21"/>
  <c r="GP70" i="21"/>
  <c r="GQ70" i="21"/>
  <c r="GR70" i="21"/>
  <c r="GS70" i="21"/>
  <c r="GT70" i="21"/>
  <c r="GU70" i="21"/>
  <c r="GV70" i="21"/>
  <c r="GW70" i="21"/>
  <c r="GX70" i="21"/>
  <c r="GY70" i="21"/>
  <c r="GZ70" i="21"/>
  <c r="HA70" i="21"/>
  <c r="HB70" i="21"/>
  <c r="HX70" i="21"/>
  <c r="GN71" i="21"/>
  <c r="GO71" i="21"/>
  <c r="GP71" i="21"/>
  <c r="GQ71" i="21"/>
  <c r="GR71" i="21"/>
  <c r="GS71" i="21"/>
  <c r="GT71" i="21"/>
  <c r="GU71" i="21"/>
  <c r="GV71" i="21"/>
  <c r="GW71" i="21"/>
  <c r="GX71" i="21"/>
  <c r="GY71" i="21"/>
  <c r="GZ71" i="21"/>
  <c r="HA71" i="21"/>
  <c r="HB71" i="21"/>
  <c r="HX71" i="21"/>
  <c r="GN72" i="21"/>
  <c r="GO72" i="21"/>
  <c r="GP72" i="21"/>
  <c r="GQ72" i="21"/>
  <c r="GR72" i="21"/>
  <c r="GS72" i="21"/>
  <c r="GT72" i="21"/>
  <c r="GU72" i="21"/>
  <c r="GV72" i="21"/>
  <c r="GW72" i="21"/>
  <c r="GX72" i="21"/>
  <c r="GY72" i="21"/>
  <c r="GZ72" i="21"/>
  <c r="HA72" i="21"/>
  <c r="HB72" i="21"/>
  <c r="HX72" i="21"/>
  <c r="GN73" i="21"/>
  <c r="GO73" i="21"/>
  <c r="GP73" i="21"/>
  <c r="GQ73" i="21"/>
  <c r="GR73" i="21"/>
  <c r="GS73" i="21"/>
  <c r="GT73" i="21"/>
  <c r="GU73" i="21"/>
  <c r="GV73" i="21"/>
  <c r="GW73" i="21"/>
  <c r="GX73" i="21"/>
  <c r="GY73" i="21"/>
  <c r="GZ73" i="21"/>
  <c r="HA73" i="21"/>
  <c r="HB73" i="21"/>
  <c r="HX73" i="21"/>
  <c r="GN74" i="21"/>
  <c r="GO74" i="21"/>
  <c r="GP74" i="21"/>
  <c r="GQ74" i="21"/>
  <c r="GR74" i="21"/>
  <c r="GS74" i="21"/>
  <c r="GT74" i="21"/>
  <c r="GU74" i="21"/>
  <c r="GV74" i="21"/>
  <c r="GW74" i="21"/>
  <c r="GX74" i="21"/>
  <c r="GY74" i="21"/>
  <c r="GZ74" i="21"/>
  <c r="HA74" i="21"/>
  <c r="HB74" i="21"/>
  <c r="HX74" i="21"/>
  <c r="GN75" i="21"/>
  <c r="GO75" i="21"/>
  <c r="GP75" i="21"/>
  <c r="GQ75" i="21"/>
  <c r="GR75" i="21"/>
  <c r="GS75" i="21"/>
  <c r="GT75" i="21"/>
  <c r="GU75" i="21"/>
  <c r="GV75" i="21"/>
  <c r="GW75" i="21"/>
  <c r="GX75" i="21"/>
  <c r="GY75" i="21"/>
  <c r="GZ75" i="21"/>
  <c r="HA75" i="21"/>
  <c r="HB75" i="21"/>
  <c r="HX75" i="21"/>
  <c r="GN76" i="21"/>
  <c r="GO76" i="21"/>
  <c r="GP76" i="21"/>
  <c r="GQ76" i="21"/>
  <c r="GR76" i="21"/>
  <c r="GS76" i="21"/>
  <c r="GT76" i="21"/>
  <c r="GU76" i="21"/>
  <c r="GV76" i="21"/>
  <c r="GW76" i="21"/>
  <c r="GX76" i="21"/>
  <c r="GY76" i="21"/>
  <c r="GZ76" i="21"/>
  <c r="HA76" i="21"/>
  <c r="HB76" i="21"/>
  <c r="HX76" i="21"/>
  <c r="GN77" i="21"/>
  <c r="GO77" i="21"/>
  <c r="GP77" i="21"/>
  <c r="GQ77" i="21"/>
  <c r="GR77" i="21"/>
  <c r="GS77" i="21"/>
  <c r="GT77" i="21"/>
  <c r="GU77" i="21"/>
  <c r="GV77" i="21"/>
  <c r="GW77" i="21"/>
  <c r="GX77" i="21"/>
  <c r="GY77" i="21"/>
  <c r="GZ77" i="21"/>
  <c r="HA77" i="21"/>
  <c r="HB77" i="21"/>
  <c r="HX77" i="21"/>
  <c r="GN78" i="21"/>
  <c r="GO78" i="21"/>
  <c r="GP78" i="21"/>
  <c r="GQ78" i="21"/>
  <c r="GR78" i="21"/>
  <c r="GS78" i="21"/>
  <c r="GT78" i="21"/>
  <c r="GU78" i="21"/>
  <c r="GV78" i="21"/>
  <c r="GW78" i="21"/>
  <c r="GX78" i="21"/>
  <c r="GY78" i="21"/>
  <c r="GZ78" i="21"/>
  <c r="HA78" i="21"/>
  <c r="HB78" i="21"/>
  <c r="HX78" i="21"/>
  <c r="GN79" i="21"/>
  <c r="GO79" i="21"/>
  <c r="GP79" i="21"/>
  <c r="GQ79" i="21"/>
  <c r="GR79" i="21"/>
  <c r="GS79" i="21"/>
  <c r="GT79" i="21"/>
  <c r="GU79" i="21"/>
  <c r="GV79" i="21"/>
  <c r="GW79" i="21"/>
  <c r="GX79" i="21"/>
  <c r="GY79" i="21"/>
  <c r="GZ79" i="21"/>
  <c r="HA79" i="21"/>
  <c r="HB79" i="21"/>
  <c r="HX79" i="21"/>
  <c r="GN80" i="21"/>
  <c r="GO80" i="21"/>
  <c r="GP80" i="21"/>
  <c r="GQ80" i="21"/>
  <c r="GR80" i="21"/>
  <c r="GS80" i="21"/>
  <c r="GT80" i="21"/>
  <c r="GU80" i="21"/>
  <c r="GV80" i="21"/>
  <c r="GW80" i="21"/>
  <c r="GX80" i="21"/>
  <c r="GY80" i="21"/>
  <c r="GZ80" i="21"/>
  <c r="HA80" i="21"/>
  <c r="HB80" i="21"/>
  <c r="HX80" i="21"/>
  <c r="GN81" i="21"/>
  <c r="GO81" i="21"/>
  <c r="GP81" i="21"/>
  <c r="GQ81" i="21"/>
  <c r="GR81" i="21"/>
  <c r="GS81" i="21"/>
  <c r="GT81" i="21"/>
  <c r="GU81" i="21"/>
  <c r="GV81" i="21"/>
  <c r="GW81" i="21"/>
  <c r="GX81" i="21"/>
  <c r="GY81" i="21"/>
  <c r="GZ81" i="21"/>
  <c r="HA81" i="21"/>
  <c r="HB81" i="21"/>
  <c r="HX81" i="21"/>
  <c r="GN82" i="21"/>
  <c r="GO82" i="21"/>
  <c r="GP82" i="21"/>
  <c r="GQ82" i="21"/>
  <c r="GR82" i="21"/>
  <c r="GS82" i="21"/>
  <c r="GT82" i="21"/>
  <c r="GU82" i="21"/>
  <c r="GV82" i="21"/>
  <c r="GW82" i="21"/>
  <c r="GX82" i="21"/>
  <c r="GY82" i="21"/>
  <c r="GZ82" i="21"/>
  <c r="HA82" i="21"/>
  <c r="HB82" i="21"/>
  <c r="HX82" i="21"/>
  <c r="GN83" i="21"/>
  <c r="GO83" i="21"/>
  <c r="GP83" i="21"/>
  <c r="GQ83" i="21"/>
  <c r="GR83" i="21"/>
  <c r="GS83" i="21"/>
  <c r="GT83" i="21"/>
  <c r="GU83" i="21"/>
  <c r="GV83" i="21"/>
  <c r="GW83" i="21"/>
  <c r="GX83" i="21"/>
  <c r="GY83" i="21"/>
  <c r="GZ83" i="21"/>
  <c r="HA83" i="21"/>
  <c r="HB83" i="21"/>
  <c r="HX83" i="21"/>
  <c r="GN84" i="21"/>
  <c r="GO84" i="21"/>
  <c r="GP84" i="21"/>
  <c r="GQ84" i="21"/>
  <c r="GR84" i="21"/>
  <c r="GS84" i="21"/>
  <c r="GT84" i="21"/>
  <c r="GU84" i="21"/>
  <c r="GV84" i="21"/>
  <c r="GW84" i="21"/>
  <c r="GX84" i="21"/>
  <c r="GY84" i="21"/>
  <c r="GZ84" i="21"/>
  <c r="HA84" i="21"/>
  <c r="HB84" i="21"/>
  <c r="HX84" i="21"/>
  <c r="GN85" i="21"/>
  <c r="GO85" i="21"/>
  <c r="GP85" i="21"/>
  <c r="GQ85" i="21"/>
  <c r="GR85" i="21"/>
  <c r="GS85" i="21"/>
  <c r="GT85" i="21"/>
  <c r="GU85" i="21"/>
  <c r="GV85" i="21"/>
  <c r="GW85" i="21"/>
  <c r="GX85" i="21"/>
  <c r="GY85" i="21"/>
  <c r="GZ85" i="21"/>
  <c r="HA85" i="21"/>
  <c r="HB85" i="21"/>
  <c r="HX85" i="21"/>
  <c r="GN86" i="21"/>
  <c r="GO86" i="21"/>
  <c r="GP86" i="21"/>
  <c r="GQ86" i="21"/>
  <c r="GR86" i="21"/>
  <c r="GS86" i="21"/>
  <c r="GT86" i="21"/>
  <c r="GU86" i="21"/>
  <c r="GV86" i="21"/>
  <c r="GW86" i="21"/>
  <c r="GX86" i="21"/>
  <c r="GY86" i="21"/>
  <c r="GZ86" i="21"/>
  <c r="HA86" i="21"/>
  <c r="HB86" i="21"/>
  <c r="HX86" i="21"/>
  <c r="GN87" i="21"/>
  <c r="GO87" i="21"/>
  <c r="GP87" i="21"/>
  <c r="GQ87" i="21"/>
  <c r="GR87" i="21"/>
  <c r="GS87" i="21"/>
  <c r="GT87" i="21"/>
  <c r="GU87" i="21"/>
  <c r="GV87" i="21"/>
  <c r="GW87" i="21"/>
  <c r="GX87" i="21"/>
  <c r="GY87" i="21"/>
  <c r="GZ87" i="21"/>
  <c r="HA87" i="21"/>
  <c r="HB87" i="21"/>
  <c r="HX87" i="21"/>
  <c r="GN88" i="21"/>
  <c r="GO88" i="21"/>
  <c r="GP88" i="21"/>
  <c r="GQ88" i="21"/>
  <c r="GR88" i="21"/>
  <c r="GS88" i="21"/>
  <c r="GT88" i="21"/>
  <c r="GU88" i="21"/>
  <c r="GV88" i="21"/>
  <c r="GW88" i="21"/>
  <c r="GX88" i="21"/>
  <c r="GY88" i="21"/>
  <c r="GZ88" i="21"/>
  <c r="HA88" i="21"/>
  <c r="HB88" i="21"/>
  <c r="HX88" i="21"/>
  <c r="GN89" i="21"/>
  <c r="GO89" i="21"/>
  <c r="GP89" i="21"/>
  <c r="GQ89" i="21"/>
  <c r="GR89" i="21"/>
  <c r="GS89" i="21"/>
  <c r="GT89" i="21"/>
  <c r="GU89" i="21"/>
  <c r="GV89" i="21"/>
  <c r="GW89" i="21"/>
  <c r="GX89" i="21"/>
  <c r="GY89" i="21"/>
  <c r="GZ89" i="21"/>
  <c r="HA89" i="21"/>
  <c r="HB89" i="21"/>
  <c r="HX89" i="21"/>
  <c r="GN90" i="21"/>
  <c r="GO90" i="21"/>
  <c r="GP90" i="21"/>
  <c r="GQ90" i="21"/>
  <c r="GR90" i="21"/>
  <c r="GS90" i="21"/>
  <c r="GT90" i="21"/>
  <c r="GU90" i="21"/>
  <c r="GV90" i="21"/>
  <c r="GW90" i="21"/>
  <c r="GX90" i="21"/>
  <c r="GY90" i="21"/>
  <c r="GZ90" i="21"/>
  <c r="HA90" i="21"/>
  <c r="HB90" i="21"/>
  <c r="HX90" i="21"/>
  <c r="GN91" i="21"/>
  <c r="GO91" i="21"/>
  <c r="GP91" i="21"/>
  <c r="GQ91" i="21"/>
  <c r="GR91" i="21"/>
  <c r="GS91" i="21"/>
  <c r="GT91" i="21"/>
  <c r="GU91" i="21"/>
  <c r="GV91" i="21"/>
  <c r="GW91" i="21"/>
  <c r="GX91" i="21"/>
  <c r="GY91" i="21"/>
  <c r="GZ91" i="21"/>
  <c r="HA91" i="21"/>
  <c r="HB91" i="21"/>
  <c r="HX91" i="21"/>
  <c r="GN92" i="21"/>
  <c r="GO92" i="21"/>
  <c r="GP92" i="21"/>
  <c r="GQ92" i="21"/>
  <c r="GR92" i="21"/>
  <c r="GS92" i="21"/>
  <c r="GT92" i="21"/>
  <c r="GU92" i="21"/>
  <c r="GV92" i="21"/>
  <c r="GW92" i="21"/>
  <c r="GX92" i="21"/>
  <c r="GY92" i="21"/>
  <c r="GZ92" i="21"/>
  <c r="HA92" i="21"/>
  <c r="HB92" i="21"/>
  <c r="HX92" i="21"/>
  <c r="GN93" i="21"/>
  <c r="GO93" i="21"/>
  <c r="GP93" i="21"/>
  <c r="GQ93" i="21"/>
  <c r="GR93" i="21"/>
  <c r="GS93" i="21"/>
  <c r="GT93" i="21"/>
  <c r="GU93" i="21"/>
  <c r="GV93" i="21"/>
  <c r="GW93" i="21"/>
  <c r="GX93" i="21"/>
  <c r="GY93" i="21"/>
  <c r="GZ93" i="21"/>
  <c r="HA93" i="21"/>
  <c r="HB93" i="21"/>
  <c r="HX93" i="21"/>
  <c r="GN94" i="21"/>
  <c r="GO94" i="21"/>
  <c r="GP94" i="21"/>
  <c r="GQ94" i="21"/>
  <c r="GR94" i="21"/>
  <c r="GS94" i="21"/>
  <c r="GT94" i="21"/>
  <c r="GU94" i="21"/>
  <c r="GV94" i="21"/>
  <c r="GW94" i="21"/>
  <c r="GX94" i="21"/>
  <c r="GY94" i="21"/>
  <c r="GZ94" i="21"/>
  <c r="HA94" i="21"/>
  <c r="HB94" i="21"/>
  <c r="HX94" i="21"/>
  <c r="GN95" i="21"/>
  <c r="GO95" i="21"/>
  <c r="GP95" i="21"/>
  <c r="GQ95" i="21"/>
  <c r="GR95" i="21"/>
  <c r="GS95" i="21"/>
  <c r="GT95" i="21"/>
  <c r="GU95" i="21"/>
  <c r="GV95" i="21"/>
  <c r="GW95" i="21"/>
  <c r="GX95" i="21"/>
  <c r="GY95" i="21"/>
  <c r="GZ95" i="21"/>
  <c r="HA95" i="21"/>
  <c r="HB95" i="21"/>
  <c r="HX95" i="21"/>
  <c r="GN96" i="21"/>
  <c r="GO96" i="21"/>
  <c r="GP96" i="21"/>
  <c r="GQ96" i="21"/>
  <c r="GR96" i="21"/>
  <c r="GS96" i="21"/>
  <c r="GT96" i="21"/>
  <c r="GU96" i="21"/>
  <c r="GV96" i="21"/>
  <c r="GW96" i="21"/>
  <c r="GX96" i="21"/>
  <c r="GY96" i="21"/>
  <c r="GZ96" i="21"/>
  <c r="HA96" i="21"/>
  <c r="HB96" i="21"/>
  <c r="HX96" i="21"/>
  <c r="GN97" i="21"/>
  <c r="GO97" i="21"/>
  <c r="GP97" i="21"/>
  <c r="GQ97" i="21"/>
  <c r="GR97" i="21"/>
  <c r="GS97" i="21"/>
  <c r="GT97" i="21"/>
  <c r="GU97" i="21"/>
  <c r="GV97" i="21"/>
  <c r="GW97" i="21"/>
  <c r="GX97" i="21"/>
  <c r="GY97" i="21"/>
  <c r="GZ97" i="21"/>
  <c r="HA97" i="21"/>
  <c r="HB97" i="21"/>
  <c r="HX97" i="21"/>
  <c r="GN98" i="21"/>
  <c r="GO98" i="21"/>
  <c r="GP98" i="21"/>
  <c r="GQ98" i="21"/>
  <c r="GR98" i="21"/>
  <c r="GS98" i="21"/>
  <c r="GT98" i="21"/>
  <c r="GU98" i="21"/>
  <c r="GV98" i="21"/>
  <c r="GW98" i="21"/>
  <c r="GX98" i="21"/>
  <c r="GY98" i="21"/>
  <c r="GZ98" i="21"/>
  <c r="HA98" i="21"/>
  <c r="HB98" i="21"/>
  <c r="HX98" i="21"/>
  <c r="GN99" i="21"/>
  <c r="GO99" i="21"/>
  <c r="GP99" i="21"/>
  <c r="GQ99" i="21"/>
  <c r="GR99" i="21"/>
  <c r="GS99" i="21"/>
  <c r="GT99" i="21"/>
  <c r="GU99" i="21"/>
  <c r="GV99" i="21"/>
  <c r="GW99" i="21"/>
  <c r="GX99" i="21"/>
  <c r="GY99" i="21"/>
  <c r="GZ99" i="21"/>
  <c r="HA99" i="21"/>
  <c r="HB99" i="21"/>
  <c r="HX99" i="21"/>
  <c r="GN100" i="21"/>
  <c r="GO100" i="21"/>
  <c r="GP100" i="21"/>
  <c r="GQ100" i="21"/>
  <c r="GR100" i="21"/>
  <c r="GS100" i="21"/>
  <c r="GT100" i="21"/>
  <c r="GU100" i="21"/>
  <c r="GV100" i="21"/>
  <c r="GW100" i="21"/>
  <c r="GX100" i="21"/>
  <c r="GY100" i="21"/>
  <c r="GZ100" i="21"/>
  <c r="HA100" i="21"/>
  <c r="HB100" i="21"/>
  <c r="HX100" i="21"/>
  <c r="GN101" i="21"/>
  <c r="GO101" i="21"/>
  <c r="GP101" i="21"/>
  <c r="GQ101" i="21"/>
  <c r="GR101" i="21"/>
  <c r="GS101" i="21"/>
  <c r="GT101" i="21"/>
  <c r="GU101" i="21"/>
  <c r="GV101" i="21"/>
  <c r="GW101" i="21"/>
  <c r="GX101" i="21"/>
  <c r="GY101" i="21"/>
  <c r="GZ101" i="21"/>
  <c r="HA101" i="21"/>
  <c r="HB101" i="21"/>
  <c r="HX101" i="21"/>
  <c r="GN102" i="21"/>
  <c r="GO102" i="21"/>
  <c r="GP102" i="21"/>
  <c r="GQ102" i="21"/>
  <c r="GR102" i="21"/>
  <c r="GS102" i="21"/>
  <c r="GT102" i="21"/>
  <c r="GU102" i="21"/>
  <c r="GV102" i="21"/>
  <c r="GW102" i="21"/>
  <c r="GX102" i="21"/>
  <c r="GY102" i="21"/>
  <c r="GZ102" i="21"/>
  <c r="HA102" i="21"/>
  <c r="HB102" i="21"/>
  <c r="HX102" i="21"/>
  <c r="GN103" i="21"/>
  <c r="GO103" i="21"/>
  <c r="GP103" i="21"/>
  <c r="GQ103" i="21"/>
  <c r="GR103" i="21"/>
  <c r="GS103" i="21"/>
  <c r="GT103" i="21"/>
  <c r="GU103" i="21"/>
  <c r="GV103" i="21"/>
  <c r="GW103" i="21"/>
  <c r="GX103" i="21"/>
  <c r="GY103" i="21"/>
  <c r="GZ103" i="21"/>
  <c r="HA103" i="21"/>
  <c r="HB103" i="21"/>
  <c r="HX103" i="21"/>
  <c r="GN104" i="21"/>
  <c r="GO104" i="21"/>
  <c r="GP104" i="21"/>
  <c r="GQ104" i="21"/>
  <c r="GR104" i="21"/>
  <c r="GS104" i="21"/>
  <c r="GT104" i="21"/>
  <c r="GU104" i="21"/>
  <c r="GV104" i="21"/>
  <c r="GW104" i="21"/>
  <c r="GX104" i="21"/>
  <c r="GY104" i="21"/>
  <c r="GZ104" i="21"/>
  <c r="HA104" i="21"/>
  <c r="HB104" i="21"/>
  <c r="HX104" i="21"/>
  <c r="GN105" i="21"/>
  <c r="GO105" i="21"/>
  <c r="GP105" i="21"/>
  <c r="GQ105" i="21"/>
  <c r="GR105" i="21"/>
  <c r="GS105" i="21"/>
  <c r="GT105" i="21"/>
  <c r="GU105" i="21"/>
  <c r="GV105" i="21"/>
  <c r="GW105" i="21"/>
  <c r="GX105" i="21"/>
  <c r="GY105" i="21"/>
  <c r="GZ105" i="21"/>
  <c r="HA105" i="21"/>
  <c r="HB105" i="21"/>
  <c r="HX105" i="21"/>
  <c r="GN106" i="21"/>
  <c r="GO106" i="21"/>
  <c r="GP106" i="21"/>
  <c r="GQ106" i="21"/>
  <c r="GR106" i="21"/>
  <c r="GS106" i="21"/>
  <c r="GT106" i="21"/>
  <c r="GU106" i="21"/>
  <c r="GV106" i="21"/>
  <c r="GW106" i="21"/>
  <c r="GX106" i="21"/>
  <c r="GY106" i="21"/>
  <c r="GZ106" i="21"/>
  <c r="HA106" i="21"/>
  <c r="HB106" i="21"/>
  <c r="HX106" i="21"/>
  <c r="GN107" i="21"/>
  <c r="GO107" i="21"/>
  <c r="GP107" i="21"/>
  <c r="GQ107" i="21"/>
  <c r="GR107" i="21"/>
  <c r="GS107" i="21"/>
  <c r="GT107" i="21"/>
  <c r="GU107" i="21"/>
  <c r="GV107" i="21"/>
  <c r="GW107" i="21"/>
  <c r="GX107" i="21"/>
  <c r="GY107" i="21"/>
  <c r="GZ107" i="21"/>
  <c r="HA107" i="21"/>
  <c r="HB107" i="21"/>
  <c r="HX107" i="21"/>
  <c r="GN108" i="21"/>
  <c r="GO108" i="21"/>
  <c r="GP108" i="21"/>
  <c r="GQ108" i="21"/>
  <c r="GR108" i="21"/>
  <c r="GS108" i="21"/>
  <c r="GT108" i="21"/>
  <c r="GU108" i="21"/>
  <c r="GV108" i="21"/>
  <c r="GW108" i="21"/>
  <c r="GX108" i="21"/>
  <c r="GY108" i="21"/>
  <c r="GZ108" i="21"/>
  <c r="HA108" i="21"/>
  <c r="HB108" i="21"/>
  <c r="HX108" i="21"/>
  <c r="GN109" i="21"/>
  <c r="GO109" i="21"/>
  <c r="GP109" i="21"/>
  <c r="GQ109" i="21"/>
  <c r="GR109" i="21"/>
  <c r="GS109" i="21"/>
  <c r="GT109" i="21"/>
  <c r="GU109" i="21"/>
  <c r="GV109" i="21"/>
  <c r="GW109" i="21"/>
  <c r="GX109" i="21"/>
  <c r="GY109" i="21"/>
  <c r="GZ109" i="21"/>
  <c r="HA109" i="21"/>
  <c r="HB109" i="21"/>
  <c r="HX109" i="21"/>
  <c r="GN110" i="21"/>
  <c r="GO110" i="21"/>
  <c r="GP110" i="21"/>
  <c r="GQ110" i="21"/>
  <c r="GR110" i="21"/>
  <c r="GS110" i="21"/>
  <c r="GT110" i="21"/>
  <c r="GU110" i="21"/>
  <c r="GV110" i="21"/>
  <c r="GW110" i="21"/>
  <c r="GX110" i="21"/>
  <c r="GY110" i="21"/>
  <c r="GZ110" i="21"/>
  <c r="HA110" i="21"/>
  <c r="HB110" i="21"/>
  <c r="HX110" i="21"/>
  <c r="GN111" i="21"/>
  <c r="GO111" i="21"/>
  <c r="GP111" i="21"/>
  <c r="GQ111" i="21"/>
  <c r="GR111" i="21"/>
  <c r="GS111" i="21"/>
  <c r="GT111" i="21"/>
  <c r="GU111" i="21"/>
  <c r="GV111" i="21"/>
  <c r="GW111" i="21"/>
  <c r="GX111" i="21"/>
  <c r="GY111" i="21"/>
  <c r="GZ111" i="21"/>
  <c r="HA111" i="21"/>
  <c r="HB111" i="21"/>
  <c r="HX111" i="21"/>
  <c r="GN112" i="21"/>
  <c r="GO112" i="21"/>
  <c r="GP112" i="21"/>
  <c r="GQ112" i="21"/>
  <c r="GR112" i="21"/>
  <c r="GS112" i="21"/>
  <c r="GT112" i="21"/>
  <c r="GU112" i="21"/>
  <c r="GV112" i="21"/>
  <c r="GW112" i="21"/>
  <c r="GX112" i="21"/>
  <c r="GY112" i="21"/>
  <c r="GZ112" i="21"/>
  <c r="HA112" i="21"/>
  <c r="HB112" i="21"/>
  <c r="HX112" i="21"/>
  <c r="GN113" i="21"/>
  <c r="GO113" i="21"/>
  <c r="GP113" i="21"/>
  <c r="GQ113" i="21"/>
  <c r="GR113" i="21"/>
  <c r="GS113" i="21"/>
  <c r="GT113" i="21"/>
  <c r="GU113" i="21"/>
  <c r="GV113" i="21"/>
  <c r="GW113" i="21"/>
  <c r="GX113" i="21"/>
  <c r="GY113" i="21"/>
  <c r="GZ113" i="21"/>
  <c r="HA113" i="21"/>
  <c r="HB113" i="21"/>
  <c r="HX113" i="21"/>
  <c r="GN114" i="21"/>
  <c r="GO114" i="21"/>
  <c r="GP114" i="21"/>
  <c r="GQ114" i="21"/>
  <c r="GR114" i="21"/>
  <c r="GS114" i="21"/>
  <c r="GT114" i="21"/>
  <c r="GU114" i="21"/>
  <c r="GV114" i="21"/>
  <c r="GW114" i="21"/>
  <c r="GX114" i="21"/>
  <c r="GY114" i="21"/>
  <c r="GZ114" i="21"/>
  <c r="HA114" i="21"/>
  <c r="HB114" i="21"/>
  <c r="HX114" i="21"/>
  <c r="GN115" i="21"/>
  <c r="GO115" i="21"/>
  <c r="GP115" i="21"/>
  <c r="GQ115" i="21"/>
  <c r="GR115" i="21"/>
  <c r="GS115" i="21"/>
  <c r="GT115" i="21"/>
  <c r="GU115" i="21"/>
  <c r="GV115" i="21"/>
  <c r="GW115" i="21"/>
  <c r="GX115" i="21"/>
  <c r="GY115" i="21"/>
  <c r="GZ115" i="21"/>
  <c r="HA115" i="21"/>
  <c r="HB115" i="21"/>
  <c r="HX115" i="21"/>
  <c r="GN116" i="21"/>
  <c r="GO116" i="21"/>
  <c r="GP116" i="21"/>
  <c r="GQ116" i="21"/>
  <c r="GR116" i="21"/>
  <c r="GS116" i="21"/>
  <c r="GT116" i="21"/>
  <c r="GU116" i="21"/>
  <c r="GV116" i="21"/>
  <c r="GW116" i="21"/>
  <c r="GX116" i="21"/>
  <c r="GY116" i="21"/>
  <c r="GZ116" i="21"/>
  <c r="HA116" i="21"/>
  <c r="HB116" i="21"/>
  <c r="HX116" i="21"/>
  <c r="GN117" i="21"/>
  <c r="GO117" i="21"/>
  <c r="GP117" i="21"/>
  <c r="GQ117" i="21"/>
  <c r="GR117" i="21"/>
  <c r="GS117" i="21"/>
  <c r="GT117" i="21"/>
  <c r="GU117" i="21"/>
  <c r="GV117" i="21"/>
  <c r="GW117" i="21"/>
  <c r="GX117" i="21"/>
  <c r="GY117" i="21"/>
  <c r="GZ117" i="21"/>
  <c r="HA117" i="21"/>
  <c r="HB117" i="21"/>
  <c r="HX117" i="21"/>
  <c r="GN118" i="21"/>
  <c r="GO118" i="21"/>
  <c r="GP118" i="21"/>
  <c r="GQ118" i="21"/>
  <c r="GR118" i="21"/>
  <c r="GS118" i="21"/>
  <c r="GT118" i="21"/>
  <c r="GU118" i="21"/>
  <c r="GV118" i="21"/>
  <c r="GW118" i="21"/>
  <c r="GX118" i="21"/>
  <c r="GY118" i="21"/>
  <c r="GZ118" i="21"/>
  <c r="HA118" i="21"/>
  <c r="HB118" i="21"/>
  <c r="HX118" i="21"/>
  <c r="GN119" i="21"/>
  <c r="GO119" i="21"/>
  <c r="GP119" i="21"/>
  <c r="GQ119" i="21"/>
  <c r="GR119" i="21"/>
  <c r="GS119" i="21"/>
  <c r="GT119" i="21"/>
  <c r="GU119" i="21"/>
  <c r="GV119" i="21"/>
  <c r="GW119" i="21"/>
  <c r="GX119" i="21"/>
  <c r="GY119" i="21"/>
  <c r="GZ119" i="21"/>
  <c r="HA119" i="21"/>
  <c r="HB119" i="21"/>
  <c r="HX119" i="21"/>
  <c r="GN120" i="21"/>
  <c r="GO120" i="21"/>
  <c r="GP120" i="21"/>
  <c r="GQ120" i="21"/>
  <c r="GR120" i="21"/>
  <c r="GS120" i="21"/>
  <c r="GT120" i="21"/>
  <c r="GU120" i="21"/>
  <c r="GV120" i="21"/>
  <c r="GW120" i="21"/>
  <c r="GX120" i="21"/>
  <c r="GY120" i="21"/>
  <c r="GZ120" i="21"/>
  <c r="HA120" i="21"/>
  <c r="HB120" i="21"/>
  <c r="HX120" i="21"/>
  <c r="GN121" i="21"/>
  <c r="GO121" i="21"/>
  <c r="GP121" i="21"/>
  <c r="GQ121" i="21"/>
  <c r="GR121" i="21"/>
  <c r="GS121" i="21"/>
  <c r="GT121" i="21"/>
  <c r="GU121" i="21"/>
  <c r="GV121" i="21"/>
  <c r="GW121" i="21"/>
  <c r="GX121" i="21"/>
  <c r="GY121" i="21"/>
  <c r="GZ121" i="21"/>
  <c r="HA121" i="21"/>
  <c r="HB121" i="21"/>
  <c r="HX121" i="21"/>
  <c r="GN122" i="21"/>
  <c r="GO122" i="21"/>
  <c r="GP122" i="21"/>
  <c r="GQ122" i="21"/>
  <c r="GR122" i="21"/>
  <c r="GS122" i="21"/>
  <c r="GT122" i="21"/>
  <c r="GU122" i="21"/>
  <c r="GV122" i="21"/>
  <c r="GW122" i="21"/>
  <c r="GX122" i="21"/>
  <c r="GY122" i="21"/>
  <c r="GZ122" i="21"/>
  <c r="HA122" i="21"/>
  <c r="HB122" i="21"/>
  <c r="HX122" i="21"/>
  <c r="GN123" i="21"/>
  <c r="GO123" i="21"/>
  <c r="GP123" i="21"/>
  <c r="GQ123" i="21"/>
  <c r="GR123" i="21"/>
  <c r="GS123" i="21"/>
  <c r="GT123" i="21"/>
  <c r="GU123" i="21"/>
  <c r="GV123" i="21"/>
  <c r="GW123" i="21"/>
  <c r="GX123" i="21"/>
  <c r="GY123" i="21"/>
  <c r="GZ123" i="21"/>
  <c r="HA123" i="21"/>
  <c r="HB123" i="21"/>
  <c r="HX123" i="21"/>
  <c r="GN124" i="21"/>
  <c r="GO124" i="21"/>
  <c r="GP124" i="21"/>
  <c r="GQ124" i="21"/>
  <c r="GR124" i="21"/>
  <c r="GS124" i="21"/>
  <c r="GT124" i="21"/>
  <c r="GU124" i="21"/>
  <c r="GV124" i="21"/>
  <c r="GW124" i="21"/>
  <c r="GX124" i="21"/>
  <c r="GY124" i="21"/>
  <c r="GZ124" i="21"/>
  <c r="HA124" i="21"/>
  <c r="HB124" i="21"/>
  <c r="HX124" i="21"/>
  <c r="GN125" i="21"/>
  <c r="GO125" i="21"/>
  <c r="GP125" i="21"/>
  <c r="GQ125" i="21"/>
  <c r="GR125" i="21"/>
  <c r="GS125" i="21"/>
  <c r="GT125" i="21"/>
  <c r="GU125" i="21"/>
  <c r="GV125" i="21"/>
  <c r="GW125" i="21"/>
  <c r="GX125" i="21"/>
  <c r="GY125" i="21"/>
  <c r="GZ125" i="21"/>
  <c r="HA125" i="21"/>
  <c r="HB125" i="21"/>
  <c r="HX125" i="21"/>
  <c r="GN126" i="21"/>
  <c r="GO126" i="21"/>
  <c r="GP126" i="21"/>
  <c r="GQ126" i="21"/>
  <c r="GR126" i="21"/>
  <c r="GS126" i="21"/>
  <c r="GT126" i="21"/>
  <c r="GU126" i="21"/>
  <c r="GV126" i="21"/>
  <c r="GW126" i="21"/>
  <c r="GX126" i="21"/>
  <c r="GY126" i="21"/>
  <c r="GZ126" i="21"/>
  <c r="HA126" i="21"/>
  <c r="HB126" i="21"/>
  <c r="HX126" i="21"/>
  <c r="GN127" i="21"/>
  <c r="GO127" i="21"/>
  <c r="GP127" i="21"/>
  <c r="GQ127" i="21"/>
  <c r="GR127" i="21"/>
  <c r="GS127" i="21"/>
  <c r="GT127" i="21"/>
  <c r="GU127" i="21"/>
  <c r="GV127" i="21"/>
  <c r="GW127" i="21"/>
  <c r="GX127" i="21"/>
  <c r="GY127" i="21"/>
  <c r="GZ127" i="21"/>
  <c r="HA127" i="21"/>
  <c r="HB127" i="21"/>
  <c r="HX127" i="21"/>
  <c r="GN128" i="21"/>
  <c r="GO128" i="21"/>
  <c r="GP128" i="21"/>
  <c r="GQ128" i="21"/>
  <c r="GR128" i="21"/>
  <c r="GS128" i="21"/>
  <c r="GT128" i="21"/>
  <c r="GU128" i="21"/>
  <c r="GV128" i="21"/>
  <c r="GW128" i="21"/>
  <c r="GX128" i="21"/>
  <c r="GY128" i="21"/>
  <c r="GZ128" i="21"/>
  <c r="HA128" i="21"/>
  <c r="HB128" i="21"/>
  <c r="HX128" i="21"/>
  <c r="GN129" i="21"/>
  <c r="GO129" i="21"/>
  <c r="GP129" i="21"/>
  <c r="GQ129" i="21"/>
  <c r="GR129" i="21"/>
  <c r="GS129" i="21"/>
  <c r="GT129" i="21"/>
  <c r="GU129" i="21"/>
  <c r="GV129" i="21"/>
  <c r="GW129" i="21"/>
  <c r="GX129" i="21"/>
  <c r="GY129" i="21"/>
  <c r="GZ129" i="21"/>
  <c r="HA129" i="21"/>
  <c r="HB129" i="21"/>
  <c r="HX129" i="21"/>
  <c r="GN130" i="21"/>
  <c r="GO130" i="21"/>
  <c r="GP130" i="21"/>
  <c r="GQ130" i="21"/>
  <c r="GR130" i="21"/>
  <c r="GS130" i="21"/>
  <c r="GT130" i="21"/>
  <c r="GU130" i="21"/>
  <c r="GV130" i="21"/>
  <c r="GW130" i="21"/>
  <c r="GX130" i="21"/>
  <c r="GY130" i="21"/>
  <c r="GZ130" i="21"/>
  <c r="HA130" i="21"/>
  <c r="HB130" i="21"/>
  <c r="HX130" i="21"/>
  <c r="GN131" i="21"/>
  <c r="GO131" i="21"/>
  <c r="GP131" i="21"/>
  <c r="GQ131" i="21"/>
  <c r="GR131" i="21"/>
  <c r="GS131" i="21"/>
  <c r="GT131" i="21"/>
  <c r="GU131" i="21"/>
  <c r="GV131" i="21"/>
  <c r="GW131" i="21"/>
  <c r="GX131" i="21"/>
  <c r="GY131" i="21"/>
  <c r="GZ131" i="21"/>
  <c r="HA131" i="21"/>
  <c r="HB131" i="21"/>
  <c r="HX131" i="21"/>
  <c r="GN132" i="21"/>
  <c r="GO132" i="21"/>
  <c r="GP132" i="21"/>
  <c r="GQ132" i="21"/>
  <c r="GR132" i="21"/>
  <c r="GS132" i="21"/>
  <c r="GT132" i="21"/>
  <c r="GU132" i="21"/>
  <c r="GV132" i="21"/>
  <c r="GW132" i="21"/>
  <c r="GX132" i="21"/>
  <c r="GY132" i="21"/>
  <c r="GZ132" i="21"/>
  <c r="HA132" i="21"/>
  <c r="HB132" i="21"/>
  <c r="HX132" i="21"/>
  <c r="GN133" i="21"/>
  <c r="GO133" i="21"/>
  <c r="GP133" i="21"/>
  <c r="GQ133" i="21"/>
  <c r="GR133" i="21"/>
  <c r="GS133" i="21"/>
  <c r="GT133" i="21"/>
  <c r="GU133" i="21"/>
  <c r="GV133" i="21"/>
  <c r="GW133" i="21"/>
  <c r="GX133" i="21"/>
  <c r="GY133" i="21"/>
  <c r="GZ133" i="21"/>
  <c r="HA133" i="21"/>
  <c r="HB133" i="21"/>
  <c r="HX133" i="21"/>
  <c r="GN134" i="21"/>
  <c r="GO134" i="21"/>
  <c r="GP134" i="21"/>
  <c r="GQ134" i="21"/>
  <c r="GR134" i="21"/>
  <c r="GS134" i="21"/>
  <c r="GT134" i="21"/>
  <c r="GU134" i="21"/>
  <c r="GV134" i="21"/>
  <c r="GW134" i="21"/>
  <c r="GX134" i="21"/>
  <c r="GY134" i="21"/>
  <c r="GZ134" i="21"/>
  <c r="HA134" i="21"/>
  <c r="HB134" i="21"/>
  <c r="HX134" i="21"/>
  <c r="GN135" i="21"/>
  <c r="GO135" i="21"/>
  <c r="GP135" i="21"/>
  <c r="GQ135" i="21"/>
  <c r="GR135" i="21"/>
  <c r="GS135" i="21"/>
  <c r="GT135" i="21"/>
  <c r="GU135" i="21"/>
  <c r="GV135" i="21"/>
  <c r="GW135" i="21"/>
  <c r="GX135" i="21"/>
  <c r="GY135" i="21"/>
  <c r="GZ135" i="21"/>
  <c r="HA135" i="21"/>
  <c r="HB135" i="21"/>
  <c r="HX135" i="21"/>
  <c r="GN136" i="21"/>
  <c r="GO136" i="21"/>
  <c r="GP136" i="21"/>
  <c r="GQ136" i="21"/>
  <c r="GR136" i="21"/>
  <c r="GS136" i="21"/>
  <c r="GT136" i="21"/>
  <c r="GU136" i="21"/>
  <c r="GV136" i="21"/>
  <c r="GW136" i="21"/>
  <c r="GX136" i="21"/>
  <c r="GY136" i="21"/>
  <c r="GZ136" i="21"/>
  <c r="HA136" i="21"/>
  <c r="HB136" i="21"/>
  <c r="HX136" i="21"/>
  <c r="GN137" i="21"/>
  <c r="GO137" i="21"/>
  <c r="GP137" i="21"/>
  <c r="GQ137" i="21"/>
  <c r="GR137" i="21"/>
  <c r="GS137" i="21"/>
  <c r="GT137" i="21"/>
  <c r="GU137" i="21"/>
  <c r="GV137" i="21"/>
  <c r="GW137" i="21"/>
  <c r="GX137" i="21"/>
  <c r="GY137" i="21"/>
  <c r="GZ137" i="21"/>
  <c r="HA137" i="21"/>
  <c r="HB137" i="21"/>
  <c r="HX137" i="21"/>
  <c r="GN138" i="21"/>
  <c r="GO138" i="21"/>
  <c r="GP138" i="21"/>
  <c r="GQ138" i="21"/>
  <c r="GR138" i="21"/>
  <c r="GS138" i="21"/>
  <c r="GT138" i="21"/>
  <c r="GU138" i="21"/>
  <c r="GV138" i="21"/>
  <c r="GW138" i="21"/>
  <c r="GX138" i="21"/>
  <c r="GY138" i="21"/>
  <c r="GZ138" i="21"/>
  <c r="HA138" i="21"/>
  <c r="HB138" i="21"/>
  <c r="HX138" i="21"/>
  <c r="GN139" i="21"/>
  <c r="GO139" i="21"/>
  <c r="GP139" i="21"/>
  <c r="GQ139" i="21"/>
  <c r="GR139" i="21"/>
  <c r="GS139" i="21"/>
  <c r="GT139" i="21"/>
  <c r="GU139" i="21"/>
  <c r="GV139" i="21"/>
  <c r="GW139" i="21"/>
  <c r="GX139" i="21"/>
  <c r="GY139" i="21"/>
  <c r="GZ139" i="21"/>
  <c r="HA139" i="21"/>
  <c r="HB139" i="21"/>
  <c r="HX139" i="21"/>
  <c r="GN140" i="21"/>
  <c r="GO140" i="21"/>
  <c r="GP140" i="21"/>
  <c r="GQ140" i="21"/>
  <c r="GR140" i="21"/>
  <c r="GS140" i="21"/>
  <c r="GT140" i="21"/>
  <c r="GU140" i="21"/>
  <c r="GV140" i="21"/>
  <c r="GW140" i="21"/>
  <c r="GX140" i="21"/>
  <c r="GY140" i="21"/>
  <c r="GZ140" i="21"/>
  <c r="HA140" i="21"/>
  <c r="HB140" i="21"/>
  <c r="HX140" i="21"/>
  <c r="GN141" i="21"/>
  <c r="GO141" i="21"/>
  <c r="GP141" i="21"/>
  <c r="GQ141" i="21"/>
  <c r="GR141" i="21"/>
  <c r="GS141" i="21"/>
  <c r="GT141" i="21"/>
  <c r="GU141" i="21"/>
  <c r="GV141" i="21"/>
  <c r="GW141" i="21"/>
  <c r="GX141" i="21"/>
  <c r="GY141" i="21"/>
  <c r="GZ141" i="21"/>
  <c r="HA141" i="21"/>
  <c r="HB141" i="21"/>
  <c r="HX141" i="21"/>
  <c r="GN142" i="21"/>
  <c r="GO142" i="21"/>
  <c r="GP142" i="21"/>
  <c r="GQ142" i="21"/>
  <c r="GR142" i="21"/>
  <c r="GS142" i="21"/>
  <c r="GT142" i="21"/>
  <c r="GU142" i="21"/>
  <c r="GV142" i="21"/>
  <c r="GW142" i="21"/>
  <c r="GX142" i="21"/>
  <c r="GY142" i="21"/>
  <c r="GZ142" i="21"/>
  <c r="HA142" i="21"/>
  <c r="HB142" i="21"/>
  <c r="HX142" i="21"/>
  <c r="GN143" i="21"/>
  <c r="GO143" i="21"/>
  <c r="GP143" i="21"/>
  <c r="GQ143" i="21"/>
  <c r="GR143" i="21"/>
  <c r="GS143" i="21"/>
  <c r="GT143" i="21"/>
  <c r="GU143" i="21"/>
  <c r="GV143" i="21"/>
  <c r="GW143" i="21"/>
  <c r="GX143" i="21"/>
  <c r="GY143" i="21"/>
  <c r="GZ143" i="21"/>
  <c r="HA143" i="21"/>
  <c r="HB143" i="21"/>
  <c r="HX143" i="21"/>
  <c r="GN144" i="21"/>
  <c r="GO144" i="21"/>
  <c r="GP144" i="21"/>
  <c r="GQ144" i="21"/>
  <c r="GR144" i="21"/>
  <c r="GS144" i="21"/>
  <c r="GT144" i="21"/>
  <c r="GU144" i="21"/>
  <c r="GV144" i="21"/>
  <c r="GW144" i="21"/>
  <c r="GX144" i="21"/>
  <c r="GY144" i="21"/>
  <c r="GZ144" i="21"/>
  <c r="HA144" i="21"/>
  <c r="HB144" i="21"/>
  <c r="HX144" i="21"/>
  <c r="GN145" i="21"/>
  <c r="GO145" i="21"/>
  <c r="GP145" i="21"/>
  <c r="GQ145" i="21"/>
  <c r="GR145" i="21"/>
  <c r="GS145" i="21"/>
  <c r="GT145" i="21"/>
  <c r="GU145" i="21"/>
  <c r="GV145" i="21"/>
  <c r="GW145" i="21"/>
  <c r="GX145" i="21"/>
  <c r="GY145" i="21"/>
  <c r="GZ145" i="21"/>
  <c r="HA145" i="21"/>
  <c r="HB145" i="21"/>
  <c r="HX145" i="21"/>
  <c r="GN146" i="21"/>
  <c r="GO146" i="21"/>
  <c r="GP146" i="21"/>
  <c r="GQ146" i="21"/>
  <c r="GR146" i="21"/>
  <c r="GS146" i="21"/>
  <c r="GT146" i="21"/>
  <c r="GU146" i="21"/>
  <c r="GV146" i="21"/>
  <c r="GW146" i="21"/>
  <c r="GX146" i="21"/>
  <c r="GY146" i="21"/>
  <c r="GZ146" i="21"/>
  <c r="HA146" i="21"/>
  <c r="HB146" i="21"/>
  <c r="HX146" i="21"/>
  <c r="GN147" i="21"/>
  <c r="GO147" i="21"/>
  <c r="GP147" i="21"/>
  <c r="GQ147" i="21"/>
  <c r="GR147" i="21"/>
  <c r="GS147" i="21"/>
  <c r="GT147" i="21"/>
  <c r="GU147" i="21"/>
  <c r="GV147" i="21"/>
  <c r="GW147" i="21"/>
  <c r="GX147" i="21"/>
  <c r="GY147" i="21"/>
  <c r="GZ147" i="21"/>
  <c r="HA147" i="21"/>
  <c r="HB147" i="21"/>
  <c r="HX147" i="21"/>
  <c r="GN148" i="21"/>
  <c r="GO148" i="21"/>
  <c r="GP148" i="21"/>
  <c r="GQ148" i="21"/>
  <c r="GR148" i="21"/>
  <c r="GS148" i="21"/>
  <c r="GT148" i="21"/>
  <c r="GU148" i="21"/>
  <c r="GV148" i="21"/>
  <c r="GW148" i="21"/>
  <c r="GX148" i="21"/>
  <c r="GY148" i="21"/>
  <c r="GZ148" i="21"/>
  <c r="HA148" i="21"/>
  <c r="HB148" i="21"/>
  <c r="HX148" i="21"/>
  <c r="GN149" i="21"/>
  <c r="GO149" i="21"/>
  <c r="GP149" i="21"/>
  <c r="GQ149" i="21"/>
  <c r="GR149" i="21"/>
  <c r="GS149" i="21"/>
  <c r="GT149" i="21"/>
  <c r="GU149" i="21"/>
  <c r="GV149" i="21"/>
  <c r="GW149" i="21"/>
  <c r="GX149" i="21"/>
  <c r="GY149" i="21"/>
  <c r="GZ149" i="21"/>
  <c r="HA149" i="21"/>
  <c r="HB149" i="21"/>
  <c r="HX149" i="21"/>
  <c r="GN150" i="21"/>
  <c r="GO150" i="21"/>
  <c r="GP150" i="21"/>
  <c r="GQ150" i="21"/>
  <c r="GR150" i="21"/>
  <c r="GS150" i="21"/>
  <c r="GT150" i="21"/>
  <c r="GU150" i="21"/>
  <c r="GV150" i="21"/>
  <c r="GW150" i="21"/>
  <c r="GX150" i="21"/>
  <c r="GY150" i="21"/>
  <c r="GZ150" i="21"/>
  <c r="HA150" i="21"/>
  <c r="HB150" i="21"/>
  <c r="HX150" i="21"/>
  <c r="GN151" i="21"/>
  <c r="GO151" i="21"/>
  <c r="GP151" i="21"/>
  <c r="GQ151" i="21"/>
  <c r="GR151" i="21"/>
  <c r="GS151" i="21"/>
  <c r="GT151" i="21"/>
  <c r="GU151" i="21"/>
  <c r="GV151" i="21"/>
  <c r="GW151" i="21"/>
  <c r="GX151" i="21"/>
  <c r="GY151" i="21"/>
  <c r="GZ151" i="21"/>
  <c r="HA151" i="21"/>
  <c r="HB151" i="21"/>
  <c r="HX151" i="21"/>
  <c r="GN152" i="21"/>
  <c r="GO152" i="21"/>
  <c r="GP152" i="21"/>
  <c r="GQ152" i="21"/>
  <c r="GR152" i="21"/>
  <c r="GS152" i="21"/>
  <c r="GT152" i="21"/>
  <c r="GU152" i="21"/>
  <c r="GV152" i="21"/>
  <c r="GW152" i="21"/>
  <c r="GX152" i="21"/>
  <c r="GY152" i="21"/>
  <c r="GZ152" i="21"/>
  <c r="HA152" i="21"/>
  <c r="HB152" i="21"/>
  <c r="HX152" i="21"/>
  <c r="GN153" i="21"/>
  <c r="GO153" i="21"/>
  <c r="GP153" i="21"/>
  <c r="GQ153" i="21"/>
  <c r="GR153" i="21"/>
  <c r="GS153" i="21"/>
  <c r="GT153" i="21"/>
  <c r="GU153" i="21"/>
  <c r="GV153" i="21"/>
  <c r="GW153" i="21"/>
  <c r="GX153" i="21"/>
  <c r="GY153" i="21"/>
  <c r="GZ153" i="21"/>
  <c r="HA153" i="21"/>
  <c r="HB153" i="21"/>
  <c r="HX153" i="21"/>
  <c r="GN154" i="21"/>
  <c r="GO154" i="21"/>
  <c r="GP154" i="21"/>
  <c r="GQ154" i="21"/>
  <c r="GR154" i="21"/>
  <c r="GS154" i="21"/>
  <c r="GT154" i="21"/>
  <c r="GU154" i="21"/>
  <c r="GV154" i="21"/>
  <c r="GW154" i="21"/>
  <c r="GX154" i="21"/>
  <c r="GY154" i="21"/>
  <c r="GZ154" i="21"/>
  <c r="HA154" i="21"/>
  <c r="HB154" i="21"/>
  <c r="HX154" i="21"/>
  <c r="GN155" i="21"/>
  <c r="GO155" i="21"/>
  <c r="GP155" i="21"/>
  <c r="GQ155" i="21"/>
  <c r="GR155" i="21"/>
  <c r="GS155" i="21"/>
  <c r="GT155" i="21"/>
  <c r="GU155" i="21"/>
  <c r="GV155" i="21"/>
  <c r="GW155" i="21"/>
  <c r="GX155" i="21"/>
  <c r="GY155" i="21"/>
  <c r="GZ155" i="21"/>
  <c r="HA155" i="21"/>
  <c r="HB155" i="21"/>
  <c r="HX155" i="21"/>
  <c r="GN156" i="21"/>
  <c r="GO156" i="21"/>
  <c r="GP156" i="21"/>
  <c r="GQ156" i="21"/>
  <c r="GR156" i="21"/>
  <c r="GS156" i="21"/>
  <c r="GT156" i="21"/>
  <c r="GU156" i="21"/>
  <c r="GV156" i="21"/>
  <c r="GW156" i="21"/>
  <c r="GX156" i="21"/>
  <c r="GY156" i="21"/>
  <c r="GZ156" i="21"/>
  <c r="HA156" i="21"/>
  <c r="HB156" i="21"/>
  <c r="HX156" i="21"/>
  <c r="GN157" i="21"/>
  <c r="GO157" i="21"/>
  <c r="GP157" i="21"/>
  <c r="GQ157" i="21"/>
  <c r="GR157" i="21"/>
  <c r="GS157" i="21"/>
  <c r="GT157" i="21"/>
  <c r="GU157" i="21"/>
  <c r="GV157" i="21"/>
  <c r="GW157" i="21"/>
  <c r="GX157" i="21"/>
  <c r="GY157" i="21"/>
  <c r="GZ157" i="21"/>
  <c r="HA157" i="21"/>
  <c r="HB157" i="21"/>
  <c r="HX157" i="21"/>
  <c r="GN158" i="21"/>
  <c r="GO158" i="21"/>
  <c r="GP158" i="21"/>
  <c r="GQ158" i="21"/>
  <c r="GR158" i="21"/>
  <c r="GS158" i="21"/>
  <c r="GT158" i="21"/>
  <c r="GU158" i="21"/>
  <c r="GV158" i="21"/>
  <c r="GW158" i="21"/>
  <c r="GX158" i="21"/>
  <c r="GY158" i="21"/>
  <c r="GZ158" i="21"/>
  <c r="HA158" i="21"/>
  <c r="HB158" i="21"/>
  <c r="HX158" i="21"/>
  <c r="GN159" i="21"/>
  <c r="GO159" i="21"/>
  <c r="GP159" i="21"/>
  <c r="GQ159" i="21"/>
  <c r="GR159" i="21"/>
  <c r="GS159" i="21"/>
  <c r="GT159" i="21"/>
  <c r="GU159" i="21"/>
  <c r="GV159" i="21"/>
  <c r="GW159" i="21"/>
  <c r="GX159" i="21"/>
  <c r="GY159" i="21"/>
  <c r="GZ159" i="21"/>
  <c r="HA159" i="21"/>
  <c r="HB159" i="21"/>
  <c r="HX159" i="21"/>
  <c r="GN160" i="21"/>
  <c r="GO160" i="21"/>
  <c r="GP160" i="21"/>
  <c r="GQ160" i="21"/>
  <c r="GR160" i="21"/>
  <c r="GS160" i="21"/>
  <c r="GT160" i="21"/>
  <c r="GU160" i="21"/>
  <c r="GV160" i="21"/>
  <c r="GW160" i="21"/>
  <c r="GX160" i="21"/>
  <c r="GY160" i="21"/>
  <c r="GZ160" i="21"/>
  <c r="HA160" i="21"/>
  <c r="HB160" i="21"/>
  <c r="HX160" i="21"/>
  <c r="GN161" i="21"/>
  <c r="GO161" i="21"/>
  <c r="GP161" i="21"/>
  <c r="GQ161" i="21"/>
  <c r="GR161" i="21"/>
  <c r="GS161" i="21"/>
  <c r="GT161" i="21"/>
  <c r="GU161" i="21"/>
  <c r="GV161" i="21"/>
  <c r="GW161" i="21"/>
  <c r="GX161" i="21"/>
  <c r="GY161" i="21"/>
  <c r="GZ161" i="21"/>
  <c r="HA161" i="21"/>
  <c r="HB161" i="21"/>
  <c r="HX161" i="21"/>
  <c r="GN162" i="21"/>
  <c r="GO162" i="21"/>
  <c r="GP162" i="21"/>
  <c r="GQ162" i="21"/>
  <c r="GR162" i="21"/>
  <c r="GS162" i="21"/>
  <c r="GT162" i="21"/>
  <c r="GU162" i="21"/>
  <c r="GV162" i="21"/>
  <c r="GW162" i="21"/>
  <c r="GX162" i="21"/>
  <c r="GY162" i="21"/>
  <c r="GZ162" i="21"/>
  <c r="HA162" i="21"/>
  <c r="HB162" i="21"/>
  <c r="HX162" i="21"/>
  <c r="GN163" i="21"/>
  <c r="GO163" i="21"/>
  <c r="GP163" i="21"/>
  <c r="GQ163" i="21"/>
  <c r="GR163" i="21"/>
  <c r="GS163" i="21"/>
  <c r="GT163" i="21"/>
  <c r="GU163" i="21"/>
  <c r="GV163" i="21"/>
  <c r="GW163" i="21"/>
  <c r="GX163" i="21"/>
  <c r="GY163" i="21"/>
  <c r="GZ163" i="21"/>
  <c r="HA163" i="21"/>
  <c r="HB163" i="21"/>
  <c r="HX163" i="21"/>
  <c r="GN164" i="21"/>
  <c r="GO164" i="21"/>
  <c r="GP164" i="21"/>
  <c r="GQ164" i="21"/>
  <c r="GR164" i="21"/>
  <c r="GS164" i="21"/>
  <c r="GT164" i="21"/>
  <c r="GU164" i="21"/>
  <c r="GV164" i="21"/>
  <c r="GW164" i="21"/>
  <c r="GX164" i="21"/>
  <c r="GY164" i="21"/>
  <c r="GZ164" i="21"/>
  <c r="HA164" i="21"/>
  <c r="HB164" i="21"/>
  <c r="HX164" i="21"/>
  <c r="GN165" i="21"/>
  <c r="GO165" i="21"/>
  <c r="GP165" i="21"/>
  <c r="GQ165" i="21"/>
  <c r="GR165" i="21"/>
  <c r="GS165" i="21"/>
  <c r="GT165" i="21"/>
  <c r="GU165" i="21"/>
  <c r="GV165" i="21"/>
  <c r="GW165" i="21"/>
  <c r="GX165" i="21"/>
  <c r="GY165" i="21"/>
  <c r="GZ165" i="21"/>
  <c r="HA165" i="21"/>
  <c r="HB165" i="21"/>
  <c r="HX165" i="21"/>
  <c r="GN166" i="21"/>
  <c r="GO166" i="21"/>
  <c r="GP166" i="21"/>
  <c r="GQ166" i="21"/>
  <c r="GR166" i="21"/>
  <c r="GS166" i="21"/>
  <c r="GT166" i="21"/>
  <c r="GU166" i="21"/>
  <c r="GV166" i="21"/>
  <c r="GW166" i="21"/>
  <c r="GX166" i="21"/>
  <c r="GY166" i="21"/>
  <c r="GZ166" i="21"/>
  <c r="HA166" i="21"/>
  <c r="HB166" i="21"/>
  <c r="HX166" i="21"/>
  <c r="GN167" i="21"/>
  <c r="GO167" i="21"/>
  <c r="GP167" i="21"/>
  <c r="GQ167" i="21"/>
  <c r="GR167" i="21"/>
  <c r="GS167" i="21"/>
  <c r="GT167" i="21"/>
  <c r="GU167" i="21"/>
  <c r="GV167" i="21"/>
  <c r="GW167" i="21"/>
  <c r="GX167" i="21"/>
  <c r="GY167" i="21"/>
  <c r="GZ167" i="21"/>
  <c r="HA167" i="21"/>
  <c r="HB167" i="21"/>
  <c r="HX167" i="21"/>
  <c r="GN168" i="21"/>
  <c r="GO168" i="21"/>
  <c r="GP168" i="21"/>
  <c r="GQ168" i="21"/>
  <c r="GR168" i="21"/>
  <c r="GS168" i="21"/>
  <c r="GT168" i="21"/>
  <c r="GU168" i="21"/>
  <c r="GV168" i="21"/>
  <c r="GW168" i="21"/>
  <c r="GX168" i="21"/>
  <c r="GY168" i="21"/>
  <c r="GZ168" i="21"/>
  <c r="HA168" i="21"/>
  <c r="HB168" i="21"/>
  <c r="HX168" i="21"/>
  <c r="GN169" i="21"/>
  <c r="GO169" i="21"/>
  <c r="GP169" i="21"/>
  <c r="GQ169" i="21"/>
  <c r="GR169" i="21"/>
  <c r="GS169" i="21"/>
  <c r="GT169" i="21"/>
  <c r="GU169" i="21"/>
  <c r="GV169" i="21"/>
  <c r="GW169" i="21"/>
  <c r="GX169" i="21"/>
  <c r="GY169" i="21"/>
  <c r="GZ169" i="21"/>
  <c r="HA169" i="21"/>
  <c r="HB169" i="21"/>
  <c r="HX169" i="21"/>
  <c r="GN170" i="21"/>
  <c r="GO170" i="21"/>
  <c r="GP170" i="21"/>
  <c r="GQ170" i="21"/>
  <c r="GR170" i="21"/>
  <c r="GS170" i="21"/>
  <c r="GT170" i="21"/>
  <c r="GU170" i="21"/>
  <c r="GV170" i="21"/>
  <c r="GW170" i="21"/>
  <c r="GX170" i="21"/>
  <c r="GY170" i="21"/>
  <c r="GZ170" i="21"/>
  <c r="HA170" i="21"/>
  <c r="HB170" i="21"/>
  <c r="HX170" i="21"/>
  <c r="GN171" i="21"/>
  <c r="GO171" i="21"/>
  <c r="GP171" i="21"/>
  <c r="GQ171" i="21"/>
  <c r="GR171" i="21"/>
  <c r="GS171" i="21"/>
  <c r="GT171" i="21"/>
  <c r="GU171" i="21"/>
  <c r="GV171" i="21"/>
  <c r="GW171" i="21"/>
  <c r="GX171" i="21"/>
  <c r="GY171" i="21"/>
  <c r="GZ171" i="21"/>
  <c r="HA171" i="21"/>
  <c r="HB171" i="21"/>
  <c r="HX171" i="21"/>
  <c r="GN172" i="21"/>
  <c r="GO172" i="21"/>
  <c r="GP172" i="21"/>
  <c r="GQ172" i="21"/>
  <c r="GR172" i="21"/>
  <c r="GS172" i="21"/>
  <c r="GT172" i="21"/>
  <c r="GU172" i="21"/>
  <c r="GV172" i="21"/>
  <c r="GW172" i="21"/>
  <c r="GX172" i="21"/>
  <c r="GY172" i="21"/>
  <c r="GZ172" i="21"/>
  <c r="HA172" i="21"/>
  <c r="HB172" i="21"/>
  <c r="HX172" i="21"/>
  <c r="GN173" i="21"/>
  <c r="GO173" i="21"/>
  <c r="GP173" i="21"/>
  <c r="GQ173" i="21"/>
  <c r="GR173" i="21"/>
  <c r="GS173" i="21"/>
  <c r="GT173" i="21"/>
  <c r="GU173" i="21"/>
  <c r="GV173" i="21"/>
  <c r="GW173" i="21"/>
  <c r="GX173" i="21"/>
  <c r="GY173" i="21"/>
  <c r="GZ173" i="21"/>
  <c r="HA173" i="21"/>
  <c r="HB173" i="21"/>
  <c r="HX173" i="21"/>
  <c r="GN174" i="21"/>
  <c r="GO174" i="21"/>
  <c r="GP174" i="21"/>
  <c r="GQ174" i="21"/>
  <c r="GR174" i="21"/>
  <c r="GS174" i="21"/>
  <c r="GT174" i="21"/>
  <c r="GU174" i="21"/>
  <c r="GV174" i="21"/>
  <c r="GW174" i="21"/>
  <c r="GX174" i="21"/>
  <c r="GY174" i="21"/>
  <c r="GZ174" i="21"/>
  <c r="HA174" i="21"/>
  <c r="HB174" i="21"/>
  <c r="HX174" i="21"/>
  <c r="GN175" i="21"/>
  <c r="GO175" i="21"/>
  <c r="GP175" i="21"/>
  <c r="GQ175" i="21"/>
  <c r="GR175" i="21"/>
  <c r="GS175" i="21"/>
  <c r="GT175" i="21"/>
  <c r="GU175" i="21"/>
  <c r="GV175" i="21"/>
  <c r="GW175" i="21"/>
  <c r="GX175" i="21"/>
  <c r="GY175" i="21"/>
  <c r="GZ175" i="21"/>
  <c r="HA175" i="21"/>
  <c r="HB175" i="21"/>
  <c r="HX175" i="21"/>
  <c r="GN176" i="21"/>
  <c r="GO176" i="21"/>
  <c r="GP176" i="21"/>
  <c r="GQ176" i="21"/>
  <c r="GR176" i="21"/>
  <c r="GS176" i="21"/>
  <c r="GT176" i="21"/>
  <c r="GU176" i="21"/>
  <c r="GV176" i="21"/>
  <c r="GW176" i="21"/>
  <c r="GX176" i="21"/>
  <c r="GY176" i="21"/>
  <c r="GZ176" i="21"/>
  <c r="HA176" i="21"/>
  <c r="HB176" i="21"/>
  <c r="HX176" i="21"/>
  <c r="GN177" i="21"/>
  <c r="GO177" i="21"/>
  <c r="GP177" i="21"/>
  <c r="GQ177" i="21"/>
  <c r="GR177" i="21"/>
  <c r="GS177" i="21"/>
  <c r="GT177" i="21"/>
  <c r="GU177" i="21"/>
  <c r="GV177" i="21"/>
  <c r="GW177" i="21"/>
  <c r="GX177" i="21"/>
  <c r="GY177" i="21"/>
  <c r="GZ177" i="21"/>
  <c r="HA177" i="21"/>
  <c r="HB177" i="21"/>
  <c r="HX177" i="21"/>
  <c r="GN178" i="21"/>
  <c r="GO178" i="21"/>
  <c r="GP178" i="21"/>
  <c r="GQ178" i="21"/>
  <c r="GR178" i="21"/>
  <c r="GS178" i="21"/>
  <c r="GT178" i="21"/>
  <c r="GU178" i="21"/>
  <c r="GV178" i="21"/>
  <c r="GW178" i="21"/>
  <c r="GX178" i="21"/>
  <c r="GY178" i="21"/>
  <c r="GZ178" i="21"/>
  <c r="HA178" i="21"/>
  <c r="HB178" i="21"/>
  <c r="HX178" i="21"/>
  <c r="GN179" i="21"/>
  <c r="GO179" i="21"/>
  <c r="GP179" i="21"/>
  <c r="GQ179" i="21"/>
  <c r="GR179" i="21"/>
  <c r="GS179" i="21"/>
  <c r="GT179" i="21"/>
  <c r="GU179" i="21"/>
  <c r="GV179" i="21"/>
  <c r="GW179" i="21"/>
  <c r="GX179" i="21"/>
  <c r="GY179" i="21"/>
  <c r="GZ179" i="21"/>
  <c r="HA179" i="21"/>
  <c r="HB179" i="21"/>
  <c r="HX179" i="21"/>
  <c r="GN180" i="21"/>
  <c r="GO180" i="21"/>
  <c r="GP180" i="21"/>
  <c r="GQ180" i="21"/>
  <c r="GR180" i="21"/>
  <c r="GS180" i="21"/>
  <c r="GT180" i="21"/>
  <c r="GU180" i="21"/>
  <c r="GV180" i="21"/>
  <c r="GW180" i="21"/>
  <c r="GX180" i="21"/>
  <c r="GY180" i="21"/>
  <c r="GZ180" i="21"/>
  <c r="HA180" i="21"/>
  <c r="HB180" i="21"/>
  <c r="HX180" i="21"/>
  <c r="GN181" i="21"/>
  <c r="GO181" i="21"/>
  <c r="GP181" i="21"/>
  <c r="GQ181" i="21"/>
  <c r="GR181" i="21"/>
  <c r="GS181" i="21"/>
  <c r="GT181" i="21"/>
  <c r="GU181" i="21"/>
  <c r="GV181" i="21"/>
  <c r="GW181" i="21"/>
  <c r="GX181" i="21"/>
  <c r="GY181" i="21"/>
  <c r="GZ181" i="21"/>
  <c r="HA181" i="21"/>
  <c r="HB181" i="21"/>
  <c r="HX181" i="21"/>
  <c r="C43" i="20"/>
  <c r="C72" i="20"/>
  <c r="J72" i="20" s="1"/>
  <c r="I74" i="20"/>
  <c r="C17" i="21"/>
  <c r="D17" i="21"/>
  <c r="HZ17" i="21" s="1"/>
  <c r="E17" i="21"/>
  <c r="F17" i="21"/>
  <c r="G17" i="21"/>
  <c r="GD17" i="21" s="1"/>
  <c r="H17" i="21"/>
  <c r="GN17" i="21" s="1"/>
  <c r="I17" i="21"/>
  <c r="J17" i="21"/>
  <c r="C17" i="20" s="1"/>
  <c r="H17" i="20" s="1"/>
  <c r="Q17" i="20" s="1"/>
  <c r="P17" i="21"/>
  <c r="S17" i="21"/>
  <c r="V17" i="21"/>
  <c r="X17" i="21"/>
  <c r="Z17" i="21"/>
  <c r="AJ17" i="21"/>
  <c r="AK17" i="21"/>
  <c r="AS17" i="21"/>
  <c r="AV17" i="21"/>
  <c r="AW17" i="21"/>
  <c r="AX17" i="21"/>
  <c r="AZ17" i="21"/>
  <c r="BA17" i="21"/>
  <c r="BB17" i="21"/>
  <c r="BM17" i="21"/>
  <c r="CG17" i="21"/>
  <c r="CR17" i="21"/>
  <c r="EW17" i="21"/>
  <c r="FG17" i="21"/>
  <c r="FQ17" i="21"/>
  <c r="FS17" i="21"/>
  <c r="FV17" i="21"/>
  <c r="FY17" i="21"/>
  <c r="GE17" i="21"/>
  <c r="GG17" i="21"/>
  <c r="GH17" i="21"/>
  <c r="GJ17" i="21"/>
  <c r="GK17" i="21"/>
  <c r="GL17" i="21"/>
  <c r="IA17" i="21"/>
  <c r="IB17" i="21"/>
  <c r="IF17" i="21" s="1"/>
  <c r="IG17" i="21"/>
  <c r="II17" i="21"/>
  <c r="IK17" i="21"/>
  <c r="C18" i="21"/>
  <c r="D18" i="21"/>
  <c r="E18" i="21"/>
  <c r="F18" i="21"/>
  <c r="G18" i="21"/>
  <c r="H18" i="21"/>
  <c r="GL18" i="21" s="1"/>
  <c r="I18" i="21"/>
  <c r="J18" i="21"/>
  <c r="C18" i="20" s="1"/>
  <c r="D18" i="20" s="1"/>
  <c r="P18" i="21"/>
  <c r="S18" i="21"/>
  <c r="V18" i="21"/>
  <c r="X18" i="21"/>
  <c r="Z18" i="21"/>
  <c r="AJ18" i="21"/>
  <c r="AK18" i="21"/>
  <c r="AS18" i="21"/>
  <c r="AV18" i="21"/>
  <c r="AW18" i="21"/>
  <c r="AX18" i="21"/>
  <c r="AZ18" i="21"/>
  <c r="BA18" i="21"/>
  <c r="BB18" i="21"/>
  <c r="BM18" i="21"/>
  <c r="CG18" i="21"/>
  <c r="CR18" i="21"/>
  <c r="EW18" i="21"/>
  <c r="FG18" i="21"/>
  <c r="FQ18" i="21"/>
  <c r="FS18" i="21"/>
  <c r="FV18" i="21"/>
  <c r="FY18" i="21"/>
  <c r="GE18" i="21"/>
  <c r="GF18" i="21"/>
  <c r="GG18" i="21"/>
  <c r="GH18" i="21"/>
  <c r="GI18" i="21"/>
  <c r="GJ18" i="21"/>
  <c r="GK18" i="21"/>
  <c r="IG18" i="21"/>
  <c r="C19" i="21"/>
  <c r="B19" i="21" s="1"/>
  <c r="D19" i="21"/>
  <c r="E19" i="21"/>
  <c r="F19" i="21"/>
  <c r="G19" i="21"/>
  <c r="IH19" i="21" s="1"/>
  <c r="H19" i="21"/>
  <c r="I19" i="21"/>
  <c r="J19" i="21"/>
  <c r="C19" i="20" s="1"/>
  <c r="P19" i="21"/>
  <c r="S19" i="21"/>
  <c r="V19" i="21"/>
  <c r="X19" i="21"/>
  <c r="Z19" i="21"/>
  <c r="AJ19" i="21"/>
  <c r="AK19" i="21"/>
  <c r="AS19" i="21"/>
  <c r="AV19" i="21"/>
  <c r="AW19" i="21"/>
  <c r="AX19" i="21"/>
  <c r="AZ19" i="21"/>
  <c r="BA19" i="21"/>
  <c r="BB19" i="21"/>
  <c r="BM19" i="21"/>
  <c r="CG19" i="21"/>
  <c r="CR19" i="21"/>
  <c r="EW19" i="21"/>
  <c r="FG19" i="21"/>
  <c r="FQ19" i="21"/>
  <c r="FS19" i="21"/>
  <c r="FV19" i="21"/>
  <c r="FY19" i="21"/>
  <c r="GE19" i="21"/>
  <c r="GF19" i="21"/>
  <c r="GG19" i="21"/>
  <c r="GH19" i="21"/>
  <c r="GI19" i="21"/>
  <c r="GJ19" i="21"/>
  <c r="GK19" i="21"/>
  <c r="GL19" i="21"/>
  <c r="IB19" i="21"/>
  <c r="IF19" i="21" s="1"/>
  <c r="IC19" i="21"/>
  <c r="IG19" i="21"/>
  <c r="IK19" i="21"/>
  <c r="C20" i="21"/>
  <c r="D20" i="21"/>
  <c r="HZ20" i="21" s="1"/>
  <c r="E20" i="21"/>
  <c r="F20" i="21"/>
  <c r="G20" i="21"/>
  <c r="H20" i="21"/>
  <c r="GF20" i="21" s="1"/>
  <c r="I20" i="21"/>
  <c r="J20" i="21"/>
  <c r="C20" i="20" s="1"/>
  <c r="G20" i="20" s="1"/>
  <c r="P20" i="21"/>
  <c r="S20" i="21"/>
  <c r="V20" i="21"/>
  <c r="X20" i="21"/>
  <c r="Z20" i="21"/>
  <c r="AJ20" i="21"/>
  <c r="AK20" i="21"/>
  <c r="AS20" i="21"/>
  <c r="AV20" i="21"/>
  <c r="AW20" i="21"/>
  <c r="AX20" i="21"/>
  <c r="AZ20" i="21"/>
  <c r="BA20" i="21"/>
  <c r="BB20" i="21"/>
  <c r="BM20" i="21"/>
  <c r="CG20" i="21"/>
  <c r="CR20" i="21"/>
  <c r="EW20" i="21"/>
  <c r="FG20" i="21"/>
  <c r="FQ20" i="21"/>
  <c r="FV20" i="21"/>
  <c r="FY20" i="21"/>
  <c r="GD20" i="21"/>
  <c r="GE20" i="21"/>
  <c r="GG20" i="21"/>
  <c r="GJ20" i="21"/>
  <c r="GK20" i="21"/>
  <c r="IA20" i="21"/>
  <c r="IB20" i="21"/>
  <c r="IG20" i="21"/>
  <c r="IH20" i="21"/>
  <c r="II20" i="21"/>
  <c r="IJ20" i="21"/>
  <c r="IK20" i="21"/>
  <c r="C21" i="21"/>
  <c r="D21" i="21"/>
  <c r="HZ21" i="21" s="1"/>
  <c r="E21" i="21"/>
  <c r="F21" i="21"/>
  <c r="G21" i="21"/>
  <c r="IK21" i="21" s="1"/>
  <c r="H21" i="21"/>
  <c r="GF21" i="21" s="1"/>
  <c r="I21" i="21"/>
  <c r="J21" i="21"/>
  <c r="C21" i="20" s="1"/>
  <c r="E21" i="20" s="1"/>
  <c r="P21" i="21"/>
  <c r="S21" i="21"/>
  <c r="V21" i="21"/>
  <c r="X21" i="21"/>
  <c r="Z21" i="21"/>
  <c r="AJ21" i="21"/>
  <c r="AK21" i="21"/>
  <c r="AS21" i="21"/>
  <c r="AV21" i="21"/>
  <c r="AW21" i="21"/>
  <c r="AX21" i="21"/>
  <c r="AZ21" i="21"/>
  <c r="BA21" i="21"/>
  <c r="BB21" i="21"/>
  <c r="BM21" i="21"/>
  <c r="CG21" i="21"/>
  <c r="CR21" i="21"/>
  <c r="EW21" i="21"/>
  <c r="FG21" i="21"/>
  <c r="FQ21" i="21"/>
  <c r="FS21" i="21"/>
  <c r="FV21" i="21"/>
  <c r="FY21" i="21"/>
  <c r="GE21" i="21"/>
  <c r="GG21" i="21"/>
  <c r="GH21" i="21"/>
  <c r="GI21" i="21"/>
  <c r="GJ21" i="21"/>
  <c r="GK21" i="21"/>
  <c r="GL21" i="21"/>
  <c r="IG21" i="21"/>
  <c r="II21" i="21"/>
  <c r="C22" i="21"/>
  <c r="D22" i="21"/>
  <c r="HZ22" i="21" s="1"/>
  <c r="E22" i="21"/>
  <c r="F22" i="21"/>
  <c r="G22" i="21"/>
  <c r="H22" i="21"/>
  <c r="GL22" i="21" s="1"/>
  <c r="I22" i="21"/>
  <c r="J22" i="21"/>
  <c r="C22" i="20" s="1"/>
  <c r="P22" i="21"/>
  <c r="S22" i="21"/>
  <c r="V22" i="21"/>
  <c r="X22" i="21"/>
  <c r="Z22" i="21"/>
  <c r="AJ22" i="21"/>
  <c r="AK22" i="21"/>
  <c r="AS22" i="21"/>
  <c r="AV22" i="21"/>
  <c r="AW22" i="21"/>
  <c r="AX22" i="21"/>
  <c r="AZ22" i="21"/>
  <c r="BA22" i="21"/>
  <c r="BB22" i="21"/>
  <c r="BM22" i="21"/>
  <c r="CG22" i="21"/>
  <c r="CR22" i="21"/>
  <c r="EW22" i="21"/>
  <c r="FG22" i="21"/>
  <c r="FQ22" i="21"/>
  <c r="FS22" i="21"/>
  <c r="FV22" i="21"/>
  <c r="FY22" i="21"/>
  <c r="GE22" i="21"/>
  <c r="GF22" i="21"/>
  <c r="GG22" i="21"/>
  <c r="GH22" i="21"/>
  <c r="GI22" i="21"/>
  <c r="GJ22" i="21"/>
  <c r="GK22" i="21"/>
  <c r="IG22" i="21"/>
  <c r="II22" i="21"/>
  <c r="C23" i="21"/>
  <c r="D23" i="21"/>
  <c r="E23" i="21"/>
  <c r="F23" i="21"/>
  <c r="G23" i="21"/>
  <c r="H23" i="21"/>
  <c r="I23" i="21"/>
  <c r="J23" i="21"/>
  <c r="C23" i="20" s="1"/>
  <c r="D23" i="20" s="1"/>
  <c r="P23" i="21"/>
  <c r="S23" i="21"/>
  <c r="V23" i="21"/>
  <c r="X23" i="21"/>
  <c r="Z23" i="21"/>
  <c r="AJ23" i="21"/>
  <c r="AK23" i="21"/>
  <c r="AS23" i="21"/>
  <c r="AV23" i="21"/>
  <c r="AW23" i="21"/>
  <c r="AX23" i="21"/>
  <c r="AZ23" i="21"/>
  <c r="BA23" i="21"/>
  <c r="BB23" i="21"/>
  <c r="BM23" i="21"/>
  <c r="CG23" i="21"/>
  <c r="CR23" i="21"/>
  <c r="EW23" i="21"/>
  <c r="FG23" i="21"/>
  <c r="FQ23" i="21"/>
  <c r="FS23" i="21"/>
  <c r="FV23" i="21"/>
  <c r="FY23" i="21"/>
  <c r="GE23" i="21"/>
  <c r="GF23" i="21"/>
  <c r="GG23" i="21"/>
  <c r="GH23" i="21"/>
  <c r="GI23" i="21"/>
  <c r="GJ23" i="21"/>
  <c r="GK23" i="21"/>
  <c r="GL23" i="21"/>
  <c r="IG23" i="21"/>
  <c r="IK23" i="21"/>
  <c r="C24" i="21"/>
  <c r="D24" i="21"/>
  <c r="HZ24" i="21" s="1"/>
  <c r="E24" i="21"/>
  <c r="F24" i="21"/>
  <c r="G24" i="21"/>
  <c r="GD24" i="21" s="1"/>
  <c r="H24" i="21"/>
  <c r="GF24" i="21" s="1"/>
  <c r="I24" i="21"/>
  <c r="J24" i="21"/>
  <c r="C24" i="20" s="1"/>
  <c r="P24" i="21"/>
  <c r="S24" i="21"/>
  <c r="V24" i="21"/>
  <c r="X24" i="21"/>
  <c r="Z24" i="21"/>
  <c r="AJ24" i="21"/>
  <c r="AK24" i="21"/>
  <c r="AS24" i="21"/>
  <c r="AV24" i="21"/>
  <c r="AW24" i="21"/>
  <c r="AX24" i="21"/>
  <c r="AZ24" i="21"/>
  <c r="BA24" i="21"/>
  <c r="BB24" i="21"/>
  <c r="BM24" i="21"/>
  <c r="CG24" i="21"/>
  <c r="CR24" i="21"/>
  <c r="EW24" i="21"/>
  <c r="FG24" i="21"/>
  <c r="FQ24" i="21"/>
  <c r="FV24" i="21"/>
  <c r="FY24" i="21"/>
  <c r="GE24" i="21"/>
  <c r="GG24" i="21"/>
  <c r="GJ24" i="21"/>
  <c r="GK24" i="21"/>
  <c r="IA24" i="21"/>
  <c r="IB24" i="21"/>
  <c r="IF24" i="21" s="1"/>
  <c r="IG24" i="21"/>
  <c r="IH24" i="21"/>
  <c r="II24" i="21"/>
  <c r="IK24" i="21"/>
  <c r="C25" i="21"/>
  <c r="D25" i="21"/>
  <c r="E25" i="21"/>
  <c r="F25" i="21"/>
  <c r="G25" i="21"/>
  <c r="IK25" i="21" s="1"/>
  <c r="H25" i="21"/>
  <c r="GF25" i="21" s="1"/>
  <c r="I25" i="21"/>
  <c r="J25" i="21"/>
  <c r="C25" i="20" s="1"/>
  <c r="L25" i="20" s="1"/>
  <c r="P25" i="21"/>
  <c r="S25" i="21"/>
  <c r="V25" i="21"/>
  <c r="X25" i="21"/>
  <c r="Z25" i="21"/>
  <c r="AJ25" i="21"/>
  <c r="AK25" i="21"/>
  <c r="AS25" i="21"/>
  <c r="AV25" i="21"/>
  <c r="AW25" i="21"/>
  <c r="AX25" i="21"/>
  <c r="AZ25" i="21"/>
  <c r="BA25" i="21"/>
  <c r="BB25" i="21"/>
  <c r="BM25" i="21"/>
  <c r="CG25" i="21"/>
  <c r="CR25" i="21"/>
  <c r="EW25" i="21"/>
  <c r="FG25" i="21"/>
  <c r="FQ25" i="21"/>
  <c r="FS25" i="21"/>
  <c r="FV25" i="21"/>
  <c r="FY25" i="21"/>
  <c r="GE25" i="21"/>
  <c r="GG25" i="21"/>
  <c r="GH25" i="21"/>
  <c r="GI25" i="21"/>
  <c r="GJ25" i="21"/>
  <c r="GK25" i="21"/>
  <c r="GL25" i="21"/>
  <c r="II25" i="21"/>
  <c r="C26" i="21"/>
  <c r="D26" i="21"/>
  <c r="E26" i="21"/>
  <c r="F26" i="21"/>
  <c r="G26" i="21"/>
  <c r="H26" i="21"/>
  <c r="GL26" i="21" s="1"/>
  <c r="I26" i="21"/>
  <c r="J26" i="21"/>
  <c r="C26" i="20" s="1"/>
  <c r="P26" i="21"/>
  <c r="S26" i="21"/>
  <c r="V26" i="21"/>
  <c r="X26" i="21"/>
  <c r="Z26" i="21"/>
  <c r="AJ26" i="21"/>
  <c r="AK26" i="21"/>
  <c r="AS26" i="21"/>
  <c r="AV26" i="21"/>
  <c r="AW26" i="21"/>
  <c r="AX26" i="21"/>
  <c r="AZ26" i="21"/>
  <c r="BA26" i="21"/>
  <c r="BB26" i="21"/>
  <c r="BM26" i="21"/>
  <c r="CG26" i="21"/>
  <c r="CR26" i="21"/>
  <c r="EW26" i="21"/>
  <c r="FG26" i="21"/>
  <c r="FQ26" i="21"/>
  <c r="FS26" i="21"/>
  <c r="FV26" i="21"/>
  <c r="FY26" i="21"/>
  <c r="GE26" i="21"/>
  <c r="GF26" i="21"/>
  <c r="GG26" i="21"/>
  <c r="GH26" i="21"/>
  <c r="GI26" i="21"/>
  <c r="GJ26" i="21"/>
  <c r="GK26" i="21"/>
  <c r="IG26" i="21"/>
  <c r="II26" i="21"/>
  <c r="IK26" i="21"/>
  <c r="C27" i="21"/>
  <c r="D27" i="21"/>
  <c r="HZ27" i="21" s="1"/>
  <c r="E27" i="21"/>
  <c r="B27" i="21" s="1"/>
  <c r="F27" i="21"/>
  <c r="G27" i="21"/>
  <c r="IH27" i="21" s="1"/>
  <c r="H27" i="21"/>
  <c r="I27" i="21"/>
  <c r="J27" i="21"/>
  <c r="C27" i="20" s="1"/>
  <c r="P27" i="21"/>
  <c r="S27" i="21"/>
  <c r="V27" i="21"/>
  <c r="X27" i="21"/>
  <c r="Z27" i="21"/>
  <c r="AJ27" i="21"/>
  <c r="AK27" i="21"/>
  <c r="AS27" i="21"/>
  <c r="AV27" i="21"/>
  <c r="AW27" i="21"/>
  <c r="AX27" i="21"/>
  <c r="AZ27" i="21"/>
  <c r="BA27" i="21"/>
  <c r="BB27" i="21"/>
  <c r="BM27" i="21"/>
  <c r="CG27" i="21"/>
  <c r="CR27" i="21"/>
  <c r="EW27" i="21"/>
  <c r="FG27" i="21"/>
  <c r="FQ27" i="21"/>
  <c r="FS27" i="21"/>
  <c r="FV27" i="21"/>
  <c r="FY27" i="21"/>
  <c r="GD27" i="21"/>
  <c r="GE27" i="21"/>
  <c r="GF27" i="21"/>
  <c r="GG27" i="21"/>
  <c r="GH27" i="21"/>
  <c r="GI27" i="21"/>
  <c r="GJ27" i="21"/>
  <c r="GK27" i="21"/>
  <c r="GL27" i="21"/>
  <c r="IB27" i="21"/>
  <c r="IF27" i="21" s="1"/>
  <c r="IC27" i="21"/>
  <c r="IG27" i="21"/>
  <c r="II27" i="21"/>
  <c r="IJ27" i="21"/>
  <c r="IK27" i="21"/>
  <c r="C28" i="21"/>
  <c r="D28" i="21"/>
  <c r="HZ28" i="21" s="1"/>
  <c r="E28" i="21"/>
  <c r="B28" i="21" s="1"/>
  <c r="F28" i="21"/>
  <c r="G28" i="21"/>
  <c r="H28" i="21"/>
  <c r="I28" i="21"/>
  <c r="J28" i="21"/>
  <c r="C28" i="20" s="1"/>
  <c r="P28" i="21"/>
  <c r="S28" i="21"/>
  <c r="V28" i="21"/>
  <c r="X28" i="21"/>
  <c r="Z28" i="21"/>
  <c r="AJ28" i="21"/>
  <c r="AK28" i="21"/>
  <c r="AS28" i="21"/>
  <c r="AV28" i="21"/>
  <c r="AW28" i="21"/>
  <c r="AX28" i="21"/>
  <c r="AZ28" i="21"/>
  <c r="BA28" i="21"/>
  <c r="BB28" i="21"/>
  <c r="BM28" i="21"/>
  <c r="CG28" i="21"/>
  <c r="CR28" i="21"/>
  <c r="EW28" i="21"/>
  <c r="FG28" i="21"/>
  <c r="FQ28" i="21"/>
  <c r="FS28" i="21"/>
  <c r="FV28" i="21"/>
  <c r="FY28" i="21"/>
  <c r="GD28" i="21"/>
  <c r="GE28" i="21"/>
  <c r="GF28" i="21"/>
  <c r="GG28" i="21"/>
  <c r="GI28" i="21"/>
  <c r="GJ28" i="21"/>
  <c r="GK28" i="21"/>
  <c r="GL28" i="21"/>
  <c r="IA28" i="21"/>
  <c r="IE28" i="21" s="1"/>
  <c r="IB28" i="21"/>
  <c r="IF28" i="21" s="1"/>
  <c r="ID28" i="21"/>
  <c r="IG28" i="21"/>
  <c r="IH28" i="21"/>
  <c r="II28" i="21"/>
  <c r="IJ28" i="21"/>
  <c r="IK28" i="21"/>
  <c r="C29" i="21"/>
  <c r="D29" i="21"/>
  <c r="E29" i="21"/>
  <c r="F29" i="21"/>
  <c r="G29" i="21"/>
  <c r="IK29" i="21" s="1"/>
  <c r="H29" i="21"/>
  <c r="I29" i="21"/>
  <c r="J29" i="21"/>
  <c r="C29" i="20" s="1"/>
  <c r="G29" i="20" s="1"/>
  <c r="P29" i="21"/>
  <c r="S29" i="21"/>
  <c r="V29" i="21"/>
  <c r="X29" i="21"/>
  <c r="Z29" i="21"/>
  <c r="AJ29" i="21"/>
  <c r="AK29" i="21"/>
  <c r="AS29" i="21"/>
  <c r="AV29" i="21"/>
  <c r="AW29" i="21"/>
  <c r="AX29" i="21"/>
  <c r="AZ29" i="21"/>
  <c r="BA29" i="21"/>
  <c r="BB29" i="21"/>
  <c r="BM29" i="21"/>
  <c r="CG29" i="21"/>
  <c r="CR29" i="21"/>
  <c r="EW29" i="21"/>
  <c r="FG29" i="21"/>
  <c r="FQ29" i="21"/>
  <c r="FS29" i="21"/>
  <c r="FV29" i="21"/>
  <c r="FY29" i="21"/>
  <c r="GD29" i="21"/>
  <c r="GE29" i="21"/>
  <c r="GI29" i="21"/>
  <c r="GJ29" i="21"/>
  <c r="GK29" i="21"/>
  <c r="GL29" i="21"/>
  <c r="II29" i="21"/>
  <c r="IJ29" i="21"/>
  <c r="C30" i="21"/>
  <c r="D30" i="21"/>
  <c r="E30" i="21"/>
  <c r="F30" i="21"/>
  <c r="G30" i="21"/>
  <c r="H30" i="21"/>
  <c r="I30" i="21"/>
  <c r="J30" i="21"/>
  <c r="C30" i="20" s="1"/>
  <c r="P30" i="21"/>
  <c r="S30" i="21"/>
  <c r="V30" i="21"/>
  <c r="X30" i="21"/>
  <c r="Z30" i="21"/>
  <c r="AJ30" i="21"/>
  <c r="AK30" i="21"/>
  <c r="AS30" i="21"/>
  <c r="AV30" i="21"/>
  <c r="AW30" i="21"/>
  <c r="AX30" i="21"/>
  <c r="AZ30" i="21"/>
  <c r="BA30" i="21"/>
  <c r="BB30" i="21"/>
  <c r="BM30" i="21"/>
  <c r="CG30" i="21"/>
  <c r="CR30" i="21"/>
  <c r="EW30" i="21"/>
  <c r="FG30" i="21"/>
  <c r="FQ30" i="21"/>
  <c r="FV30" i="21"/>
  <c r="FY30" i="21"/>
  <c r="GK30" i="21"/>
  <c r="IG30" i="21"/>
  <c r="IH30" i="21"/>
  <c r="C31" i="21"/>
  <c r="D31" i="21"/>
  <c r="HZ31" i="21" s="1"/>
  <c r="E31" i="21"/>
  <c r="F31" i="21"/>
  <c r="G31" i="21"/>
  <c r="H31" i="21"/>
  <c r="I31" i="21"/>
  <c r="J31" i="21"/>
  <c r="C31" i="20" s="1"/>
  <c r="AR31" i="20" s="1"/>
  <c r="P31" i="21"/>
  <c r="S31" i="21"/>
  <c r="V31" i="21"/>
  <c r="X31" i="21"/>
  <c r="Z31" i="21"/>
  <c r="AJ31" i="21"/>
  <c r="AK31" i="21"/>
  <c r="AS31" i="21"/>
  <c r="AV31" i="21"/>
  <c r="AW31" i="21"/>
  <c r="AX31" i="21"/>
  <c r="AZ31" i="21"/>
  <c r="BA31" i="21"/>
  <c r="BB31" i="21"/>
  <c r="BM31" i="21"/>
  <c r="CG31" i="21"/>
  <c r="CR31" i="21"/>
  <c r="EW31" i="21"/>
  <c r="FG31" i="21"/>
  <c r="FQ31" i="21"/>
  <c r="FS31" i="21"/>
  <c r="FV31" i="21"/>
  <c r="FY31" i="21"/>
  <c r="GE31" i="21"/>
  <c r="GF31" i="21"/>
  <c r="GG31" i="21"/>
  <c r="GH31" i="21"/>
  <c r="GI31" i="21"/>
  <c r="GJ31" i="21"/>
  <c r="GK31" i="21"/>
  <c r="GL31" i="21"/>
  <c r="IB31" i="21"/>
  <c r="IC31" i="21" s="1"/>
  <c r="IF31" i="21"/>
  <c r="C32" i="21"/>
  <c r="D32" i="21"/>
  <c r="E32" i="21"/>
  <c r="F32" i="21"/>
  <c r="G32" i="21"/>
  <c r="H32" i="21"/>
  <c r="GH32" i="21" s="1"/>
  <c r="I32" i="21"/>
  <c r="J32" i="21"/>
  <c r="C32" i="20" s="1"/>
  <c r="I32" i="20" s="1"/>
  <c r="P32" i="21"/>
  <c r="S32" i="21"/>
  <c r="V32" i="21"/>
  <c r="X32" i="21"/>
  <c r="Z32" i="21"/>
  <c r="AJ32" i="21"/>
  <c r="AK32" i="21"/>
  <c r="AS32" i="21"/>
  <c r="AV32" i="21"/>
  <c r="AW32" i="21"/>
  <c r="AX32" i="21"/>
  <c r="AZ32" i="21"/>
  <c r="BA32" i="21"/>
  <c r="BB32" i="21"/>
  <c r="BM32" i="21"/>
  <c r="CG32" i="21"/>
  <c r="CR32" i="21"/>
  <c r="EW32" i="21"/>
  <c r="FG32" i="21"/>
  <c r="FQ32" i="21"/>
  <c r="FV32" i="21"/>
  <c r="FY32" i="21"/>
  <c r="GD32" i="21"/>
  <c r="GF32" i="21"/>
  <c r="GG32" i="21"/>
  <c r="GJ32" i="21"/>
  <c r="GK32" i="21"/>
  <c r="IG32" i="21"/>
  <c r="IH32" i="21"/>
  <c r="II32" i="21"/>
  <c r="IJ32" i="21"/>
  <c r="IK32" i="21"/>
  <c r="C33" i="21"/>
  <c r="D33" i="21"/>
  <c r="HZ33" i="21" s="1"/>
  <c r="E33" i="21"/>
  <c r="F33" i="21"/>
  <c r="G33" i="21"/>
  <c r="IH33" i="21" s="1"/>
  <c r="H33" i="21"/>
  <c r="GF33" i="21" s="1"/>
  <c r="I33" i="21"/>
  <c r="J33" i="21"/>
  <c r="C33" i="20" s="1"/>
  <c r="J33" i="20" s="1"/>
  <c r="P33" i="21"/>
  <c r="S33" i="21"/>
  <c r="V33" i="21"/>
  <c r="X33" i="21"/>
  <c r="Z33" i="21"/>
  <c r="AJ33" i="21"/>
  <c r="AK33" i="21"/>
  <c r="AS33" i="21"/>
  <c r="AV33" i="21"/>
  <c r="AW33" i="21"/>
  <c r="AX33" i="21"/>
  <c r="AZ33" i="21"/>
  <c r="BA33" i="21"/>
  <c r="BB33" i="21"/>
  <c r="BM33" i="21"/>
  <c r="CG33" i="21"/>
  <c r="CR33" i="21"/>
  <c r="EW33" i="21"/>
  <c r="FG33" i="21"/>
  <c r="FQ33" i="21"/>
  <c r="FS33" i="21"/>
  <c r="FV33" i="21"/>
  <c r="FY33" i="21"/>
  <c r="GD33" i="21"/>
  <c r="GE33" i="21"/>
  <c r="GH33" i="21"/>
  <c r="GI33" i="21"/>
  <c r="GJ33" i="21"/>
  <c r="GK33" i="21"/>
  <c r="GL33" i="21"/>
  <c r="IG33" i="21"/>
  <c r="IJ33" i="21"/>
  <c r="IK33" i="21"/>
  <c r="C34" i="21"/>
  <c r="D34" i="21"/>
  <c r="B34" i="21" s="1"/>
  <c r="E34" i="21"/>
  <c r="F34" i="21"/>
  <c r="G34" i="21"/>
  <c r="GD34" i="21" s="1"/>
  <c r="H34" i="21"/>
  <c r="I34" i="21"/>
  <c r="J34" i="21"/>
  <c r="C34" i="20" s="1"/>
  <c r="K34" i="20" s="1"/>
  <c r="P34" i="21"/>
  <c r="S34" i="21"/>
  <c r="V34" i="21"/>
  <c r="X34" i="21"/>
  <c r="Z34" i="21"/>
  <c r="AJ34" i="21"/>
  <c r="AK34" i="21"/>
  <c r="AS34" i="21"/>
  <c r="AV34" i="21"/>
  <c r="AW34" i="21"/>
  <c r="AX34" i="21"/>
  <c r="AZ34" i="21"/>
  <c r="BA34" i="21"/>
  <c r="BB34" i="21"/>
  <c r="BM34" i="21"/>
  <c r="CG34" i="21"/>
  <c r="CR34" i="21"/>
  <c r="EW34" i="21"/>
  <c r="FG34" i="21"/>
  <c r="FQ34" i="21"/>
  <c r="FY34" i="21"/>
  <c r="GJ34" i="21"/>
  <c r="GK34" i="21"/>
  <c r="HZ34" i="21"/>
  <c r="IG34" i="21"/>
  <c r="IH34" i="21"/>
  <c r="II34" i="21"/>
  <c r="C35" i="21"/>
  <c r="D35" i="21"/>
  <c r="HZ35" i="21" s="1"/>
  <c r="E35" i="21"/>
  <c r="F35" i="21"/>
  <c r="G35" i="21"/>
  <c r="H35" i="21"/>
  <c r="I35" i="21"/>
  <c r="J35" i="21"/>
  <c r="C35" i="20" s="1"/>
  <c r="H35" i="20" s="1"/>
  <c r="Y35" i="20" s="1"/>
  <c r="P35" i="21"/>
  <c r="S35" i="21"/>
  <c r="V35" i="21"/>
  <c r="X35" i="21"/>
  <c r="Z35" i="21"/>
  <c r="AJ35" i="21"/>
  <c r="AK35" i="21"/>
  <c r="AS35" i="21"/>
  <c r="AV35" i="21"/>
  <c r="AW35" i="21"/>
  <c r="AX35" i="21"/>
  <c r="AZ35" i="21"/>
  <c r="BA35" i="21"/>
  <c r="BB35" i="21"/>
  <c r="BM35" i="21"/>
  <c r="CG35" i="21"/>
  <c r="CR35" i="21"/>
  <c r="EW35" i="21"/>
  <c r="FG35" i="21"/>
  <c r="FQ35" i="21"/>
  <c r="FS35" i="21"/>
  <c r="FV35" i="21"/>
  <c r="FY35" i="21"/>
  <c r="GE35" i="21"/>
  <c r="GF35" i="21"/>
  <c r="GG35" i="21"/>
  <c r="GH35" i="21"/>
  <c r="GI35" i="21"/>
  <c r="GJ35" i="21"/>
  <c r="GK35" i="21"/>
  <c r="GL35" i="21"/>
  <c r="IB35" i="21"/>
  <c r="IC35" i="21" s="1"/>
  <c r="C36" i="21"/>
  <c r="D36" i="21"/>
  <c r="IA36" i="21" s="1"/>
  <c r="E36" i="21"/>
  <c r="F36" i="21"/>
  <c r="G36" i="21"/>
  <c r="H36" i="21"/>
  <c r="GH36" i="21" s="1"/>
  <c r="I36" i="21"/>
  <c r="J36" i="21"/>
  <c r="C36" i="20" s="1"/>
  <c r="E36" i="20" s="1"/>
  <c r="P36" i="21"/>
  <c r="S36" i="21"/>
  <c r="V36" i="21"/>
  <c r="X36" i="21"/>
  <c r="Z36" i="21"/>
  <c r="AJ36" i="21"/>
  <c r="AK36" i="21"/>
  <c r="AS36" i="21"/>
  <c r="AV36" i="21"/>
  <c r="AW36" i="21"/>
  <c r="AX36" i="21"/>
  <c r="AZ36" i="21"/>
  <c r="BA36" i="21"/>
  <c r="BB36" i="21"/>
  <c r="BM36" i="21"/>
  <c r="CG36" i="21"/>
  <c r="CR36" i="21"/>
  <c r="EW36" i="21"/>
  <c r="FG36" i="21"/>
  <c r="FQ36" i="21"/>
  <c r="FV36" i="21"/>
  <c r="FY36" i="21"/>
  <c r="GD36" i="21"/>
  <c r="GF36" i="21"/>
  <c r="GG36" i="21"/>
  <c r="GJ36" i="21"/>
  <c r="GK36" i="21"/>
  <c r="IG36" i="21"/>
  <c r="IH36" i="21"/>
  <c r="II36" i="21"/>
  <c r="IJ36" i="21"/>
  <c r="IK36" i="21"/>
  <c r="C37" i="21"/>
  <c r="D37" i="21"/>
  <c r="E37" i="21"/>
  <c r="F37" i="21"/>
  <c r="G37" i="21"/>
  <c r="H37" i="21"/>
  <c r="GF37" i="21" s="1"/>
  <c r="I37" i="21"/>
  <c r="J37" i="21"/>
  <c r="C37" i="20" s="1"/>
  <c r="P37" i="21"/>
  <c r="S37" i="21"/>
  <c r="V37" i="21"/>
  <c r="X37" i="21"/>
  <c r="Z37" i="21"/>
  <c r="AJ37" i="21"/>
  <c r="AK37" i="21"/>
  <c r="AS37" i="21"/>
  <c r="AV37" i="21"/>
  <c r="AW37" i="21"/>
  <c r="AX37" i="21"/>
  <c r="AZ37" i="21"/>
  <c r="BA37" i="21"/>
  <c r="BB37" i="21"/>
  <c r="BM37" i="21"/>
  <c r="CG37" i="21"/>
  <c r="CR37" i="21"/>
  <c r="EW37" i="21"/>
  <c r="FG37" i="21"/>
  <c r="FQ37" i="21"/>
  <c r="FS37" i="21"/>
  <c r="FV37" i="21"/>
  <c r="FY37" i="21"/>
  <c r="GE37" i="21"/>
  <c r="GH37" i="21"/>
  <c r="GI37" i="21"/>
  <c r="GJ37" i="21"/>
  <c r="GK37" i="21"/>
  <c r="GL37" i="21"/>
  <c r="HZ37" i="21"/>
  <c r="IA37" i="21"/>
  <c r="ID37" i="21" s="1"/>
  <c r="IB37" i="21"/>
  <c r="C38" i="21"/>
  <c r="D38" i="21"/>
  <c r="E38" i="21"/>
  <c r="F38" i="21"/>
  <c r="G38" i="21"/>
  <c r="GD38" i="21" s="1"/>
  <c r="H38" i="21"/>
  <c r="I38" i="21"/>
  <c r="J38" i="21"/>
  <c r="C38" i="20" s="1"/>
  <c r="P38" i="21"/>
  <c r="S38" i="21"/>
  <c r="V38" i="21"/>
  <c r="X38" i="21"/>
  <c r="Z38" i="21"/>
  <c r="AJ38" i="21"/>
  <c r="AK38" i="21"/>
  <c r="AS38" i="21"/>
  <c r="AV38" i="21"/>
  <c r="AW38" i="21"/>
  <c r="AX38" i="21"/>
  <c r="AZ38" i="21"/>
  <c r="BA38" i="21"/>
  <c r="BB38" i="21"/>
  <c r="BM38" i="21"/>
  <c r="CG38" i="21"/>
  <c r="CR38" i="21"/>
  <c r="EW38" i="21"/>
  <c r="FG38" i="21"/>
  <c r="FQ38" i="21"/>
  <c r="FV38" i="21"/>
  <c r="FY38" i="21"/>
  <c r="GF38" i="21"/>
  <c r="GG38" i="21"/>
  <c r="GJ38" i="21"/>
  <c r="GK38" i="21"/>
  <c r="HZ38" i="21"/>
  <c r="IA38" i="21"/>
  <c r="ID38" i="21" s="1"/>
  <c r="IG38" i="21"/>
  <c r="IH38" i="21"/>
  <c r="II38" i="21"/>
  <c r="C39" i="21"/>
  <c r="D39" i="21"/>
  <c r="HZ39" i="21" s="1"/>
  <c r="E39" i="21"/>
  <c r="F39" i="21"/>
  <c r="G39" i="21"/>
  <c r="H39" i="21"/>
  <c r="I39" i="21"/>
  <c r="J39" i="21"/>
  <c r="C39" i="20" s="1"/>
  <c r="D39" i="20" s="1"/>
  <c r="P39" i="21"/>
  <c r="S39" i="21"/>
  <c r="V39" i="21"/>
  <c r="X39" i="21"/>
  <c r="Z39" i="21"/>
  <c r="AJ39" i="21"/>
  <c r="AK39" i="21"/>
  <c r="AS39" i="21"/>
  <c r="AV39" i="21"/>
  <c r="AW39" i="21"/>
  <c r="AX39" i="21"/>
  <c r="AZ39" i="21"/>
  <c r="BA39" i="21"/>
  <c r="BB39" i="21"/>
  <c r="BM39" i="21"/>
  <c r="CG39" i="21"/>
  <c r="CR39" i="21"/>
  <c r="EW39" i="21"/>
  <c r="FG39" i="21"/>
  <c r="FQ39" i="21"/>
  <c r="FS39" i="21"/>
  <c r="FV39" i="21"/>
  <c r="FY39" i="21"/>
  <c r="GE39" i="21"/>
  <c r="GF39" i="21"/>
  <c r="GG39" i="21"/>
  <c r="GH39" i="21"/>
  <c r="GI39" i="21"/>
  <c r="GJ39" i="21"/>
  <c r="GK39" i="21"/>
  <c r="GL39" i="21"/>
  <c r="IK39" i="21"/>
  <c r="C40" i="21"/>
  <c r="D40" i="21"/>
  <c r="HZ40" i="21" s="1"/>
  <c r="E40" i="21"/>
  <c r="F40" i="21"/>
  <c r="G40" i="21"/>
  <c r="H40" i="21"/>
  <c r="I40" i="21"/>
  <c r="J40" i="21"/>
  <c r="C40" i="20" s="1"/>
  <c r="H40" i="20" s="1"/>
  <c r="Z40" i="20" s="1"/>
  <c r="P40" i="21"/>
  <c r="S40" i="21"/>
  <c r="V40" i="21"/>
  <c r="X40" i="21"/>
  <c r="Z40" i="21"/>
  <c r="AJ40" i="21"/>
  <c r="AK40" i="21"/>
  <c r="AS40" i="21"/>
  <c r="AV40" i="21"/>
  <c r="AW40" i="21"/>
  <c r="AX40" i="21"/>
  <c r="AZ40" i="21"/>
  <c r="BA40" i="21"/>
  <c r="BB40" i="21"/>
  <c r="BM40" i="21"/>
  <c r="CG40" i="21"/>
  <c r="CR40" i="21"/>
  <c r="EW40" i="21"/>
  <c r="FG40" i="21"/>
  <c r="FQ40" i="21"/>
  <c r="FY40" i="21"/>
  <c r="GD40" i="21"/>
  <c r="GE40" i="21"/>
  <c r="GF40" i="21"/>
  <c r="IA40" i="21"/>
  <c r="IB40" i="21"/>
  <c r="IF40" i="21" s="1"/>
  <c r="IG40" i="21"/>
  <c r="IH40" i="21"/>
  <c r="II40" i="21"/>
  <c r="IJ40" i="21"/>
  <c r="IK40" i="21"/>
  <c r="C41" i="21"/>
  <c r="B41" i="21" s="1"/>
  <c r="D41" i="21"/>
  <c r="E41" i="21"/>
  <c r="F41" i="21"/>
  <c r="G41" i="21"/>
  <c r="H41" i="21"/>
  <c r="I41" i="21"/>
  <c r="J41" i="21"/>
  <c r="C41" i="20" s="1"/>
  <c r="P41" i="21"/>
  <c r="S41" i="21"/>
  <c r="V41" i="21"/>
  <c r="X41" i="21"/>
  <c r="Z41" i="21"/>
  <c r="AJ41" i="21"/>
  <c r="AK41" i="21"/>
  <c r="AS41" i="21"/>
  <c r="AV41" i="21"/>
  <c r="AW41" i="21"/>
  <c r="AX41" i="21"/>
  <c r="AZ41" i="21"/>
  <c r="BA41" i="21"/>
  <c r="BB41" i="21"/>
  <c r="BM41" i="21"/>
  <c r="CG41" i="21"/>
  <c r="CR41" i="21"/>
  <c r="EW41" i="21"/>
  <c r="FG41" i="21"/>
  <c r="FQ41" i="21"/>
  <c r="FS41" i="21"/>
  <c r="FV41" i="21"/>
  <c r="FY41" i="21"/>
  <c r="GE41" i="21"/>
  <c r="GH41" i="21"/>
  <c r="GI41" i="21"/>
  <c r="GJ41" i="21"/>
  <c r="GK41" i="21"/>
  <c r="GL41" i="21"/>
  <c r="HZ41" i="21"/>
  <c r="IA41" i="21"/>
  <c r="IB41" i="21"/>
  <c r="IF41" i="21" s="1"/>
  <c r="IG41" i="21"/>
  <c r="C42" i="21"/>
  <c r="D42" i="21"/>
  <c r="E42" i="21"/>
  <c r="F42" i="21"/>
  <c r="G42" i="21"/>
  <c r="GD42" i="21" s="1"/>
  <c r="H42" i="21"/>
  <c r="I42" i="21"/>
  <c r="J42" i="21"/>
  <c r="C42" i="20" s="1"/>
  <c r="P42" i="21"/>
  <c r="S42" i="21"/>
  <c r="V42" i="21"/>
  <c r="X42" i="21"/>
  <c r="Z42" i="21"/>
  <c r="AJ42" i="21"/>
  <c r="AK42" i="21"/>
  <c r="AS42" i="21"/>
  <c r="AV42" i="21"/>
  <c r="AW42" i="21"/>
  <c r="AX42" i="21"/>
  <c r="AZ42" i="21"/>
  <c r="BA42" i="21"/>
  <c r="BB42" i="21"/>
  <c r="BM42" i="21"/>
  <c r="CG42" i="21"/>
  <c r="CR42" i="21"/>
  <c r="EW42" i="21"/>
  <c r="FG42" i="21"/>
  <c r="FQ42" i="21"/>
  <c r="FV42" i="21"/>
  <c r="FY42" i="21"/>
  <c r="GE42" i="21"/>
  <c r="GF42" i="21"/>
  <c r="GG42" i="21"/>
  <c r="GH42" i="21"/>
  <c r="GI42" i="21"/>
  <c r="GK42" i="21"/>
  <c r="IA42" i="21"/>
  <c r="IG42" i="21"/>
  <c r="IH42" i="21"/>
  <c r="II42" i="21"/>
  <c r="IJ42" i="21"/>
  <c r="IK42" i="21"/>
  <c r="C43" i="21"/>
  <c r="D43" i="21"/>
  <c r="HZ43" i="21" s="1"/>
  <c r="E43" i="21"/>
  <c r="F43" i="21"/>
  <c r="G43" i="21"/>
  <c r="IG43" i="21" s="1"/>
  <c r="H43" i="21"/>
  <c r="I43" i="21"/>
  <c r="J43" i="21"/>
  <c r="P43" i="21"/>
  <c r="S43" i="21"/>
  <c r="V43" i="21"/>
  <c r="X43" i="21"/>
  <c r="Z43" i="21"/>
  <c r="AJ43" i="21"/>
  <c r="AK43" i="21"/>
  <c r="AS43" i="21"/>
  <c r="AV43" i="21"/>
  <c r="AW43" i="21"/>
  <c r="AX43" i="21"/>
  <c r="AZ43" i="21"/>
  <c r="BA43" i="21"/>
  <c r="BB43" i="21"/>
  <c r="BM43" i="21"/>
  <c r="CG43" i="21"/>
  <c r="CR43" i="21"/>
  <c r="EW43" i="21"/>
  <c r="FG43" i="21"/>
  <c r="FQ43" i="21"/>
  <c r="FS43" i="21"/>
  <c r="FV43" i="21"/>
  <c r="FY43" i="21"/>
  <c r="GE43" i="21"/>
  <c r="GF43" i="21"/>
  <c r="GG43" i="21"/>
  <c r="GH43" i="21"/>
  <c r="GI43" i="21"/>
  <c r="GJ43" i="21"/>
  <c r="GK43" i="21"/>
  <c r="GL43" i="21"/>
  <c r="C44" i="21"/>
  <c r="D44" i="21"/>
  <c r="HZ44" i="21" s="1"/>
  <c r="E44" i="21"/>
  <c r="F44" i="21"/>
  <c r="G44" i="21"/>
  <c r="H44" i="21"/>
  <c r="GH44" i="21" s="1"/>
  <c r="I44" i="21"/>
  <c r="J44" i="21"/>
  <c r="C44" i="20" s="1"/>
  <c r="P44" i="21"/>
  <c r="S44" i="21"/>
  <c r="V44" i="21"/>
  <c r="X44" i="21"/>
  <c r="Z44" i="21"/>
  <c r="AJ44" i="21"/>
  <c r="AK44" i="21"/>
  <c r="AS44" i="21"/>
  <c r="AV44" i="21"/>
  <c r="AW44" i="21"/>
  <c r="AX44" i="21"/>
  <c r="AZ44" i="21"/>
  <c r="BA44" i="21"/>
  <c r="BB44" i="21"/>
  <c r="BM44" i="21"/>
  <c r="CG44" i="21"/>
  <c r="CR44" i="21"/>
  <c r="EW44" i="21"/>
  <c r="FG44" i="21"/>
  <c r="FQ44" i="21"/>
  <c r="FV44" i="21"/>
  <c r="FY44" i="21"/>
  <c r="GD44" i="21"/>
  <c r="GE44" i="21"/>
  <c r="GF44" i="21"/>
  <c r="GG44" i="21"/>
  <c r="GJ44" i="21"/>
  <c r="GK44" i="21"/>
  <c r="GL44" i="21"/>
  <c r="IG44" i="21"/>
  <c r="IH44" i="21"/>
  <c r="II44" i="21"/>
  <c r="IJ44" i="21"/>
  <c r="IK44" i="21"/>
  <c r="C45" i="21"/>
  <c r="D45" i="21"/>
  <c r="E45" i="21"/>
  <c r="F45" i="21"/>
  <c r="G45" i="21"/>
  <c r="H45" i="21"/>
  <c r="GF45" i="21" s="1"/>
  <c r="I45" i="21"/>
  <c r="J45" i="21"/>
  <c r="C45" i="20" s="1"/>
  <c r="I45" i="20" s="1"/>
  <c r="P45" i="21"/>
  <c r="S45" i="21"/>
  <c r="V45" i="21"/>
  <c r="X45" i="21"/>
  <c r="Z45" i="21"/>
  <c r="AJ45" i="21"/>
  <c r="AK45" i="21"/>
  <c r="AS45" i="21"/>
  <c r="AV45" i="21"/>
  <c r="AW45" i="21"/>
  <c r="AX45" i="21"/>
  <c r="AZ45" i="21"/>
  <c r="BA45" i="21"/>
  <c r="BB45" i="21"/>
  <c r="BM45" i="21"/>
  <c r="CG45" i="21"/>
  <c r="CR45" i="21"/>
  <c r="EW45" i="21"/>
  <c r="FG45" i="21"/>
  <c r="FQ45" i="21"/>
  <c r="FV45" i="21"/>
  <c r="FY45" i="21"/>
  <c r="GD45" i="21"/>
  <c r="GE45" i="21"/>
  <c r="GJ45" i="21"/>
  <c r="GK45" i="21"/>
  <c r="GL45" i="21"/>
  <c r="IG45" i="21"/>
  <c r="IH45" i="21"/>
  <c r="II45" i="21"/>
  <c r="IJ45" i="21"/>
  <c r="IK45" i="21"/>
  <c r="C46" i="21"/>
  <c r="D46" i="21"/>
  <c r="E46" i="21"/>
  <c r="F46" i="21"/>
  <c r="G46" i="21"/>
  <c r="H46" i="21"/>
  <c r="GL46" i="21" s="1"/>
  <c r="I46" i="21"/>
  <c r="J46" i="21"/>
  <c r="C46" i="20" s="1"/>
  <c r="D46" i="20" s="1"/>
  <c r="P46" i="21"/>
  <c r="S46" i="21"/>
  <c r="V46" i="21"/>
  <c r="X46" i="21"/>
  <c r="Z46" i="21"/>
  <c r="AJ46" i="21"/>
  <c r="AK46" i="21"/>
  <c r="AS46" i="21"/>
  <c r="AV46" i="21"/>
  <c r="AW46" i="21"/>
  <c r="AX46" i="21"/>
  <c r="AZ46" i="21"/>
  <c r="BA46" i="21"/>
  <c r="BB46" i="21"/>
  <c r="BM46" i="21"/>
  <c r="CG46" i="21"/>
  <c r="CR46" i="21"/>
  <c r="EW46" i="21"/>
  <c r="FG46" i="21"/>
  <c r="FQ46" i="21"/>
  <c r="FS46" i="21"/>
  <c r="FV46" i="21"/>
  <c r="FY46" i="21"/>
  <c r="GI46" i="21"/>
  <c r="GJ46" i="21"/>
  <c r="GK46" i="21"/>
  <c r="HZ46" i="21"/>
  <c r="IA46" i="21"/>
  <c r="C47" i="21"/>
  <c r="D47" i="21"/>
  <c r="HZ47" i="21" s="1"/>
  <c r="E47" i="21"/>
  <c r="F47" i="21"/>
  <c r="G47" i="21"/>
  <c r="H47" i="21"/>
  <c r="I47" i="21"/>
  <c r="J47" i="21"/>
  <c r="C47" i="20" s="1"/>
  <c r="P47" i="21"/>
  <c r="S47" i="21"/>
  <c r="V47" i="21"/>
  <c r="X47" i="21"/>
  <c r="Z47" i="21"/>
  <c r="AJ47" i="21"/>
  <c r="AK47" i="21"/>
  <c r="AS47" i="21"/>
  <c r="AV47" i="21"/>
  <c r="AW47" i="21"/>
  <c r="AX47" i="21"/>
  <c r="AZ47" i="21"/>
  <c r="BA47" i="21"/>
  <c r="BB47" i="21"/>
  <c r="BM47" i="21"/>
  <c r="CG47" i="21"/>
  <c r="CR47" i="21"/>
  <c r="EW47" i="21"/>
  <c r="FG47" i="21"/>
  <c r="FQ47" i="21"/>
  <c r="FS47" i="21"/>
  <c r="FV47" i="21"/>
  <c r="FY47" i="21"/>
  <c r="GE47" i="21"/>
  <c r="GF47" i="21"/>
  <c r="GG47" i="21"/>
  <c r="GH47" i="21"/>
  <c r="GI47" i="21"/>
  <c r="GJ47" i="21"/>
  <c r="GK47" i="21"/>
  <c r="GL47" i="21"/>
  <c r="IG47" i="21"/>
  <c r="C48" i="21"/>
  <c r="D48" i="21"/>
  <c r="HZ48" i="21" s="1"/>
  <c r="E48" i="21"/>
  <c r="F48" i="21"/>
  <c r="G48" i="21"/>
  <c r="H48" i="21"/>
  <c r="GH48" i="21" s="1"/>
  <c r="I48" i="21"/>
  <c r="J48" i="21"/>
  <c r="C48" i="20" s="1"/>
  <c r="E48" i="20" s="1"/>
  <c r="P48" i="21"/>
  <c r="S48" i="21"/>
  <c r="V48" i="21"/>
  <c r="X48" i="21"/>
  <c r="Z48" i="21"/>
  <c r="AJ48" i="21"/>
  <c r="AK48" i="21"/>
  <c r="AS48" i="21"/>
  <c r="AV48" i="21"/>
  <c r="AW48" i="21"/>
  <c r="AX48" i="21"/>
  <c r="AZ48" i="21"/>
  <c r="BA48" i="21"/>
  <c r="BB48" i="21"/>
  <c r="BM48" i="21"/>
  <c r="CG48" i="21"/>
  <c r="CR48" i="21"/>
  <c r="EW48" i="21"/>
  <c r="FG48" i="21"/>
  <c r="FQ48" i="21"/>
  <c r="FV48" i="21"/>
  <c r="FY48" i="21"/>
  <c r="GD48" i="21"/>
  <c r="GE48" i="21"/>
  <c r="GF48" i="21"/>
  <c r="GG48" i="21"/>
  <c r="GJ48" i="21"/>
  <c r="GK48" i="21"/>
  <c r="GL48" i="21"/>
  <c r="IG48" i="21"/>
  <c r="IH48" i="21"/>
  <c r="II48" i="21"/>
  <c r="IJ48" i="21"/>
  <c r="IK48" i="21"/>
  <c r="C49" i="21"/>
  <c r="D49" i="21"/>
  <c r="IB49" i="21" s="1"/>
  <c r="IF49" i="21" s="1"/>
  <c r="E49" i="21"/>
  <c r="F49" i="21"/>
  <c r="G49" i="21"/>
  <c r="H49" i="21"/>
  <c r="GF49" i="21" s="1"/>
  <c r="I49" i="21"/>
  <c r="J49" i="21"/>
  <c r="C49" i="20" s="1"/>
  <c r="H49" i="20" s="1"/>
  <c r="U49" i="20" s="1"/>
  <c r="P49" i="21"/>
  <c r="S49" i="21"/>
  <c r="V49" i="21"/>
  <c r="X49" i="21"/>
  <c r="Z49" i="21"/>
  <c r="AJ49" i="21"/>
  <c r="AK49" i="21"/>
  <c r="AS49" i="21"/>
  <c r="AV49" i="21"/>
  <c r="AW49" i="21"/>
  <c r="AX49" i="21"/>
  <c r="AZ49" i="21"/>
  <c r="BA49" i="21"/>
  <c r="BB49" i="21"/>
  <c r="BM49" i="21"/>
  <c r="CG49" i="21"/>
  <c r="CR49" i="21"/>
  <c r="EW49" i="21"/>
  <c r="FG49" i="21"/>
  <c r="FQ49" i="21"/>
  <c r="FV49" i="21"/>
  <c r="FY49" i="21"/>
  <c r="GD49" i="21"/>
  <c r="GE49" i="21"/>
  <c r="GJ49" i="21"/>
  <c r="GK49" i="21"/>
  <c r="GL49" i="21"/>
  <c r="IA49" i="21"/>
  <c r="IG49" i="21"/>
  <c r="IH49" i="21"/>
  <c r="II49" i="21"/>
  <c r="IJ49" i="21"/>
  <c r="IK49" i="21"/>
  <c r="C50" i="21"/>
  <c r="D50" i="21"/>
  <c r="E50" i="21"/>
  <c r="F50" i="21"/>
  <c r="G50" i="21"/>
  <c r="H50" i="21"/>
  <c r="I50" i="21"/>
  <c r="J50" i="21"/>
  <c r="C50" i="20" s="1"/>
  <c r="L50" i="20" s="1"/>
  <c r="P50" i="21"/>
  <c r="S50" i="21"/>
  <c r="V50" i="21"/>
  <c r="X50" i="21"/>
  <c r="Z50" i="21"/>
  <c r="AJ50" i="21"/>
  <c r="AK50" i="21"/>
  <c r="AS50" i="21"/>
  <c r="AV50" i="21"/>
  <c r="AW50" i="21"/>
  <c r="AX50" i="21"/>
  <c r="AZ50" i="21"/>
  <c r="BA50" i="21"/>
  <c r="BB50" i="21"/>
  <c r="BM50" i="21"/>
  <c r="CG50" i="21"/>
  <c r="CR50" i="21"/>
  <c r="EW50" i="21"/>
  <c r="FG50" i="21"/>
  <c r="FQ50" i="21"/>
  <c r="FS50" i="21"/>
  <c r="FV50" i="21"/>
  <c r="FY50" i="21"/>
  <c r="C51" i="21"/>
  <c r="D51" i="21"/>
  <c r="E51" i="21"/>
  <c r="F51" i="21"/>
  <c r="G51" i="21"/>
  <c r="H51" i="21"/>
  <c r="I51" i="21"/>
  <c r="J51" i="21"/>
  <c r="C51" i="20" s="1"/>
  <c r="P51" i="21"/>
  <c r="S51" i="21"/>
  <c r="V51" i="21"/>
  <c r="X51" i="21"/>
  <c r="Z51" i="21"/>
  <c r="AJ51" i="21"/>
  <c r="AK51" i="21"/>
  <c r="AS51" i="21"/>
  <c r="AV51" i="21"/>
  <c r="AW51" i="21"/>
  <c r="AX51" i="21"/>
  <c r="AZ51" i="21"/>
  <c r="BA51" i="21"/>
  <c r="BB51" i="21"/>
  <c r="BM51" i="21"/>
  <c r="CG51" i="21"/>
  <c r="CR51" i="21"/>
  <c r="EW51" i="21"/>
  <c r="FG51" i="21"/>
  <c r="FQ51" i="21"/>
  <c r="FS51" i="21"/>
  <c r="FV51" i="21"/>
  <c r="FY51" i="21"/>
  <c r="GE51" i="21"/>
  <c r="GF51" i="21"/>
  <c r="GG51" i="21"/>
  <c r="GH51" i="21"/>
  <c r="GI51" i="21"/>
  <c r="GJ51" i="21"/>
  <c r="GK51" i="21"/>
  <c r="GL51" i="21"/>
  <c r="IG51" i="21"/>
  <c r="IK51" i="21"/>
  <c r="C52" i="21"/>
  <c r="D52" i="21"/>
  <c r="IB52" i="21" s="1"/>
  <c r="E52" i="21"/>
  <c r="F52" i="21"/>
  <c r="G52" i="21"/>
  <c r="H52" i="21"/>
  <c r="GH52" i="21" s="1"/>
  <c r="I52" i="21"/>
  <c r="J52" i="21"/>
  <c r="C52" i="20" s="1"/>
  <c r="E52" i="20" s="1"/>
  <c r="P52" i="21"/>
  <c r="S52" i="21"/>
  <c r="V52" i="21"/>
  <c r="X52" i="21"/>
  <c r="Z52" i="21"/>
  <c r="AJ52" i="21"/>
  <c r="AK52" i="21"/>
  <c r="AS52" i="21"/>
  <c r="AV52" i="21"/>
  <c r="AW52" i="21"/>
  <c r="AX52" i="21"/>
  <c r="AZ52" i="21"/>
  <c r="BA52" i="21"/>
  <c r="BB52" i="21"/>
  <c r="BM52" i="21"/>
  <c r="CG52" i="21"/>
  <c r="CR52" i="21"/>
  <c r="EW52" i="21"/>
  <c r="FG52" i="21"/>
  <c r="FQ52" i="21"/>
  <c r="FV52" i="21"/>
  <c r="FY52" i="21"/>
  <c r="GD52" i="21"/>
  <c r="GE52" i="21"/>
  <c r="GF52" i="21"/>
  <c r="GG52" i="21"/>
  <c r="GJ52" i="21"/>
  <c r="GK52" i="21"/>
  <c r="GL52" i="21"/>
  <c r="IG52" i="21"/>
  <c r="IH52" i="21"/>
  <c r="II52" i="21"/>
  <c r="IJ52" i="21"/>
  <c r="IK52" i="21"/>
  <c r="C53" i="21"/>
  <c r="D53" i="21"/>
  <c r="E53" i="21"/>
  <c r="F53" i="21"/>
  <c r="G53" i="21"/>
  <c r="H53" i="21"/>
  <c r="I53" i="21"/>
  <c r="J53" i="21"/>
  <c r="C53" i="20" s="1"/>
  <c r="P53" i="21"/>
  <c r="S53" i="21"/>
  <c r="V53" i="21"/>
  <c r="X53" i="21"/>
  <c r="Z53" i="21"/>
  <c r="AJ53" i="21"/>
  <c r="AK53" i="21"/>
  <c r="AS53" i="21"/>
  <c r="AV53" i="21"/>
  <c r="AW53" i="21"/>
  <c r="AX53" i="21"/>
  <c r="AZ53" i="21"/>
  <c r="BA53" i="21"/>
  <c r="BB53" i="21"/>
  <c r="BM53" i="21"/>
  <c r="CG53" i="21"/>
  <c r="CR53" i="21"/>
  <c r="EW53" i="21"/>
  <c r="FG53" i="21"/>
  <c r="FQ53" i="21"/>
  <c r="FS53" i="21"/>
  <c r="FV53" i="21"/>
  <c r="FY53" i="21"/>
  <c r="GL53" i="21"/>
  <c r="HZ53" i="21"/>
  <c r="IA53" i="21"/>
  <c r="IB53" i="21"/>
  <c r="IF53" i="21" s="1"/>
  <c r="C54" i="21"/>
  <c r="D54" i="21"/>
  <c r="E54" i="21"/>
  <c r="F54" i="21"/>
  <c r="G54" i="21"/>
  <c r="H54" i="21"/>
  <c r="I54" i="21"/>
  <c r="J54" i="21"/>
  <c r="C54" i="20" s="1"/>
  <c r="K54" i="20" s="1"/>
  <c r="P54" i="21"/>
  <c r="S54" i="21"/>
  <c r="V54" i="21"/>
  <c r="X54" i="21"/>
  <c r="Z54" i="21"/>
  <c r="AJ54" i="21"/>
  <c r="AK54" i="21"/>
  <c r="AS54" i="21"/>
  <c r="AV54" i="21"/>
  <c r="AW54" i="21"/>
  <c r="AX54" i="21"/>
  <c r="AZ54" i="21"/>
  <c r="BA54" i="21"/>
  <c r="BB54" i="21"/>
  <c r="BM54" i="21"/>
  <c r="CG54" i="21"/>
  <c r="CR54" i="21"/>
  <c r="EW54" i="21"/>
  <c r="FG54" i="21"/>
  <c r="FQ54" i="21"/>
  <c r="FS54" i="21"/>
  <c r="FV54" i="21"/>
  <c r="FY54" i="21"/>
  <c r="GF54" i="21"/>
  <c r="GG54" i="21"/>
  <c r="GH54" i="21"/>
  <c r="GI54" i="21"/>
  <c r="GJ54" i="21"/>
  <c r="GK54" i="21"/>
  <c r="IG54" i="21"/>
  <c r="IH54" i="21"/>
  <c r="II54" i="21"/>
  <c r="C55" i="21"/>
  <c r="D55" i="21"/>
  <c r="IB55" i="21" s="1"/>
  <c r="E55" i="21"/>
  <c r="F55" i="21"/>
  <c r="G55" i="21"/>
  <c r="H55" i="21"/>
  <c r="I55" i="21"/>
  <c r="J55" i="21"/>
  <c r="C55" i="20" s="1"/>
  <c r="P55" i="21"/>
  <c r="S55" i="21"/>
  <c r="V55" i="21"/>
  <c r="X55" i="21"/>
  <c r="Z55" i="21"/>
  <c r="AJ55" i="21"/>
  <c r="AK55" i="21"/>
  <c r="AS55" i="21"/>
  <c r="AV55" i="21"/>
  <c r="AW55" i="21"/>
  <c r="AX55" i="21"/>
  <c r="AZ55" i="21"/>
  <c r="BA55" i="21"/>
  <c r="BB55" i="21"/>
  <c r="BM55" i="21"/>
  <c r="CG55" i="21"/>
  <c r="CR55" i="21"/>
  <c r="EW55" i="21"/>
  <c r="FG55" i="21"/>
  <c r="FQ55" i="21"/>
  <c r="FS55" i="21"/>
  <c r="FV55" i="21"/>
  <c r="FY55" i="21"/>
  <c r="GD55" i="21"/>
  <c r="GE55" i="21"/>
  <c r="GF55" i="21"/>
  <c r="GG55" i="21"/>
  <c r="GH55" i="21"/>
  <c r="GI55" i="21"/>
  <c r="GJ55" i="21"/>
  <c r="GK55" i="21"/>
  <c r="GL55" i="21"/>
  <c r="IK55" i="21"/>
  <c r="C56" i="21"/>
  <c r="D56" i="21"/>
  <c r="B56" i="21" s="1"/>
  <c r="E56" i="21"/>
  <c r="F56" i="21"/>
  <c r="G56" i="21"/>
  <c r="H56" i="21"/>
  <c r="I56" i="21"/>
  <c r="J56" i="21"/>
  <c r="C56" i="20" s="1"/>
  <c r="P56" i="21"/>
  <c r="S56" i="21"/>
  <c r="V56" i="21"/>
  <c r="X56" i="21"/>
  <c r="Z56" i="21"/>
  <c r="AJ56" i="21"/>
  <c r="AK56" i="21"/>
  <c r="AS56" i="21"/>
  <c r="AV56" i="21"/>
  <c r="AW56" i="21"/>
  <c r="AX56" i="21"/>
  <c r="AZ56" i="21"/>
  <c r="BA56" i="21"/>
  <c r="BB56" i="21"/>
  <c r="BM56" i="21"/>
  <c r="CG56" i="21"/>
  <c r="CR56" i="21"/>
  <c r="EW56" i="21"/>
  <c r="FG56" i="21"/>
  <c r="FQ56" i="21"/>
  <c r="FV56" i="21"/>
  <c r="FY56" i="21"/>
  <c r="GD56" i="21"/>
  <c r="GE56" i="21"/>
  <c r="GF56" i="21"/>
  <c r="GG56" i="21"/>
  <c r="GJ56" i="21"/>
  <c r="GK56" i="21"/>
  <c r="GL56" i="21"/>
  <c r="IG56" i="21"/>
  <c r="IH56" i="21"/>
  <c r="II56" i="21"/>
  <c r="IJ56" i="21"/>
  <c r="IK56" i="21"/>
  <c r="C57" i="21"/>
  <c r="D57" i="21"/>
  <c r="IA57" i="21" s="1"/>
  <c r="E57" i="21"/>
  <c r="F57" i="21"/>
  <c r="G57" i="21"/>
  <c r="H57" i="21"/>
  <c r="GL57" i="21" s="1"/>
  <c r="I57" i="21"/>
  <c r="J57" i="21"/>
  <c r="C57" i="20" s="1"/>
  <c r="G57" i="20" s="1"/>
  <c r="P57" i="21"/>
  <c r="S57" i="21"/>
  <c r="V57" i="21"/>
  <c r="X57" i="21"/>
  <c r="Z57" i="21"/>
  <c r="AJ57" i="21"/>
  <c r="AK57" i="21"/>
  <c r="AS57" i="21"/>
  <c r="AV57" i="21"/>
  <c r="AW57" i="21"/>
  <c r="AX57" i="21"/>
  <c r="AZ57" i="21"/>
  <c r="BA57" i="21"/>
  <c r="BB57" i="21"/>
  <c r="BM57" i="21"/>
  <c r="CG57" i="21"/>
  <c r="CR57" i="21"/>
  <c r="EW57" i="21"/>
  <c r="FG57" i="21"/>
  <c r="FQ57" i="21"/>
  <c r="FS57" i="21"/>
  <c r="FV57" i="21"/>
  <c r="FY57" i="21"/>
  <c r="GI57" i="21"/>
  <c r="GJ57" i="21"/>
  <c r="GK57" i="21"/>
  <c r="HZ57" i="21"/>
  <c r="IB57" i="21"/>
  <c r="IC57" i="21" s="1"/>
  <c r="II57" i="21"/>
  <c r="C58" i="21"/>
  <c r="D58" i="21"/>
  <c r="HZ58" i="21" s="1"/>
  <c r="E58" i="21"/>
  <c r="F58" i="21"/>
  <c r="G58" i="21"/>
  <c r="H58" i="21"/>
  <c r="I58" i="21"/>
  <c r="J58" i="21"/>
  <c r="C58" i="20" s="1"/>
  <c r="P58" i="21"/>
  <c r="S58" i="21"/>
  <c r="V58" i="21"/>
  <c r="X58" i="21"/>
  <c r="Z58" i="21"/>
  <c r="AJ58" i="21"/>
  <c r="AK58" i="21"/>
  <c r="AS58" i="21"/>
  <c r="AV58" i="21"/>
  <c r="AW58" i="21"/>
  <c r="AX58" i="21"/>
  <c r="AZ58" i="21"/>
  <c r="BA58" i="21"/>
  <c r="BB58" i="21"/>
  <c r="BM58" i="21"/>
  <c r="CG58" i="21"/>
  <c r="CR58" i="21"/>
  <c r="EW58" i="21"/>
  <c r="FG58" i="21"/>
  <c r="FQ58" i="21"/>
  <c r="FS58" i="21"/>
  <c r="FV58" i="21"/>
  <c r="FY58" i="21"/>
  <c r="GE58" i="21"/>
  <c r="GF58" i="21"/>
  <c r="GG58" i="21"/>
  <c r="GH58" i="21"/>
  <c r="GI58" i="21"/>
  <c r="GJ58" i="21"/>
  <c r="GK58" i="21"/>
  <c r="GL58" i="21"/>
  <c r="IG58" i="21"/>
  <c r="C59" i="21"/>
  <c r="D59" i="21"/>
  <c r="HZ59" i="21" s="1"/>
  <c r="E59" i="21"/>
  <c r="F59" i="21"/>
  <c r="G59" i="21"/>
  <c r="H59" i="21"/>
  <c r="I59" i="21"/>
  <c r="J59" i="21"/>
  <c r="C59" i="20" s="1"/>
  <c r="I59" i="20" s="1"/>
  <c r="P59" i="21"/>
  <c r="S59" i="21"/>
  <c r="V59" i="21"/>
  <c r="X59" i="21"/>
  <c r="Z59" i="21"/>
  <c r="AJ59" i="21"/>
  <c r="AK59" i="21"/>
  <c r="AS59" i="21"/>
  <c r="AV59" i="21"/>
  <c r="AW59" i="21"/>
  <c r="AX59" i="21"/>
  <c r="AZ59" i="21"/>
  <c r="BA59" i="21"/>
  <c r="BB59" i="21"/>
  <c r="BM59" i="21"/>
  <c r="CG59" i="21"/>
  <c r="CR59" i="21"/>
  <c r="EW59" i="21"/>
  <c r="FG59" i="21"/>
  <c r="FQ59" i="21"/>
  <c r="FS59" i="21"/>
  <c r="FV59" i="21"/>
  <c r="FY59" i="21"/>
  <c r="GD59" i="21"/>
  <c r="GE59" i="21"/>
  <c r="GF59" i="21"/>
  <c r="GG59" i="21"/>
  <c r="GH59" i="21"/>
  <c r="GI59" i="21"/>
  <c r="GJ59" i="21"/>
  <c r="GK59" i="21"/>
  <c r="GL59" i="21"/>
  <c r="IG59" i="21"/>
  <c r="IH59" i="21"/>
  <c r="II59" i="21"/>
  <c r="IJ59" i="21"/>
  <c r="IK59" i="21"/>
  <c r="C60" i="21"/>
  <c r="D60" i="21"/>
  <c r="HZ60" i="21" s="1"/>
  <c r="E60" i="21"/>
  <c r="F60" i="21"/>
  <c r="G60" i="21"/>
  <c r="H60" i="21"/>
  <c r="GF60" i="21" s="1"/>
  <c r="I60" i="21"/>
  <c r="J60" i="21"/>
  <c r="C60" i="20" s="1"/>
  <c r="D60" i="20" s="1"/>
  <c r="P60" i="21"/>
  <c r="S60" i="21"/>
  <c r="V60" i="21"/>
  <c r="X60" i="21"/>
  <c r="Z60" i="21"/>
  <c r="AJ60" i="21"/>
  <c r="AK60" i="21"/>
  <c r="AS60" i="21"/>
  <c r="AV60" i="21"/>
  <c r="AW60" i="21"/>
  <c r="AX60" i="21"/>
  <c r="AZ60" i="21"/>
  <c r="BA60" i="21"/>
  <c r="BB60" i="21"/>
  <c r="BM60" i="21"/>
  <c r="CG60" i="21"/>
  <c r="CR60" i="21"/>
  <c r="EW60" i="21"/>
  <c r="FG60" i="21"/>
  <c r="FQ60" i="21"/>
  <c r="FS60" i="21"/>
  <c r="FV60" i="21"/>
  <c r="FY60" i="21"/>
  <c r="GD60" i="21"/>
  <c r="GE60" i="21"/>
  <c r="GI60" i="21"/>
  <c r="GJ60" i="21"/>
  <c r="GK60" i="21"/>
  <c r="GL60" i="21"/>
  <c r="IG60" i="21"/>
  <c r="IH60" i="21"/>
  <c r="II60" i="21"/>
  <c r="IJ60" i="21"/>
  <c r="IK60" i="21"/>
  <c r="C61" i="21"/>
  <c r="B61" i="21" s="1"/>
  <c r="D61" i="21"/>
  <c r="E61" i="21"/>
  <c r="F61" i="21"/>
  <c r="G61" i="21"/>
  <c r="II61" i="21" s="1"/>
  <c r="H61" i="21"/>
  <c r="GL61" i="21" s="1"/>
  <c r="I61" i="21"/>
  <c r="J61" i="21"/>
  <c r="C61" i="20" s="1"/>
  <c r="P61" i="21"/>
  <c r="S61" i="21"/>
  <c r="V61" i="21"/>
  <c r="X61" i="21"/>
  <c r="Z61" i="21"/>
  <c r="AJ61" i="21"/>
  <c r="AK61" i="21"/>
  <c r="AS61" i="21"/>
  <c r="AV61" i="21"/>
  <c r="AW61" i="21"/>
  <c r="AX61" i="21"/>
  <c r="AZ61" i="21"/>
  <c r="BA61" i="21"/>
  <c r="BB61" i="21"/>
  <c r="BM61" i="21"/>
  <c r="CG61" i="21"/>
  <c r="CR61" i="21"/>
  <c r="EW61" i="21"/>
  <c r="FG61" i="21"/>
  <c r="FQ61" i="21"/>
  <c r="FS61" i="21"/>
  <c r="FV61" i="21"/>
  <c r="FY61" i="21"/>
  <c r="GI61" i="21"/>
  <c r="GJ61" i="21"/>
  <c r="GK61" i="21"/>
  <c r="HZ61" i="21"/>
  <c r="IG61" i="21"/>
  <c r="C62" i="21"/>
  <c r="D62" i="21"/>
  <c r="HZ62" i="21" s="1"/>
  <c r="E62" i="21"/>
  <c r="F62" i="21"/>
  <c r="G62" i="21"/>
  <c r="H62" i="21"/>
  <c r="GL62" i="21" s="1"/>
  <c r="I62" i="21"/>
  <c r="J62" i="21"/>
  <c r="C62" i="20" s="1"/>
  <c r="P62" i="21"/>
  <c r="S62" i="21"/>
  <c r="V62" i="21"/>
  <c r="X62" i="21"/>
  <c r="Z62" i="21"/>
  <c r="AJ62" i="21"/>
  <c r="AK62" i="21"/>
  <c r="AS62" i="21"/>
  <c r="AV62" i="21"/>
  <c r="AW62" i="21"/>
  <c r="AX62" i="21"/>
  <c r="AZ62" i="21"/>
  <c r="BA62" i="21"/>
  <c r="BB62" i="21"/>
  <c r="BM62" i="21"/>
  <c r="CG62" i="21"/>
  <c r="CR62" i="21"/>
  <c r="EW62" i="21"/>
  <c r="FG62" i="21"/>
  <c r="FQ62" i="21"/>
  <c r="FS62" i="21"/>
  <c r="FV62" i="21"/>
  <c r="FY62" i="21"/>
  <c r="GE62" i="21"/>
  <c r="GF62" i="21"/>
  <c r="GG62" i="21"/>
  <c r="GH62" i="21"/>
  <c r="GI62" i="21"/>
  <c r="GJ62" i="21"/>
  <c r="GK62" i="21"/>
  <c r="IG62" i="21"/>
  <c r="C63" i="21"/>
  <c r="D63" i="21"/>
  <c r="HZ63" i="21" s="1"/>
  <c r="E63" i="21"/>
  <c r="F63" i="21"/>
  <c r="G63" i="21"/>
  <c r="IH63" i="21" s="1"/>
  <c r="H63" i="21"/>
  <c r="I63" i="21"/>
  <c r="J63" i="21"/>
  <c r="C63" i="20" s="1"/>
  <c r="G63" i="20" s="1"/>
  <c r="P63" i="21"/>
  <c r="S63" i="21"/>
  <c r="V63" i="21"/>
  <c r="X63" i="21"/>
  <c r="Z63" i="21"/>
  <c r="AJ63" i="21"/>
  <c r="AK63" i="21"/>
  <c r="AS63" i="21"/>
  <c r="AV63" i="21"/>
  <c r="AW63" i="21"/>
  <c r="AX63" i="21"/>
  <c r="AZ63" i="21"/>
  <c r="BA63" i="21"/>
  <c r="BB63" i="21"/>
  <c r="BM63" i="21"/>
  <c r="CG63" i="21"/>
  <c r="CR63" i="21"/>
  <c r="EW63" i="21"/>
  <c r="FG63" i="21"/>
  <c r="FQ63" i="21"/>
  <c r="FS63" i="21"/>
  <c r="FV63" i="21"/>
  <c r="FY63" i="21"/>
  <c r="GD63" i="21"/>
  <c r="GE63" i="21"/>
  <c r="GF63" i="21"/>
  <c r="GG63" i="21"/>
  <c r="GH63" i="21"/>
  <c r="GI63" i="21"/>
  <c r="GJ63" i="21"/>
  <c r="GK63" i="21"/>
  <c r="GL63" i="21"/>
  <c r="IG63" i="21"/>
  <c r="II63" i="21"/>
  <c r="IJ63" i="21"/>
  <c r="IK63" i="21"/>
  <c r="C64" i="21"/>
  <c r="B64" i="21" s="1"/>
  <c r="D64" i="21"/>
  <c r="IB64" i="21" s="1"/>
  <c r="E64" i="21"/>
  <c r="F64" i="21"/>
  <c r="G64" i="21"/>
  <c r="H64" i="21"/>
  <c r="GF64" i="21" s="1"/>
  <c r="I64" i="21"/>
  <c r="J64" i="21"/>
  <c r="C64" i="20" s="1"/>
  <c r="I64" i="20" s="1"/>
  <c r="P64" i="21"/>
  <c r="S64" i="21"/>
  <c r="V64" i="21"/>
  <c r="X64" i="21"/>
  <c r="Z64" i="21"/>
  <c r="AJ64" i="21"/>
  <c r="AK64" i="21"/>
  <c r="AS64" i="21"/>
  <c r="AV64" i="21"/>
  <c r="AW64" i="21"/>
  <c r="AX64" i="21"/>
  <c r="AZ64" i="21"/>
  <c r="BA64" i="21"/>
  <c r="BB64" i="21"/>
  <c r="BM64" i="21"/>
  <c r="CG64" i="21"/>
  <c r="CR64" i="21"/>
  <c r="EW64" i="21"/>
  <c r="FG64" i="21"/>
  <c r="FQ64" i="21"/>
  <c r="FS64" i="21"/>
  <c r="FV64" i="21"/>
  <c r="FY64" i="21"/>
  <c r="GD64" i="21"/>
  <c r="GE64" i="21"/>
  <c r="GI64" i="21"/>
  <c r="GJ64" i="21"/>
  <c r="GK64" i="21"/>
  <c r="GL64" i="21"/>
  <c r="HZ64" i="21"/>
  <c r="IA64" i="21"/>
  <c r="IG64" i="21"/>
  <c r="IH64" i="21"/>
  <c r="II64" i="21"/>
  <c r="IJ64" i="21"/>
  <c r="IK64" i="21"/>
  <c r="C65" i="21"/>
  <c r="D65" i="21"/>
  <c r="E65" i="21"/>
  <c r="F65" i="21"/>
  <c r="G65" i="21"/>
  <c r="II65" i="21" s="1"/>
  <c r="H65" i="21"/>
  <c r="GL65" i="21" s="1"/>
  <c r="I65" i="21"/>
  <c r="J65" i="21"/>
  <c r="C65" i="20" s="1"/>
  <c r="D65" i="20" s="1"/>
  <c r="P65" i="21"/>
  <c r="S65" i="21"/>
  <c r="V65" i="21"/>
  <c r="X65" i="21"/>
  <c r="Z65" i="21"/>
  <c r="AJ65" i="21"/>
  <c r="AK65" i="21"/>
  <c r="AS65" i="21"/>
  <c r="AV65" i="21"/>
  <c r="AW65" i="21"/>
  <c r="AX65" i="21"/>
  <c r="AZ65" i="21"/>
  <c r="BA65" i="21"/>
  <c r="BB65" i="21"/>
  <c r="BM65" i="21"/>
  <c r="CG65" i="21"/>
  <c r="CR65" i="21"/>
  <c r="EW65" i="21"/>
  <c r="FG65" i="21"/>
  <c r="FQ65" i="21"/>
  <c r="FS65" i="21"/>
  <c r="FV65" i="21"/>
  <c r="FY65" i="21"/>
  <c r="GI65" i="21"/>
  <c r="GJ65" i="21"/>
  <c r="GK65" i="21"/>
  <c r="IG65" i="21"/>
  <c r="C66" i="21"/>
  <c r="D66" i="21"/>
  <c r="HZ66" i="21" s="1"/>
  <c r="E66" i="21"/>
  <c r="F66" i="21"/>
  <c r="G66" i="21"/>
  <c r="H66" i="21"/>
  <c r="GL66" i="21" s="1"/>
  <c r="I66" i="21"/>
  <c r="J66" i="21"/>
  <c r="C66" i="20" s="1"/>
  <c r="K66" i="20" s="1"/>
  <c r="P66" i="21"/>
  <c r="S66" i="21"/>
  <c r="V66" i="21"/>
  <c r="X66" i="21"/>
  <c r="Z66" i="21"/>
  <c r="AJ66" i="21"/>
  <c r="AK66" i="21"/>
  <c r="AS66" i="21"/>
  <c r="AV66" i="21"/>
  <c r="AW66" i="21"/>
  <c r="AX66" i="21"/>
  <c r="AZ66" i="21"/>
  <c r="BA66" i="21"/>
  <c r="BB66" i="21"/>
  <c r="BM66" i="21"/>
  <c r="CG66" i="21"/>
  <c r="CR66" i="21"/>
  <c r="EW66" i="21"/>
  <c r="FG66" i="21"/>
  <c r="FQ66" i="21"/>
  <c r="FS66" i="21"/>
  <c r="FV66" i="21"/>
  <c r="FY66" i="21"/>
  <c r="GE66" i="21"/>
  <c r="GF66" i="21"/>
  <c r="GG66" i="21"/>
  <c r="GH66" i="21"/>
  <c r="GI66" i="21"/>
  <c r="GJ66" i="21"/>
  <c r="GK66" i="21"/>
  <c r="C67" i="21"/>
  <c r="D67" i="21"/>
  <c r="HZ67" i="21" s="1"/>
  <c r="E67" i="21"/>
  <c r="F67" i="21"/>
  <c r="G67" i="21"/>
  <c r="IH67" i="21" s="1"/>
  <c r="H67" i="21"/>
  <c r="I67" i="21"/>
  <c r="J67" i="21"/>
  <c r="C67" i="20" s="1"/>
  <c r="P67" i="21"/>
  <c r="S67" i="21"/>
  <c r="V67" i="21"/>
  <c r="X67" i="21"/>
  <c r="Z67" i="21"/>
  <c r="AJ67" i="21"/>
  <c r="AK67" i="21"/>
  <c r="AS67" i="21"/>
  <c r="AV67" i="21"/>
  <c r="AW67" i="21"/>
  <c r="AX67" i="21"/>
  <c r="AZ67" i="21"/>
  <c r="BA67" i="21"/>
  <c r="BB67" i="21"/>
  <c r="BM67" i="21"/>
  <c r="CG67" i="21"/>
  <c r="CR67" i="21"/>
  <c r="EW67" i="21"/>
  <c r="FG67" i="21"/>
  <c r="FQ67" i="21"/>
  <c r="FS67" i="21"/>
  <c r="FV67" i="21"/>
  <c r="FY67" i="21"/>
  <c r="GD67" i="21"/>
  <c r="GE67" i="21"/>
  <c r="GF67" i="21"/>
  <c r="GG67" i="21"/>
  <c r="GH67" i="21"/>
  <c r="GI67" i="21"/>
  <c r="GJ67" i="21"/>
  <c r="GK67" i="21"/>
  <c r="GL67" i="21"/>
  <c r="IG67" i="21"/>
  <c r="II67" i="21"/>
  <c r="IJ67" i="21"/>
  <c r="IK67" i="21"/>
  <c r="C68" i="21"/>
  <c r="D68" i="21"/>
  <c r="E68" i="21"/>
  <c r="F68" i="21"/>
  <c r="G68" i="21"/>
  <c r="H68" i="21"/>
  <c r="GF68" i="21" s="1"/>
  <c r="I68" i="21"/>
  <c r="J68" i="21"/>
  <c r="C68" i="20" s="1"/>
  <c r="P68" i="21"/>
  <c r="S68" i="21"/>
  <c r="V68" i="21"/>
  <c r="X68" i="21"/>
  <c r="Z68" i="21"/>
  <c r="AJ68" i="21"/>
  <c r="AK68" i="21"/>
  <c r="AS68" i="21"/>
  <c r="AV68" i="21"/>
  <c r="AW68" i="21"/>
  <c r="AX68" i="21"/>
  <c r="AZ68" i="21"/>
  <c r="BA68" i="21"/>
  <c r="BB68" i="21"/>
  <c r="BM68" i="21"/>
  <c r="CG68" i="21"/>
  <c r="CR68" i="21"/>
  <c r="EW68" i="21"/>
  <c r="FG68" i="21"/>
  <c r="FQ68" i="21"/>
  <c r="FS68" i="21"/>
  <c r="FV68" i="21"/>
  <c r="FY68" i="21"/>
  <c r="GD68" i="21"/>
  <c r="GE68" i="21"/>
  <c r="GI68" i="21"/>
  <c r="GJ68" i="21"/>
  <c r="GK68" i="21"/>
  <c r="GL68" i="21"/>
  <c r="HZ68" i="21"/>
  <c r="IA68" i="21"/>
  <c r="IB68" i="21"/>
  <c r="IG68" i="21"/>
  <c r="IH68" i="21"/>
  <c r="II68" i="21"/>
  <c r="IJ68" i="21"/>
  <c r="IK68" i="21"/>
  <c r="C69" i="21"/>
  <c r="D69" i="21"/>
  <c r="E69" i="21"/>
  <c r="F69" i="21"/>
  <c r="G69" i="21"/>
  <c r="H69" i="21"/>
  <c r="GL69" i="21" s="1"/>
  <c r="I69" i="21"/>
  <c r="J69" i="21"/>
  <c r="C69" i="20" s="1"/>
  <c r="L69" i="20" s="1"/>
  <c r="P69" i="21"/>
  <c r="S69" i="21"/>
  <c r="V69" i="21"/>
  <c r="X69" i="21"/>
  <c r="Z69" i="21"/>
  <c r="AJ69" i="21"/>
  <c r="AK69" i="21"/>
  <c r="AS69" i="21"/>
  <c r="AV69" i="21"/>
  <c r="AW69" i="21"/>
  <c r="AX69" i="21"/>
  <c r="AZ69" i="21"/>
  <c r="BA69" i="21"/>
  <c r="BB69" i="21"/>
  <c r="BM69" i="21"/>
  <c r="CG69" i="21"/>
  <c r="CR69" i="21"/>
  <c r="EW69" i="21"/>
  <c r="FG69" i="21"/>
  <c r="FQ69" i="21"/>
  <c r="FS69" i="21"/>
  <c r="FV69" i="21"/>
  <c r="FY69" i="21"/>
  <c r="GI69" i="21"/>
  <c r="GJ69" i="21"/>
  <c r="GK69" i="21"/>
  <c r="IG69" i="21"/>
  <c r="II69" i="21"/>
  <c r="C70" i="21"/>
  <c r="D70" i="21"/>
  <c r="HZ70" i="21" s="1"/>
  <c r="E70" i="21"/>
  <c r="F70" i="21"/>
  <c r="G70" i="21"/>
  <c r="H70" i="21"/>
  <c r="GL70" i="21" s="1"/>
  <c r="I70" i="21"/>
  <c r="J70" i="21"/>
  <c r="C70" i="20" s="1"/>
  <c r="P70" i="21"/>
  <c r="S70" i="21"/>
  <c r="V70" i="21"/>
  <c r="X70" i="21"/>
  <c r="Z70" i="21"/>
  <c r="AJ70" i="21"/>
  <c r="AK70" i="21"/>
  <c r="AS70" i="21"/>
  <c r="AV70" i="21"/>
  <c r="AW70" i="21"/>
  <c r="AX70" i="21"/>
  <c r="AZ70" i="21"/>
  <c r="BA70" i="21"/>
  <c r="BB70" i="21"/>
  <c r="BM70" i="21"/>
  <c r="CG70" i="21"/>
  <c r="CR70" i="21"/>
  <c r="EW70" i="21"/>
  <c r="FG70" i="21"/>
  <c r="FQ70" i="21"/>
  <c r="FS70" i="21"/>
  <c r="FV70" i="21"/>
  <c r="FY70" i="21"/>
  <c r="GE70" i="21"/>
  <c r="GF70" i="21"/>
  <c r="GG70" i="21"/>
  <c r="GH70" i="21"/>
  <c r="GI70" i="21"/>
  <c r="GJ70" i="21"/>
  <c r="GK70" i="21"/>
  <c r="C71" i="21"/>
  <c r="D71" i="21"/>
  <c r="HZ71" i="21" s="1"/>
  <c r="E71" i="21"/>
  <c r="F71" i="21"/>
  <c r="G71" i="21"/>
  <c r="IH71" i="21" s="1"/>
  <c r="H71" i="21"/>
  <c r="I71" i="21"/>
  <c r="J71" i="21"/>
  <c r="C71" i="20" s="1"/>
  <c r="AR71" i="20" s="1"/>
  <c r="P71" i="21"/>
  <c r="S71" i="21"/>
  <c r="V71" i="21"/>
  <c r="X71" i="21"/>
  <c r="Z71" i="21"/>
  <c r="AJ71" i="21"/>
  <c r="AK71" i="21"/>
  <c r="AS71" i="21"/>
  <c r="AV71" i="21"/>
  <c r="AW71" i="21"/>
  <c r="AX71" i="21"/>
  <c r="AZ71" i="21"/>
  <c r="BA71" i="21"/>
  <c r="BB71" i="21"/>
  <c r="BM71" i="21"/>
  <c r="CG71" i="21"/>
  <c r="CR71" i="21"/>
  <c r="EW71" i="21"/>
  <c r="FG71" i="21"/>
  <c r="FQ71" i="21"/>
  <c r="FS71" i="21"/>
  <c r="FV71" i="21"/>
  <c r="FY71" i="21"/>
  <c r="GD71" i="21"/>
  <c r="GE71" i="21"/>
  <c r="GF71" i="21"/>
  <c r="GG71" i="21"/>
  <c r="GH71" i="21"/>
  <c r="GI71" i="21"/>
  <c r="GJ71" i="21"/>
  <c r="GK71" i="21"/>
  <c r="GL71" i="21"/>
  <c r="IG71" i="21"/>
  <c r="II71" i="21"/>
  <c r="IJ71" i="21"/>
  <c r="IK71" i="21"/>
  <c r="C72" i="21"/>
  <c r="D72" i="21"/>
  <c r="HZ72" i="21" s="1"/>
  <c r="E72" i="21"/>
  <c r="F72" i="21"/>
  <c r="G72" i="21"/>
  <c r="H72" i="21"/>
  <c r="GF72" i="21" s="1"/>
  <c r="I72" i="21"/>
  <c r="J72" i="21"/>
  <c r="P72" i="21"/>
  <c r="S72" i="21"/>
  <c r="V72" i="21"/>
  <c r="X72" i="21"/>
  <c r="Z72" i="21"/>
  <c r="AJ72" i="21"/>
  <c r="AK72" i="21"/>
  <c r="AS72" i="21"/>
  <c r="AV72" i="21"/>
  <c r="AW72" i="21"/>
  <c r="AX72" i="21"/>
  <c r="AZ72" i="21"/>
  <c r="BA72" i="21"/>
  <c r="BB72" i="21"/>
  <c r="BM72" i="21"/>
  <c r="CG72" i="21"/>
  <c r="CR72" i="21"/>
  <c r="EW72" i="21"/>
  <c r="FG72" i="21"/>
  <c r="FQ72" i="21"/>
  <c r="FS72" i="21"/>
  <c r="FV72" i="21"/>
  <c r="FY72" i="21"/>
  <c r="GD72" i="21"/>
  <c r="GE72" i="21"/>
  <c r="GI72" i="21"/>
  <c r="GJ72" i="21"/>
  <c r="GK72" i="21"/>
  <c r="GL72" i="21"/>
  <c r="IG72" i="21"/>
  <c r="IH72" i="21"/>
  <c r="II72" i="21"/>
  <c r="IJ72" i="21"/>
  <c r="IK72" i="21"/>
  <c r="C73" i="21"/>
  <c r="D73" i="21"/>
  <c r="HZ73" i="21" s="1"/>
  <c r="E73" i="21"/>
  <c r="F73" i="21"/>
  <c r="G73" i="21"/>
  <c r="II73" i="21" s="1"/>
  <c r="H73" i="21"/>
  <c r="GL73" i="21" s="1"/>
  <c r="I73" i="21"/>
  <c r="J73" i="21"/>
  <c r="C73" i="20" s="1"/>
  <c r="P73" i="21"/>
  <c r="S73" i="21"/>
  <c r="V73" i="21"/>
  <c r="X73" i="21"/>
  <c r="Z73" i="21"/>
  <c r="AJ73" i="21"/>
  <c r="AK73" i="21"/>
  <c r="AS73" i="21"/>
  <c r="AV73" i="21"/>
  <c r="AW73" i="21"/>
  <c r="AX73" i="21"/>
  <c r="AZ73" i="21"/>
  <c r="BA73" i="21"/>
  <c r="BB73" i="21"/>
  <c r="BM73" i="21"/>
  <c r="CG73" i="21"/>
  <c r="CR73" i="21"/>
  <c r="EW73" i="21"/>
  <c r="FG73" i="21"/>
  <c r="FQ73" i="21"/>
  <c r="FS73" i="21"/>
  <c r="FV73" i="21"/>
  <c r="FY73" i="21"/>
  <c r="GI73" i="21"/>
  <c r="GJ73" i="21"/>
  <c r="GK73" i="21"/>
  <c r="IG73" i="21"/>
  <c r="C74" i="21"/>
  <c r="D74" i="21"/>
  <c r="HZ74" i="21" s="1"/>
  <c r="E74" i="21"/>
  <c r="F74" i="21"/>
  <c r="G74" i="21"/>
  <c r="H74" i="21"/>
  <c r="GL74" i="21" s="1"/>
  <c r="I74" i="21"/>
  <c r="J74" i="21"/>
  <c r="C74" i="20" s="1"/>
  <c r="G74" i="20" s="1"/>
  <c r="P74" i="21"/>
  <c r="S74" i="21"/>
  <c r="V74" i="21"/>
  <c r="X74" i="21"/>
  <c r="Z74" i="21"/>
  <c r="AJ74" i="21"/>
  <c r="AK74" i="21"/>
  <c r="AS74" i="21"/>
  <c r="AV74" i="21"/>
  <c r="AW74" i="21"/>
  <c r="AX74" i="21"/>
  <c r="AZ74" i="21"/>
  <c r="BA74" i="21"/>
  <c r="BB74" i="21"/>
  <c r="BM74" i="21"/>
  <c r="CG74" i="21"/>
  <c r="CR74" i="21"/>
  <c r="EW74" i="21"/>
  <c r="FG74" i="21"/>
  <c r="FQ74" i="21"/>
  <c r="FS74" i="21"/>
  <c r="FV74" i="21"/>
  <c r="FY74" i="21"/>
  <c r="GE74" i="21"/>
  <c r="GF74" i="21"/>
  <c r="GG74" i="21"/>
  <c r="GH74" i="21"/>
  <c r="GI74" i="21"/>
  <c r="GJ74" i="21"/>
  <c r="GK74" i="21"/>
  <c r="IG74" i="21"/>
  <c r="C75" i="21"/>
  <c r="D75" i="21"/>
  <c r="IA75" i="21" s="1"/>
  <c r="E75" i="21"/>
  <c r="F75" i="21"/>
  <c r="G75" i="21"/>
  <c r="IH75" i="21" s="1"/>
  <c r="H75" i="21"/>
  <c r="I75" i="21"/>
  <c r="J75" i="21"/>
  <c r="C75" i="20" s="1"/>
  <c r="P75" i="21"/>
  <c r="S75" i="21"/>
  <c r="V75" i="21"/>
  <c r="X75" i="21"/>
  <c r="Z75" i="21"/>
  <c r="AJ75" i="21"/>
  <c r="AK75" i="21"/>
  <c r="AS75" i="21"/>
  <c r="AV75" i="21"/>
  <c r="AW75" i="21"/>
  <c r="AX75" i="21"/>
  <c r="AZ75" i="21"/>
  <c r="BA75" i="21"/>
  <c r="BB75" i="21"/>
  <c r="BM75" i="21"/>
  <c r="CG75" i="21"/>
  <c r="CR75" i="21"/>
  <c r="EW75" i="21"/>
  <c r="FG75" i="21"/>
  <c r="FQ75" i="21"/>
  <c r="FS75" i="21"/>
  <c r="FV75" i="21"/>
  <c r="FY75" i="21"/>
  <c r="GD75" i="21"/>
  <c r="GE75" i="21"/>
  <c r="GF75" i="21"/>
  <c r="GG75" i="21"/>
  <c r="GH75" i="21"/>
  <c r="GI75" i="21"/>
  <c r="GJ75" i="21"/>
  <c r="GK75" i="21"/>
  <c r="GL75" i="21"/>
  <c r="IB75" i="21"/>
  <c r="IG75" i="21"/>
  <c r="II75" i="21"/>
  <c r="IJ75" i="21"/>
  <c r="IK75" i="21"/>
  <c r="C76" i="21"/>
  <c r="D76" i="21"/>
  <c r="IB76" i="21" s="1"/>
  <c r="IF76" i="21" s="1"/>
  <c r="E76" i="21"/>
  <c r="F76" i="21"/>
  <c r="G76" i="21"/>
  <c r="H76" i="21"/>
  <c r="FY76" i="21" s="1"/>
  <c r="I76" i="21"/>
  <c r="J76" i="21"/>
  <c r="P76" i="21"/>
  <c r="S76" i="21"/>
  <c r="V76" i="21"/>
  <c r="X76" i="21"/>
  <c r="Z76" i="21"/>
  <c r="AJ76" i="21"/>
  <c r="AK76" i="21"/>
  <c r="AS76" i="21"/>
  <c r="AV76" i="21"/>
  <c r="AW76" i="21"/>
  <c r="AX76" i="21"/>
  <c r="AZ76" i="21"/>
  <c r="BA76" i="21"/>
  <c r="BB76" i="21"/>
  <c r="BM76" i="21"/>
  <c r="CG76" i="21"/>
  <c r="CR76" i="21"/>
  <c r="EW76" i="21"/>
  <c r="FG76" i="21"/>
  <c r="FQ76" i="21"/>
  <c r="FV76" i="21"/>
  <c r="GD76" i="21"/>
  <c r="GE76" i="21"/>
  <c r="GK76" i="21"/>
  <c r="IG76" i="21"/>
  <c r="IH76" i="21"/>
  <c r="II76" i="21"/>
  <c r="IJ76" i="21"/>
  <c r="IK76" i="21"/>
  <c r="C77" i="21"/>
  <c r="D77" i="21"/>
  <c r="E77" i="21"/>
  <c r="F77" i="21"/>
  <c r="G77" i="21"/>
  <c r="H77" i="21"/>
  <c r="FY77" i="21" s="1"/>
  <c r="I77" i="21"/>
  <c r="J77" i="21"/>
  <c r="P77" i="21"/>
  <c r="S77" i="21"/>
  <c r="V77" i="21"/>
  <c r="X77" i="21"/>
  <c r="Z77" i="21"/>
  <c r="AJ77" i="21"/>
  <c r="AK77" i="21"/>
  <c r="AS77" i="21"/>
  <c r="AV77" i="21"/>
  <c r="AW77" i="21"/>
  <c r="AX77" i="21"/>
  <c r="AZ77" i="21"/>
  <c r="BA77" i="21"/>
  <c r="BB77" i="21"/>
  <c r="BM77" i="21"/>
  <c r="CG77" i="21"/>
  <c r="CR77" i="21"/>
  <c r="EW77" i="21"/>
  <c r="FG77" i="21"/>
  <c r="FQ77" i="21"/>
  <c r="FS77" i="21"/>
  <c r="FV77" i="21"/>
  <c r="GG77" i="21"/>
  <c r="GI77" i="21"/>
  <c r="GJ77" i="21"/>
  <c r="GK77" i="21"/>
  <c r="II77" i="21"/>
  <c r="C78" i="21"/>
  <c r="D78" i="21"/>
  <c r="E78" i="21"/>
  <c r="F78" i="21"/>
  <c r="G78" i="21"/>
  <c r="H78" i="21"/>
  <c r="GL78" i="21" s="1"/>
  <c r="I78" i="21"/>
  <c r="J78" i="21"/>
  <c r="P78" i="21"/>
  <c r="S78" i="21"/>
  <c r="V78" i="21"/>
  <c r="X78" i="21"/>
  <c r="Z78" i="21"/>
  <c r="AJ78" i="21"/>
  <c r="AK78" i="21"/>
  <c r="AS78" i="21"/>
  <c r="AV78" i="21"/>
  <c r="AW78" i="21"/>
  <c r="AX78" i="21"/>
  <c r="AZ78" i="21"/>
  <c r="BA78" i="21"/>
  <c r="BB78" i="21"/>
  <c r="BM78" i="21"/>
  <c r="CG78" i="21"/>
  <c r="CR78" i="21"/>
  <c r="EW78" i="21"/>
  <c r="FG78" i="21"/>
  <c r="FQ78" i="21"/>
  <c r="FS78" i="21"/>
  <c r="FV78" i="21"/>
  <c r="FY78" i="21"/>
  <c r="GE78" i="21"/>
  <c r="GF78" i="21"/>
  <c r="GG78" i="21"/>
  <c r="GH78" i="21"/>
  <c r="GI78" i="21"/>
  <c r="GJ78" i="21"/>
  <c r="GK78" i="21"/>
  <c r="IG78" i="21"/>
  <c r="IH78" i="21"/>
  <c r="II78" i="21"/>
  <c r="IK78" i="21"/>
  <c r="C79" i="21"/>
  <c r="D79" i="21"/>
  <c r="HZ79" i="21" s="1"/>
  <c r="E79" i="21"/>
  <c r="F79" i="21"/>
  <c r="G79" i="21"/>
  <c r="H79" i="21"/>
  <c r="I79" i="21"/>
  <c r="J79" i="21"/>
  <c r="P79" i="21"/>
  <c r="S79" i="21"/>
  <c r="V79" i="21"/>
  <c r="X79" i="21"/>
  <c r="Z79" i="21"/>
  <c r="AJ79" i="21"/>
  <c r="AK79" i="21"/>
  <c r="AS79" i="21"/>
  <c r="AV79" i="21"/>
  <c r="AW79" i="21"/>
  <c r="AX79" i="21"/>
  <c r="AZ79" i="21"/>
  <c r="BA79" i="21"/>
  <c r="BB79" i="21"/>
  <c r="BM79" i="21"/>
  <c r="CG79" i="21"/>
  <c r="CR79" i="21"/>
  <c r="EW79" i="21"/>
  <c r="FG79" i="21"/>
  <c r="FQ79" i="21"/>
  <c r="FS79" i="21"/>
  <c r="FV79" i="21"/>
  <c r="FY79" i="21"/>
  <c r="GE79" i="21"/>
  <c r="GF79" i="21"/>
  <c r="GG79" i="21"/>
  <c r="GH79" i="21"/>
  <c r="GI79" i="21"/>
  <c r="GJ79" i="21"/>
  <c r="GK79" i="21"/>
  <c r="GL79" i="21"/>
  <c r="II79" i="21"/>
  <c r="C80" i="21"/>
  <c r="D80" i="21"/>
  <c r="HZ80" i="21" s="1"/>
  <c r="E80" i="21"/>
  <c r="F80" i="21"/>
  <c r="G80" i="21"/>
  <c r="H80" i="21"/>
  <c r="I80" i="21"/>
  <c r="J80" i="21"/>
  <c r="P80" i="21"/>
  <c r="S80" i="21"/>
  <c r="V80" i="21"/>
  <c r="X80" i="21"/>
  <c r="Z80" i="21"/>
  <c r="AJ80" i="21"/>
  <c r="AK80" i="21"/>
  <c r="AS80" i="21"/>
  <c r="AV80" i="21"/>
  <c r="AW80" i="21"/>
  <c r="AX80" i="21"/>
  <c r="AZ80" i="21"/>
  <c r="BA80" i="21"/>
  <c r="BB80" i="21"/>
  <c r="BM80" i="21"/>
  <c r="CG80" i="21"/>
  <c r="CR80" i="21"/>
  <c r="EW80" i="21"/>
  <c r="FG80" i="21"/>
  <c r="FQ80" i="21"/>
  <c r="FS80" i="21"/>
  <c r="FV80" i="21"/>
  <c r="FY80" i="21"/>
  <c r="GE80" i="21"/>
  <c r="GF80" i="21"/>
  <c r="GG80" i="21"/>
  <c r="GI80" i="21"/>
  <c r="GJ80" i="21"/>
  <c r="GK80" i="21"/>
  <c r="GL80" i="21"/>
  <c r="C81" i="21"/>
  <c r="D81" i="21"/>
  <c r="HZ81" i="21" s="1"/>
  <c r="E81" i="21"/>
  <c r="F81" i="21"/>
  <c r="G81" i="21"/>
  <c r="GD81" i="21" s="1"/>
  <c r="H81" i="21"/>
  <c r="I81" i="21"/>
  <c r="J81" i="21"/>
  <c r="P81" i="21"/>
  <c r="S81" i="21"/>
  <c r="V81" i="21"/>
  <c r="X81" i="21"/>
  <c r="Z81" i="21"/>
  <c r="AJ81" i="21"/>
  <c r="AK81" i="21"/>
  <c r="AS81" i="21"/>
  <c r="AV81" i="21"/>
  <c r="AW81" i="21"/>
  <c r="AX81" i="21"/>
  <c r="AZ81" i="21"/>
  <c r="BA81" i="21"/>
  <c r="BB81" i="21"/>
  <c r="BM81" i="21"/>
  <c r="CG81" i="21"/>
  <c r="CR81" i="21"/>
  <c r="EW81" i="21"/>
  <c r="FG81" i="21"/>
  <c r="FQ81" i="21"/>
  <c r="FS81" i="21"/>
  <c r="FV81" i="21"/>
  <c r="FY81" i="21"/>
  <c r="GE81" i="21"/>
  <c r="GG81" i="21"/>
  <c r="GJ81" i="21"/>
  <c r="GK81" i="21"/>
  <c r="GL81" i="21"/>
  <c r="IG81" i="21"/>
  <c r="IH81" i="21"/>
  <c r="IJ81" i="21"/>
  <c r="IK81" i="21"/>
  <c r="C82" i="21"/>
  <c r="D82" i="21"/>
  <c r="E82" i="21"/>
  <c r="F82" i="21"/>
  <c r="G82" i="21"/>
  <c r="GD82" i="21" s="1"/>
  <c r="H82" i="21"/>
  <c r="GF82" i="21" s="1"/>
  <c r="I82" i="21"/>
  <c r="J82" i="21"/>
  <c r="P82" i="21"/>
  <c r="S82" i="21"/>
  <c r="V82" i="21"/>
  <c r="X82" i="21"/>
  <c r="Z82" i="21"/>
  <c r="AJ82" i="21"/>
  <c r="AK82" i="21"/>
  <c r="AS82" i="21"/>
  <c r="AV82" i="21"/>
  <c r="AW82" i="21"/>
  <c r="AX82" i="21"/>
  <c r="AZ82" i="21"/>
  <c r="BA82" i="21"/>
  <c r="BB82" i="21"/>
  <c r="BM82" i="21"/>
  <c r="CG82" i="21"/>
  <c r="CR82" i="21"/>
  <c r="EW82" i="21"/>
  <c r="FG82" i="21"/>
  <c r="FQ82" i="21"/>
  <c r="FS82" i="21"/>
  <c r="FV82" i="21"/>
  <c r="FY82" i="21"/>
  <c r="GE82" i="21"/>
  <c r="GH82" i="21"/>
  <c r="GI82" i="21"/>
  <c r="GJ82" i="21"/>
  <c r="GK82" i="21"/>
  <c r="GL82" i="21"/>
  <c r="HZ82" i="21"/>
  <c r="IA82" i="21"/>
  <c r="ID82" i="21" s="1"/>
  <c r="IB82" i="21"/>
  <c r="IF82" i="21" s="1"/>
  <c r="IH82" i="21"/>
  <c r="IJ82" i="21"/>
  <c r="IK82" i="21"/>
  <c r="C83" i="21"/>
  <c r="D83" i="21"/>
  <c r="HZ83" i="21" s="1"/>
  <c r="E83" i="21"/>
  <c r="F83" i="21"/>
  <c r="G83" i="21"/>
  <c r="GD83" i="21" s="1"/>
  <c r="H83" i="21"/>
  <c r="GL83" i="21" s="1"/>
  <c r="I83" i="21"/>
  <c r="J83" i="21"/>
  <c r="P83" i="21"/>
  <c r="S83" i="21"/>
  <c r="V83" i="21"/>
  <c r="X83" i="21"/>
  <c r="Z83" i="21"/>
  <c r="AJ83" i="21"/>
  <c r="AK83" i="21"/>
  <c r="AS83" i="21"/>
  <c r="AV83" i="21"/>
  <c r="AW83" i="21"/>
  <c r="AX83" i="21"/>
  <c r="AZ83" i="21"/>
  <c r="BA83" i="21"/>
  <c r="BB83" i="21"/>
  <c r="BM83" i="21"/>
  <c r="CG83" i="21"/>
  <c r="CR83" i="21"/>
  <c r="EW83" i="21"/>
  <c r="FG83" i="21"/>
  <c r="FQ83" i="21"/>
  <c r="FV83" i="21"/>
  <c r="FY83" i="21"/>
  <c r="GJ83" i="21"/>
  <c r="GK83" i="21"/>
  <c r="IA83" i="21"/>
  <c r="IG83" i="21"/>
  <c r="IH83" i="21"/>
  <c r="II83" i="21"/>
  <c r="C84" i="21"/>
  <c r="D84" i="21"/>
  <c r="HZ84" i="21" s="1"/>
  <c r="E84" i="21"/>
  <c r="F84" i="21"/>
  <c r="G84" i="21"/>
  <c r="H84" i="21"/>
  <c r="I84" i="21"/>
  <c r="J84" i="21"/>
  <c r="P84" i="21"/>
  <c r="S84" i="21"/>
  <c r="V84" i="21"/>
  <c r="X84" i="21"/>
  <c r="Z84" i="21"/>
  <c r="AJ84" i="21"/>
  <c r="AK84" i="21"/>
  <c r="AS84" i="21"/>
  <c r="AV84" i="21"/>
  <c r="AW84" i="21"/>
  <c r="AX84" i="21"/>
  <c r="AZ84" i="21"/>
  <c r="BA84" i="21"/>
  <c r="BB84" i="21"/>
  <c r="BM84" i="21"/>
  <c r="CG84" i="21"/>
  <c r="CR84" i="21"/>
  <c r="EW84" i="21"/>
  <c r="FG84" i="21"/>
  <c r="FQ84" i="21"/>
  <c r="FS84" i="21"/>
  <c r="FV84" i="21"/>
  <c r="FY84" i="21"/>
  <c r="GE84" i="21"/>
  <c r="GF84" i="21"/>
  <c r="GG84" i="21"/>
  <c r="GH84" i="21"/>
  <c r="GI84" i="21"/>
  <c r="GJ84" i="21"/>
  <c r="GK84" i="21"/>
  <c r="GL84" i="21"/>
  <c r="IG84" i="21"/>
  <c r="C85" i="21"/>
  <c r="D85" i="21"/>
  <c r="HZ85" i="21" s="1"/>
  <c r="E85" i="21"/>
  <c r="F85" i="21"/>
  <c r="G85" i="21"/>
  <c r="H85" i="21"/>
  <c r="GH85" i="21" s="1"/>
  <c r="I85" i="21"/>
  <c r="J85" i="21"/>
  <c r="P85" i="21"/>
  <c r="S85" i="21"/>
  <c r="V85" i="21"/>
  <c r="X85" i="21"/>
  <c r="Z85" i="21"/>
  <c r="AJ85" i="21"/>
  <c r="AK85" i="21"/>
  <c r="AS85" i="21"/>
  <c r="AV85" i="21"/>
  <c r="AW85" i="21"/>
  <c r="AX85" i="21"/>
  <c r="AZ85" i="21"/>
  <c r="BA85" i="21"/>
  <c r="BB85" i="21"/>
  <c r="BM85" i="21"/>
  <c r="CG85" i="21"/>
  <c r="CR85" i="21"/>
  <c r="EW85" i="21"/>
  <c r="FG85" i="21"/>
  <c r="FQ85" i="21"/>
  <c r="FV85" i="21"/>
  <c r="GD85" i="21"/>
  <c r="GF85" i="21"/>
  <c r="GG85" i="21"/>
  <c r="GJ85" i="21"/>
  <c r="GL85" i="21"/>
  <c r="IG85" i="21"/>
  <c r="IH85" i="21"/>
  <c r="II85" i="21"/>
  <c r="IJ85" i="21"/>
  <c r="IK85" i="21"/>
  <c r="C86" i="21"/>
  <c r="D86" i="21"/>
  <c r="IA86" i="21" s="1"/>
  <c r="ID86" i="21" s="1"/>
  <c r="E86" i="21"/>
  <c r="F86" i="21"/>
  <c r="G86" i="21"/>
  <c r="H86" i="21"/>
  <c r="GF86" i="21" s="1"/>
  <c r="I86" i="21"/>
  <c r="J86" i="21"/>
  <c r="P86" i="21"/>
  <c r="S86" i="21"/>
  <c r="V86" i="21"/>
  <c r="X86" i="21"/>
  <c r="Z86" i="21"/>
  <c r="AJ86" i="21"/>
  <c r="AK86" i="21"/>
  <c r="AS86" i="21"/>
  <c r="AV86" i="21"/>
  <c r="AW86" i="21"/>
  <c r="AX86" i="21"/>
  <c r="AZ86" i="21"/>
  <c r="BA86" i="21"/>
  <c r="BB86" i="21"/>
  <c r="BM86" i="21"/>
  <c r="CG86" i="21"/>
  <c r="CR86" i="21"/>
  <c r="EW86" i="21"/>
  <c r="FG86" i="21"/>
  <c r="FQ86" i="21"/>
  <c r="FV86" i="21"/>
  <c r="GD86" i="21"/>
  <c r="GE86" i="21"/>
  <c r="GJ86" i="21"/>
  <c r="GL86" i="21"/>
  <c r="HZ86" i="21"/>
  <c r="IG86" i="21"/>
  <c r="IH86" i="21"/>
  <c r="II86" i="21"/>
  <c r="IJ86" i="21"/>
  <c r="IK86" i="21"/>
  <c r="C87" i="21"/>
  <c r="D87" i="21"/>
  <c r="HZ87" i="21" s="1"/>
  <c r="E87" i="21"/>
  <c r="F87" i="21"/>
  <c r="G87" i="21"/>
  <c r="GD87" i="21" s="1"/>
  <c r="H87" i="21"/>
  <c r="GL87" i="21" s="1"/>
  <c r="I87" i="21"/>
  <c r="J87" i="21"/>
  <c r="P87" i="21"/>
  <c r="S87" i="21"/>
  <c r="V87" i="21"/>
  <c r="X87" i="21"/>
  <c r="Z87" i="21"/>
  <c r="AJ87" i="21"/>
  <c r="AK87" i="21"/>
  <c r="AS87" i="21"/>
  <c r="AV87" i="21"/>
  <c r="AW87" i="21"/>
  <c r="AX87" i="21"/>
  <c r="AZ87" i="21"/>
  <c r="BA87" i="21"/>
  <c r="BB87" i="21"/>
  <c r="BM87" i="21"/>
  <c r="CG87" i="21"/>
  <c r="CR87" i="21"/>
  <c r="EW87" i="21"/>
  <c r="FG87" i="21"/>
  <c r="FQ87" i="21"/>
  <c r="FV87" i="21"/>
  <c r="FY87" i="21"/>
  <c r="GJ87" i="21"/>
  <c r="GK87" i="21"/>
  <c r="IA87" i="21"/>
  <c r="IG87" i="21"/>
  <c r="IH87" i="21"/>
  <c r="II87" i="21"/>
  <c r="C88" i="21"/>
  <c r="D88" i="21"/>
  <c r="HZ88" i="21" s="1"/>
  <c r="E88" i="21"/>
  <c r="F88" i="21"/>
  <c r="G88" i="21"/>
  <c r="H88" i="21"/>
  <c r="I88" i="21"/>
  <c r="J88" i="21"/>
  <c r="P88" i="21"/>
  <c r="S88" i="21"/>
  <c r="V88" i="21"/>
  <c r="X88" i="21"/>
  <c r="Z88" i="21"/>
  <c r="AJ88" i="21"/>
  <c r="AK88" i="21"/>
  <c r="AS88" i="21"/>
  <c r="AV88" i="21"/>
  <c r="AW88" i="21"/>
  <c r="AX88" i="21"/>
  <c r="AZ88" i="21"/>
  <c r="BA88" i="21"/>
  <c r="BB88" i="21"/>
  <c r="BM88" i="21"/>
  <c r="CG88" i="21"/>
  <c r="CR88" i="21"/>
  <c r="EW88" i="21"/>
  <c r="FG88" i="21"/>
  <c r="FQ88" i="21"/>
  <c r="FS88" i="21"/>
  <c r="FV88" i="21"/>
  <c r="FY88" i="21"/>
  <c r="GE88" i="21"/>
  <c r="GF88" i="21"/>
  <c r="GG88" i="21"/>
  <c r="GH88" i="21"/>
  <c r="GI88" i="21"/>
  <c r="GJ88" i="21"/>
  <c r="GK88" i="21"/>
  <c r="GL88" i="21"/>
  <c r="IG88" i="21"/>
  <c r="C89" i="21"/>
  <c r="D89" i="21"/>
  <c r="HZ89" i="21" s="1"/>
  <c r="E89" i="21"/>
  <c r="F89" i="21"/>
  <c r="G89" i="21"/>
  <c r="H89" i="21"/>
  <c r="GH89" i="21" s="1"/>
  <c r="I89" i="21"/>
  <c r="J89" i="21"/>
  <c r="P89" i="21"/>
  <c r="S89" i="21"/>
  <c r="V89" i="21"/>
  <c r="X89" i="21"/>
  <c r="Z89" i="21"/>
  <c r="AJ89" i="21"/>
  <c r="AK89" i="21"/>
  <c r="AS89" i="21"/>
  <c r="AV89" i="21"/>
  <c r="AW89" i="21"/>
  <c r="AX89" i="21"/>
  <c r="AZ89" i="21"/>
  <c r="BA89" i="21"/>
  <c r="BB89" i="21"/>
  <c r="BM89" i="21"/>
  <c r="CG89" i="21"/>
  <c r="CR89" i="21"/>
  <c r="EW89" i="21"/>
  <c r="FG89" i="21"/>
  <c r="FQ89" i="21"/>
  <c r="FV89" i="21"/>
  <c r="GD89" i="21"/>
  <c r="GF89" i="21"/>
  <c r="GG89" i="21"/>
  <c r="GJ89" i="21"/>
  <c r="GL89" i="21"/>
  <c r="IG89" i="21"/>
  <c r="IH89" i="21"/>
  <c r="II89" i="21"/>
  <c r="IJ89" i="21"/>
  <c r="IK89" i="21"/>
  <c r="C90" i="21"/>
  <c r="D90" i="21"/>
  <c r="IB90" i="21" s="1"/>
  <c r="E90" i="21"/>
  <c r="F90" i="21"/>
  <c r="G90" i="21"/>
  <c r="H90" i="21"/>
  <c r="GF90" i="21" s="1"/>
  <c r="I90" i="21"/>
  <c r="J90" i="21"/>
  <c r="P90" i="21"/>
  <c r="S90" i="21"/>
  <c r="V90" i="21"/>
  <c r="X90" i="21"/>
  <c r="Z90" i="21"/>
  <c r="AJ90" i="21"/>
  <c r="AK90" i="21"/>
  <c r="AS90" i="21"/>
  <c r="AV90" i="21"/>
  <c r="AW90" i="21"/>
  <c r="AX90" i="21"/>
  <c r="AZ90" i="21"/>
  <c r="BA90" i="21"/>
  <c r="BB90" i="21"/>
  <c r="BM90" i="21"/>
  <c r="CG90" i="21"/>
  <c r="CR90" i="21"/>
  <c r="EW90" i="21"/>
  <c r="FG90" i="21"/>
  <c r="FQ90" i="21"/>
  <c r="FV90" i="21"/>
  <c r="GD90" i="21"/>
  <c r="GE90" i="21"/>
  <c r="GJ90" i="21"/>
  <c r="GL90" i="21"/>
  <c r="HZ90" i="21"/>
  <c r="IA90" i="21"/>
  <c r="ID90" i="21" s="1"/>
  <c r="IG90" i="21"/>
  <c r="IH90" i="21"/>
  <c r="II90" i="21"/>
  <c r="IJ90" i="21"/>
  <c r="IK90" i="21"/>
  <c r="C91" i="21"/>
  <c r="D91" i="21"/>
  <c r="B91" i="21" s="1"/>
  <c r="E91" i="21"/>
  <c r="F91" i="21"/>
  <c r="G91" i="21"/>
  <c r="GD91" i="21" s="1"/>
  <c r="H91" i="21"/>
  <c r="I91" i="21"/>
  <c r="J91" i="21"/>
  <c r="P91" i="21"/>
  <c r="S91" i="21"/>
  <c r="V91" i="21"/>
  <c r="X91" i="21"/>
  <c r="Z91" i="21"/>
  <c r="AJ91" i="21"/>
  <c r="AK91" i="21"/>
  <c r="AS91" i="21"/>
  <c r="AV91" i="21"/>
  <c r="AW91" i="21"/>
  <c r="AX91" i="21"/>
  <c r="AZ91" i="21"/>
  <c r="BA91" i="21"/>
  <c r="BB91" i="21"/>
  <c r="BM91" i="21"/>
  <c r="CG91" i="21"/>
  <c r="CR91" i="21"/>
  <c r="EW91" i="21"/>
  <c r="FG91" i="21"/>
  <c r="FQ91" i="21"/>
  <c r="FV91" i="21"/>
  <c r="FY91" i="21"/>
  <c r="GH91" i="21"/>
  <c r="GJ91" i="21"/>
  <c r="GK91" i="21"/>
  <c r="IG91" i="21"/>
  <c r="IH91" i="21"/>
  <c r="II91" i="21"/>
  <c r="C92" i="21"/>
  <c r="D92" i="21"/>
  <c r="E92" i="21"/>
  <c r="F92" i="21"/>
  <c r="G92" i="21"/>
  <c r="H92" i="21"/>
  <c r="I92" i="21"/>
  <c r="J92" i="21"/>
  <c r="P92" i="21"/>
  <c r="S92" i="21"/>
  <c r="V92" i="21"/>
  <c r="X92" i="21"/>
  <c r="Z92" i="21"/>
  <c r="AJ92" i="21"/>
  <c r="AK92" i="21"/>
  <c r="AS92" i="21"/>
  <c r="AV92" i="21"/>
  <c r="AW92" i="21"/>
  <c r="AX92" i="21"/>
  <c r="AZ92" i="21"/>
  <c r="BA92" i="21"/>
  <c r="BB92" i="21"/>
  <c r="BM92" i="21"/>
  <c r="CG92" i="21"/>
  <c r="CR92" i="21"/>
  <c r="EW92" i="21"/>
  <c r="FG92" i="21"/>
  <c r="FQ92" i="21"/>
  <c r="FS92" i="21"/>
  <c r="FV92" i="21"/>
  <c r="FY92" i="21"/>
  <c r="GE92" i="21"/>
  <c r="GF92" i="21"/>
  <c r="GG92" i="21"/>
  <c r="GH92" i="21"/>
  <c r="GI92" i="21"/>
  <c r="GJ92" i="21"/>
  <c r="GK92" i="21"/>
  <c r="GL92" i="21"/>
  <c r="IB92" i="21"/>
  <c r="IG92" i="21"/>
  <c r="IJ92" i="21"/>
  <c r="C93" i="21"/>
  <c r="D93" i="21"/>
  <c r="IA93" i="21" s="1"/>
  <c r="IE93" i="21" s="1"/>
  <c r="E93" i="21"/>
  <c r="F93" i="21"/>
  <c r="G93" i="21"/>
  <c r="H93" i="21"/>
  <c r="I93" i="21"/>
  <c r="J93" i="21"/>
  <c r="P93" i="21"/>
  <c r="S93" i="21"/>
  <c r="V93" i="21"/>
  <c r="X93" i="21"/>
  <c r="Z93" i="21"/>
  <c r="AJ93" i="21"/>
  <c r="AK93" i="21"/>
  <c r="AS93" i="21"/>
  <c r="AV93" i="21"/>
  <c r="AW93" i="21"/>
  <c r="AX93" i="21"/>
  <c r="AZ93" i="21"/>
  <c r="BA93" i="21"/>
  <c r="BB93" i="21"/>
  <c r="BM93" i="21"/>
  <c r="CG93" i="21"/>
  <c r="CR93" i="21"/>
  <c r="EW93" i="21"/>
  <c r="FG93" i="21"/>
  <c r="FQ93" i="21"/>
  <c r="FV93" i="21"/>
  <c r="GD93" i="21"/>
  <c r="GF93" i="21"/>
  <c r="GG93" i="21"/>
  <c r="GJ93" i="21"/>
  <c r="GL93" i="21"/>
  <c r="HZ93" i="21"/>
  <c r="IG93" i="21"/>
  <c r="IH93" i="21"/>
  <c r="II93" i="21"/>
  <c r="IJ93" i="21"/>
  <c r="IK93" i="21"/>
  <c r="C94" i="21"/>
  <c r="D94" i="21"/>
  <c r="E94" i="21"/>
  <c r="F94" i="21"/>
  <c r="G94" i="21"/>
  <c r="H94" i="21"/>
  <c r="I94" i="21"/>
  <c r="J94" i="21"/>
  <c r="P94" i="21"/>
  <c r="S94" i="21"/>
  <c r="V94" i="21"/>
  <c r="X94" i="21"/>
  <c r="Z94" i="21"/>
  <c r="AJ94" i="21"/>
  <c r="AK94" i="21"/>
  <c r="AS94" i="21"/>
  <c r="AV94" i="21"/>
  <c r="AW94" i="21"/>
  <c r="AX94" i="21"/>
  <c r="AZ94" i="21"/>
  <c r="BA94" i="21"/>
  <c r="BB94" i="21"/>
  <c r="BM94" i="21"/>
  <c r="CG94" i="21"/>
  <c r="CR94" i="21"/>
  <c r="EW94" i="21"/>
  <c r="FG94" i="21"/>
  <c r="FQ94" i="21"/>
  <c r="GD94" i="21"/>
  <c r="IG94" i="21"/>
  <c r="IH94" i="21"/>
  <c r="II94" i="21"/>
  <c r="IJ94" i="21"/>
  <c r="IK94" i="21"/>
  <c r="C95" i="21"/>
  <c r="D95" i="21"/>
  <c r="HZ95" i="21" s="1"/>
  <c r="E95" i="21"/>
  <c r="F95" i="21"/>
  <c r="G95" i="21"/>
  <c r="H95" i="21"/>
  <c r="FY95" i="21" s="1"/>
  <c r="I95" i="21"/>
  <c r="J95" i="21"/>
  <c r="P95" i="21"/>
  <c r="S95" i="21"/>
  <c r="V95" i="21"/>
  <c r="X95" i="21"/>
  <c r="Z95" i="21"/>
  <c r="AJ95" i="21"/>
  <c r="AK95" i="21"/>
  <c r="AS95" i="21"/>
  <c r="AV95" i="21"/>
  <c r="AW95" i="21"/>
  <c r="AX95" i="21"/>
  <c r="AZ95" i="21"/>
  <c r="BA95" i="21"/>
  <c r="BB95" i="21"/>
  <c r="BM95" i="21"/>
  <c r="CG95" i="21"/>
  <c r="CR95" i="21"/>
  <c r="EW95" i="21"/>
  <c r="FG95" i="21"/>
  <c r="FQ95" i="21"/>
  <c r="FV95" i="21"/>
  <c r="GI95" i="21"/>
  <c r="IG95" i="21"/>
  <c r="IH95" i="21"/>
  <c r="II95" i="21"/>
  <c r="C96" i="21"/>
  <c r="D96" i="21"/>
  <c r="HZ96" i="21" s="1"/>
  <c r="E96" i="21"/>
  <c r="F96" i="21"/>
  <c r="G96" i="21"/>
  <c r="H96" i="21"/>
  <c r="I96" i="21"/>
  <c r="J96" i="21"/>
  <c r="P96" i="21"/>
  <c r="S96" i="21"/>
  <c r="V96" i="21"/>
  <c r="X96" i="21"/>
  <c r="Z96" i="21"/>
  <c r="AJ96" i="21"/>
  <c r="AK96" i="21"/>
  <c r="AS96" i="21"/>
  <c r="AV96" i="21"/>
  <c r="AW96" i="21"/>
  <c r="AX96" i="21"/>
  <c r="AZ96" i="21"/>
  <c r="BA96" i="21"/>
  <c r="BB96" i="21"/>
  <c r="BM96" i="21"/>
  <c r="CG96" i="21"/>
  <c r="CR96" i="21"/>
  <c r="EW96" i="21"/>
  <c r="FG96" i="21"/>
  <c r="FQ96" i="21"/>
  <c r="FS96" i="21"/>
  <c r="FV96" i="21"/>
  <c r="FY96" i="21"/>
  <c r="GD96" i="21"/>
  <c r="GE96" i="21"/>
  <c r="GF96" i="21"/>
  <c r="GG96" i="21"/>
  <c r="GH96" i="21"/>
  <c r="GI96" i="21"/>
  <c r="GJ96" i="21"/>
  <c r="GK96" i="21"/>
  <c r="GL96" i="21"/>
  <c r="IG96" i="21"/>
  <c r="IH96" i="21"/>
  <c r="II96" i="21"/>
  <c r="IJ96" i="21"/>
  <c r="IK96" i="21"/>
  <c r="C97" i="21"/>
  <c r="D97" i="21"/>
  <c r="B97" i="21" s="1"/>
  <c r="E97" i="21"/>
  <c r="F97" i="21"/>
  <c r="G97" i="21"/>
  <c r="H97" i="21"/>
  <c r="GG97" i="21" s="1"/>
  <c r="I97" i="21"/>
  <c r="J97" i="21"/>
  <c r="P97" i="21"/>
  <c r="S97" i="21"/>
  <c r="V97" i="21"/>
  <c r="X97" i="21"/>
  <c r="Z97" i="21"/>
  <c r="AJ97" i="21"/>
  <c r="AK97" i="21"/>
  <c r="AS97" i="21"/>
  <c r="AV97" i="21"/>
  <c r="AW97" i="21"/>
  <c r="AX97" i="21"/>
  <c r="AZ97" i="21"/>
  <c r="BA97" i="21"/>
  <c r="BB97" i="21"/>
  <c r="BM97" i="21"/>
  <c r="CG97" i="21"/>
  <c r="CR97" i="21"/>
  <c r="EW97" i="21"/>
  <c r="FG97" i="21"/>
  <c r="FQ97" i="21"/>
  <c r="FS97" i="21"/>
  <c r="FV97" i="21"/>
  <c r="FY97" i="21"/>
  <c r="GD97" i="21"/>
  <c r="GE97" i="21"/>
  <c r="GF97" i="21"/>
  <c r="GI97" i="21"/>
  <c r="GJ97" i="21"/>
  <c r="GK97" i="21"/>
  <c r="GL97" i="21"/>
  <c r="IG97" i="21"/>
  <c r="IH97" i="21"/>
  <c r="II97" i="21"/>
  <c r="IJ97" i="21"/>
  <c r="IK97" i="21"/>
  <c r="C98" i="21"/>
  <c r="B98" i="21" s="1"/>
  <c r="D98" i="21"/>
  <c r="IA98" i="21" s="1"/>
  <c r="E98" i="21"/>
  <c r="F98" i="21"/>
  <c r="G98" i="21"/>
  <c r="H98" i="21"/>
  <c r="FY98" i="21" s="1"/>
  <c r="I98" i="21"/>
  <c r="J98" i="21"/>
  <c r="P98" i="21"/>
  <c r="S98" i="21"/>
  <c r="V98" i="21"/>
  <c r="X98" i="21"/>
  <c r="Z98" i="21"/>
  <c r="AJ98" i="21"/>
  <c r="AK98" i="21"/>
  <c r="AS98" i="21"/>
  <c r="AV98" i="21"/>
  <c r="AW98" i="21"/>
  <c r="AX98" i="21"/>
  <c r="AZ98" i="21"/>
  <c r="BA98" i="21"/>
  <c r="BB98" i="21"/>
  <c r="BM98" i="21"/>
  <c r="CG98" i="21"/>
  <c r="CR98" i="21"/>
  <c r="EW98" i="21"/>
  <c r="FG98" i="21"/>
  <c r="FQ98" i="21"/>
  <c r="FS98" i="21"/>
  <c r="FV98" i="21"/>
  <c r="GD98" i="21"/>
  <c r="GI98" i="21"/>
  <c r="GJ98" i="21"/>
  <c r="GL98" i="21"/>
  <c r="IG98" i="21"/>
  <c r="IJ98" i="21"/>
  <c r="C99" i="21"/>
  <c r="D99" i="21"/>
  <c r="IA99" i="21" s="1"/>
  <c r="ID99" i="21" s="1"/>
  <c r="E99" i="21"/>
  <c r="F99" i="21"/>
  <c r="G99" i="21"/>
  <c r="II99" i="21" s="1"/>
  <c r="H99" i="21"/>
  <c r="I99" i="21"/>
  <c r="J99" i="21"/>
  <c r="P99" i="21"/>
  <c r="S99" i="21"/>
  <c r="V99" i="21"/>
  <c r="X99" i="21"/>
  <c r="Z99" i="21"/>
  <c r="AJ99" i="21"/>
  <c r="AK99" i="21"/>
  <c r="AS99" i="21"/>
  <c r="AV99" i="21"/>
  <c r="AW99" i="21"/>
  <c r="AX99" i="21"/>
  <c r="AZ99" i="21"/>
  <c r="BA99" i="21"/>
  <c r="BB99" i="21"/>
  <c r="BM99" i="21"/>
  <c r="CG99" i="21"/>
  <c r="CR99" i="21"/>
  <c r="EW99" i="21"/>
  <c r="FG99" i="21"/>
  <c r="FQ99" i="21"/>
  <c r="FV99" i="21"/>
  <c r="GG99" i="21"/>
  <c r="GJ99" i="21"/>
  <c r="HZ99" i="21"/>
  <c r="IE99" i="21"/>
  <c r="IG99" i="21"/>
  <c r="IH99" i="21"/>
  <c r="IK99" i="21"/>
  <c r="C100" i="21"/>
  <c r="D100" i="21"/>
  <c r="HZ100" i="21" s="1"/>
  <c r="E100" i="21"/>
  <c r="F100" i="21"/>
  <c r="G100" i="21"/>
  <c r="H100" i="21"/>
  <c r="I100" i="21"/>
  <c r="J100" i="21"/>
  <c r="P100" i="21"/>
  <c r="S100" i="21"/>
  <c r="V100" i="21"/>
  <c r="X100" i="21"/>
  <c r="Z100" i="21"/>
  <c r="AJ100" i="21"/>
  <c r="AK100" i="21"/>
  <c r="AS100" i="21"/>
  <c r="AV100" i="21"/>
  <c r="AW100" i="21"/>
  <c r="AX100" i="21"/>
  <c r="AZ100" i="21"/>
  <c r="BA100" i="21"/>
  <c r="BB100" i="21"/>
  <c r="BM100" i="21"/>
  <c r="CG100" i="21"/>
  <c r="CR100" i="21"/>
  <c r="EW100" i="21"/>
  <c r="FG100" i="21"/>
  <c r="FQ100" i="21"/>
  <c r="FS100" i="21"/>
  <c r="FV100" i="21"/>
  <c r="FY100" i="21"/>
  <c r="GD100" i="21"/>
  <c r="GE100" i="21"/>
  <c r="GF100" i="21"/>
  <c r="GG100" i="21"/>
  <c r="GH100" i="21"/>
  <c r="GI100" i="21"/>
  <c r="GJ100" i="21"/>
  <c r="GK100" i="21"/>
  <c r="GL100" i="21"/>
  <c r="IG100" i="21"/>
  <c r="IH100" i="21"/>
  <c r="II100" i="21"/>
  <c r="IJ100" i="21"/>
  <c r="IK100" i="21"/>
  <c r="C101" i="21"/>
  <c r="D101" i="21"/>
  <c r="IA101" i="21" s="1"/>
  <c r="E101" i="21"/>
  <c r="F101" i="21"/>
  <c r="G101" i="21"/>
  <c r="IH101" i="21" s="1"/>
  <c r="H101" i="21"/>
  <c r="GG101" i="21" s="1"/>
  <c r="I101" i="21"/>
  <c r="J101" i="21"/>
  <c r="P101" i="21"/>
  <c r="S101" i="21"/>
  <c r="V101" i="21"/>
  <c r="X101" i="21"/>
  <c r="Z101" i="21"/>
  <c r="AJ101" i="21"/>
  <c r="AK101" i="21"/>
  <c r="AS101" i="21"/>
  <c r="AV101" i="21"/>
  <c r="AW101" i="21"/>
  <c r="AX101" i="21"/>
  <c r="AZ101" i="21"/>
  <c r="BA101" i="21"/>
  <c r="BB101" i="21"/>
  <c r="BM101" i="21"/>
  <c r="CG101" i="21"/>
  <c r="CR101" i="21"/>
  <c r="EW101" i="21"/>
  <c r="FG101" i="21"/>
  <c r="FQ101" i="21"/>
  <c r="FS101" i="21"/>
  <c r="FV101" i="21"/>
  <c r="FY101" i="21"/>
  <c r="GD101" i="21"/>
  <c r="GE101" i="21"/>
  <c r="GF101" i="21"/>
  <c r="GI101" i="21"/>
  <c r="GJ101" i="21"/>
  <c r="GK101" i="21"/>
  <c r="GL101" i="21"/>
  <c r="IG101" i="21"/>
  <c r="II101" i="21"/>
  <c r="IJ101" i="21"/>
  <c r="IK101" i="21"/>
  <c r="C102" i="21"/>
  <c r="D102" i="21"/>
  <c r="HZ102" i="21" s="1"/>
  <c r="E102" i="21"/>
  <c r="F102" i="21"/>
  <c r="G102" i="21"/>
  <c r="IJ102" i="21" s="1"/>
  <c r="H102" i="21"/>
  <c r="I102" i="21"/>
  <c r="J102" i="21"/>
  <c r="P102" i="21"/>
  <c r="S102" i="21"/>
  <c r="V102" i="21"/>
  <c r="X102" i="21"/>
  <c r="Z102" i="21"/>
  <c r="AJ102" i="21"/>
  <c r="AK102" i="21"/>
  <c r="AS102" i="21"/>
  <c r="AV102" i="21"/>
  <c r="AW102" i="21"/>
  <c r="AX102" i="21"/>
  <c r="AZ102" i="21"/>
  <c r="BA102" i="21"/>
  <c r="BB102" i="21"/>
  <c r="BM102" i="21"/>
  <c r="CG102" i="21"/>
  <c r="CR102" i="21"/>
  <c r="EW102" i="21"/>
  <c r="FG102" i="21"/>
  <c r="FQ102" i="21"/>
  <c r="FS102" i="21"/>
  <c r="FV102" i="21"/>
  <c r="GI102" i="21"/>
  <c r="GJ102" i="21"/>
  <c r="IA102" i="21"/>
  <c r="ID102" i="21" s="1"/>
  <c r="IE102" i="21"/>
  <c r="IG102" i="21"/>
  <c r="IH102" i="21"/>
  <c r="C103" i="21"/>
  <c r="D103" i="21"/>
  <c r="IA103" i="21" s="1"/>
  <c r="ID103" i="21" s="1"/>
  <c r="E103" i="21"/>
  <c r="F103" i="21"/>
  <c r="G103" i="21"/>
  <c r="II103" i="21" s="1"/>
  <c r="H103" i="21"/>
  <c r="GJ103" i="21" s="1"/>
  <c r="I103" i="21"/>
  <c r="J103" i="21"/>
  <c r="P103" i="21"/>
  <c r="S103" i="21"/>
  <c r="V103" i="21"/>
  <c r="X103" i="21"/>
  <c r="Z103" i="21"/>
  <c r="AJ103" i="21"/>
  <c r="AK103" i="21"/>
  <c r="AS103" i="21"/>
  <c r="AV103" i="21"/>
  <c r="AW103" i="21"/>
  <c r="AX103" i="21"/>
  <c r="AZ103" i="21"/>
  <c r="BA103" i="21"/>
  <c r="BB103" i="21"/>
  <c r="BM103" i="21"/>
  <c r="CG103" i="21"/>
  <c r="CR103" i="21"/>
  <c r="EW103" i="21"/>
  <c r="FG103" i="21"/>
  <c r="FQ103" i="21"/>
  <c r="GG103" i="21"/>
  <c r="GH103" i="21"/>
  <c r="HZ103" i="21"/>
  <c r="IG103" i="21"/>
  <c r="IH103" i="21"/>
  <c r="IK103" i="21"/>
  <c r="C104" i="21"/>
  <c r="D104" i="21"/>
  <c r="E104" i="21"/>
  <c r="F104" i="21"/>
  <c r="G104" i="21"/>
  <c r="H104" i="21"/>
  <c r="I104" i="21"/>
  <c r="J104" i="21"/>
  <c r="P104" i="21"/>
  <c r="S104" i="21"/>
  <c r="V104" i="21"/>
  <c r="X104" i="21"/>
  <c r="Z104" i="21"/>
  <c r="AJ104" i="21"/>
  <c r="AK104" i="21"/>
  <c r="AS104" i="21"/>
  <c r="AV104" i="21"/>
  <c r="AW104" i="21"/>
  <c r="AX104" i="21"/>
  <c r="AZ104" i="21"/>
  <c r="BA104" i="21"/>
  <c r="BB104" i="21"/>
  <c r="BM104" i="21"/>
  <c r="CG104" i="21"/>
  <c r="CR104" i="21"/>
  <c r="EW104" i="21"/>
  <c r="FG104" i="21"/>
  <c r="FQ104" i="21"/>
  <c r="FS104" i="21"/>
  <c r="FV104" i="21"/>
  <c r="FY104" i="21"/>
  <c r="GD104" i="21"/>
  <c r="GE104" i="21"/>
  <c r="GF104" i="21"/>
  <c r="GG104" i="21"/>
  <c r="GH104" i="21"/>
  <c r="GI104" i="21"/>
  <c r="GJ104" i="21"/>
  <c r="GK104" i="21"/>
  <c r="GL104" i="21"/>
  <c r="IG104" i="21"/>
  <c r="IH104" i="21"/>
  <c r="II104" i="21"/>
  <c r="IJ104" i="21"/>
  <c r="IK104" i="21"/>
  <c r="C105" i="21"/>
  <c r="D105" i="21"/>
  <c r="HZ105" i="21" s="1"/>
  <c r="E105" i="21"/>
  <c r="F105" i="21"/>
  <c r="G105" i="21"/>
  <c r="IK105" i="21" s="1"/>
  <c r="H105" i="21"/>
  <c r="GG105" i="21" s="1"/>
  <c r="I105" i="21"/>
  <c r="J105" i="21"/>
  <c r="P105" i="21"/>
  <c r="S105" i="21"/>
  <c r="V105" i="21"/>
  <c r="X105" i="21"/>
  <c r="Z105" i="21"/>
  <c r="AJ105" i="21"/>
  <c r="AK105" i="21"/>
  <c r="AS105" i="21"/>
  <c r="AV105" i="21"/>
  <c r="AW105" i="21"/>
  <c r="AX105" i="21"/>
  <c r="AZ105" i="21"/>
  <c r="BA105" i="21"/>
  <c r="BB105" i="21"/>
  <c r="BM105" i="21"/>
  <c r="CG105" i="21"/>
  <c r="CR105" i="21"/>
  <c r="EW105" i="21"/>
  <c r="FG105" i="21"/>
  <c r="FQ105" i="21"/>
  <c r="FS105" i="21"/>
  <c r="FV105" i="21"/>
  <c r="FY105" i="21"/>
  <c r="GD105" i="21"/>
  <c r="GE105" i="21"/>
  <c r="GF105" i="21"/>
  <c r="GI105" i="21"/>
  <c r="GJ105" i="21"/>
  <c r="GK105" i="21"/>
  <c r="GL105" i="21"/>
  <c r="IG105" i="21"/>
  <c r="II105" i="21"/>
  <c r="IJ105" i="21"/>
  <c r="C106" i="21"/>
  <c r="D106" i="21"/>
  <c r="HZ106" i="21" s="1"/>
  <c r="E106" i="21"/>
  <c r="F106" i="21"/>
  <c r="G106" i="21"/>
  <c r="GD106" i="21" s="1"/>
  <c r="H106" i="21"/>
  <c r="I106" i="21"/>
  <c r="J106" i="21"/>
  <c r="P106" i="21"/>
  <c r="S106" i="21"/>
  <c r="V106" i="21"/>
  <c r="X106" i="21"/>
  <c r="Z106" i="21"/>
  <c r="AJ106" i="21"/>
  <c r="AK106" i="21"/>
  <c r="AS106" i="21"/>
  <c r="AV106" i="21"/>
  <c r="AW106" i="21"/>
  <c r="AX106" i="21"/>
  <c r="AZ106" i="21"/>
  <c r="BA106" i="21"/>
  <c r="BB106" i="21"/>
  <c r="BM106" i="21"/>
  <c r="CG106" i="21"/>
  <c r="CR106" i="21"/>
  <c r="EW106" i="21"/>
  <c r="FG106" i="21"/>
  <c r="FQ106" i="21"/>
  <c r="FS106" i="21"/>
  <c r="FV106" i="21"/>
  <c r="GG106" i="21"/>
  <c r="GI106" i="21"/>
  <c r="IB106" i="21"/>
  <c r="IJ106" i="21"/>
  <c r="C107" i="21"/>
  <c r="D107" i="21"/>
  <c r="IA107" i="21" s="1"/>
  <c r="ID107" i="21" s="1"/>
  <c r="E107" i="21"/>
  <c r="F107" i="21"/>
  <c r="G107" i="21"/>
  <c r="II107" i="21" s="1"/>
  <c r="H107" i="21"/>
  <c r="I107" i="21"/>
  <c r="J107" i="21"/>
  <c r="P107" i="21"/>
  <c r="S107" i="21"/>
  <c r="V107" i="21"/>
  <c r="X107" i="21"/>
  <c r="Z107" i="21"/>
  <c r="AJ107" i="21"/>
  <c r="AK107" i="21"/>
  <c r="AS107" i="21"/>
  <c r="AV107" i="21"/>
  <c r="AW107" i="21"/>
  <c r="AX107" i="21"/>
  <c r="AZ107" i="21"/>
  <c r="BA107" i="21"/>
  <c r="BB107" i="21"/>
  <c r="BM107" i="21"/>
  <c r="CG107" i="21"/>
  <c r="CR107" i="21"/>
  <c r="EW107" i="21"/>
  <c r="FG107" i="21"/>
  <c r="FQ107" i="21"/>
  <c r="FV107" i="21"/>
  <c r="GE107" i="21"/>
  <c r="GG107" i="21"/>
  <c r="GH107" i="21"/>
  <c r="GJ107" i="21"/>
  <c r="HZ107" i="21"/>
  <c r="IG107" i="21"/>
  <c r="IH107" i="21"/>
  <c r="IK107" i="21"/>
  <c r="C108" i="21"/>
  <c r="D108" i="21"/>
  <c r="E108" i="21"/>
  <c r="F108" i="21"/>
  <c r="G108" i="21"/>
  <c r="H108" i="21"/>
  <c r="FS108" i="21" s="1"/>
  <c r="I108" i="21"/>
  <c r="J108" i="21"/>
  <c r="P108" i="21"/>
  <c r="S108" i="21"/>
  <c r="V108" i="21"/>
  <c r="X108" i="21"/>
  <c r="Z108" i="21"/>
  <c r="AJ108" i="21"/>
  <c r="AK108" i="21"/>
  <c r="AS108" i="21"/>
  <c r="AV108" i="21"/>
  <c r="AW108" i="21"/>
  <c r="AX108" i="21"/>
  <c r="AZ108" i="21"/>
  <c r="BA108" i="21"/>
  <c r="BB108" i="21"/>
  <c r="BM108" i="21"/>
  <c r="CG108" i="21"/>
  <c r="CR108" i="21"/>
  <c r="EW108" i="21"/>
  <c r="FG108" i="21"/>
  <c r="FQ108" i="21"/>
  <c r="FV108" i="21"/>
  <c r="FY108" i="21"/>
  <c r="GD108" i="21"/>
  <c r="GE108" i="21"/>
  <c r="GF108" i="21"/>
  <c r="GG108" i="21"/>
  <c r="GH108" i="21"/>
  <c r="GJ108" i="21"/>
  <c r="GK108" i="21"/>
  <c r="GL108" i="21"/>
  <c r="IG108" i="21"/>
  <c r="IH108" i="21"/>
  <c r="II108" i="21"/>
  <c r="IJ108" i="21"/>
  <c r="IK108" i="21"/>
  <c r="C109" i="21"/>
  <c r="D109" i="21"/>
  <c r="HZ109" i="21" s="1"/>
  <c r="E109" i="21"/>
  <c r="F109" i="21"/>
  <c r="G109" i="21"/>
  <c r="IJ109" i="21" s="1"/>
  <c r="H109" i="21"/>
  <c r="I109" i="21"/>
  <c r="J109" i="21"/>
  <c r="P109" i="21"/>
  <c r="S109" i="21"/>
  <c r="V109" i="21"/>
  <c r="X109" i="21"/>
  <c r="Z109" i="21"/>
  <c r="AJ109" i="21"/>
  <c r="AK109" i="21"/>
  <c r="AS109" i="21"/>
  <c r="AV109" i="21"/>
  <c r="AW109" i="21"/>
  <c r="AX109" i="21"/>
  <c r="AZ109" i="21"/>
  <c r="BA109" i="21"/>
  <c r="BB109" i="21"/>
  <c r="BM109" i="21"/>
  <c r="CG109" i="21"/>
  <c r="CR109" i="21"/>
  <c r="EW109" i="21"/>
  <c r="FG109" i="21"/>
  <c r="FQ109" i="21"/>
  <c r="FS109" i="21"/>
  <c r="FV109" i="21"/>
  <c r="FY109" i="21"/>
  <c r="GD109" i="21"/>
  <c r="GI109" i="21"/>
  <c r="GJ109" i="21"/>
  <c r="GK109" i="21"/>
  <c r="GL109" i="21"/>
  <c r="IG109" i="21"/>
  <c r="IH109" i="21"/>
  <c r="II109" i="21"/>
  <c r="IK109" i="21"/>
  <c r="C110" i="21"/>
  <c r="D110" i="21"/>
  <c r="E110" i="21"/>
  <c r="F110" i="21"/>
  <c r="G110" i="21"/>
  <c r="IK110" i="21" s="1"/>
  <c r="H110" i="21"/>
  <c r="I110" i="21"/>
  <c r="J110" i="21"/>
  <c r="P110" i="21"/>
  <c r="S110" i="21"/>
  <c r="V110" i="21"/>
  <c r="X110" i="21"/>
  <c r="Z110" i="21"/>
  <c r="AJ110" i="21"/>
  <c r="AK110" i="21"/>
  <c r="AS110" i="21"/>
  <c r="AV110" i="21"/>
  <c r="AW110" i="21"/>
  <c r="AX110" i="21"/>
  <c r="AZ110" i="21"/>
  <c r="BA110" i="21"/>
  <c r="BB110" i="21"/>
  <c r="BM110" i="21"/>
  <c r="CG110" i="21"/>
  <c r="CR110" i="21"/>
  <c r="EW110" i="21"/>
  <c r="FG110" i="21"/>
  <c r="FQ110" i="21"/>
  <c r="FS110" i="21"/>
  <c r="FV110" i="21"/>
  <c r="FY110" i="21"/>
  <c r="GD110" i="21"/>
  <c r="GH110" i="21"/>
  <c r="GI110" i="21"/>
  <c r="GJ110" i="21"/>
  <c r="GK110" i="21"/>
  <c r="GL110" i="21"/>
  <c r="IH110" i="21"/>
  <c r="II110" i="21"/>
  <c r="C111" i="21"/>
  <c r="D111" i="21"/>
  <c r="IA111" i="21" s="1"/>
  <c r="E111" i="21"/>
  <c r="F111" i="21"/>
  <c r="G111" i="21"/>
  <c r="II111" i="21" s="1"/>
  <c r="H111" i="21"/>
  <c r="I111" i="21"/>
  <c r="J111" i="21"/>
  <c r="P111" i="21"/>
  <c r="S111" i="21"/>
  <c r="V111" i="21"/>
  <c r="X111" i="21"/>
  <c r="Z111" i="21"/>
  <c r="AJ111" i="21"/>
  <c r="AK111" i="21"/>
  <c r="AS111" i="21"/>
  <c r="AV111" i="21"/>
  <c r="AW111" i="21"/>
  <c r="AX111" i="21"/>
  <c r="AZ111" i="21"/>
  <c r="BA111" i="21"/>
  <c r="BB111" i="21"/>
  <c r="BM111" i="21"/>
  <c r="CG111" i="21"/>
  <c r="CR111" i="21"/>
  <c r="EW111" i="21"/>
  <c r="FG111" i="21"/>
  <c r="FQ111" i="21"/>
  <c r="FV111" i="21"/>
  <c r="GJ111" i="21"/>
  <c r="IG111" i="21"/>
  <c r="IH111" i="21"/>
  <c r="C112" i="21"/>
  <c r="D112" i="21"/>
  <c r="HZ112" i="21" s="1"/>
  <c r="E112" i="21"/>
  <c r="F112" i="21"/>
  <c r="G112" i="21"/>
  <c r="H112" i="21"/>
  <c r="FS112" i="21" s="1"/>
  <c r="I112" i="21"/>
  <c r="J112" i="21"/>
  <c r="P112" i="21"/>
  <c r="S112" i="21"/>
  <c r="V112" i="21"/>
  <c r="X112" i="21"/>
  <c r="Z112" i="21"/>
  <c r="AJ112" i="21"/>
  <c r="AK112" i="21"/>
  <c r="AS112" i="21"/>
  <c r="AV112" i="21"/>
  <c r="AW112" i="21"/>
  <c r="AX112" i="21"/>
  <c r="AZ112" i="21"/>
  <c r="BA112" i="21"/>
  <c r="BB112" i="21"/>
  <c r="BM112" i="21"/>
  <c r="CG112" i="21"/>
  <c r="CR112" i="21"/>
  <c r="EW112" i="21"/>
  <c r="FG112" i="21"/>
  <c r="FQ112" i="21"/>
  <c r="FV112" i="21"/>
  <c r="FY112" i="21"/>
  <c r="GD112" i="21"/>
  <c r="GE112" i="21"/>
  <c r="GF112" i="21"/>
  <c r="GG112" i="21"/>
  <c r="GH112" i="21"/>
  <c r="GJ112" i="21"/>
  <c r="GK112" i="21"/>
  <c r="GL112" i="21"/>
  <c r="IA112" i="21"/>
  <c r="IG112" i="21"/>
  <c r="IH112" i="21"/>
  <c r="II112" i="21"/>
  <c r="IJ112" i="21"/>
  <c r="IK112" i="21"/>
  <c r="C113" i="21"/>
  <c r="D113" i="21"/>
  <c r="E113" i="21"/>
  <c r="F113" i="21"/>
  <c r="G113" i="21"/>
  <c r="GD113" i="21" s="1"/>
  <c r="H113" i="21"/>
  <c r="GG113" i="21" s="1"/>
  <c r="I113" i="21"/>
  <c r="J113" i="21"/>
  <c r="P113" i="21"/>
  <c r="S113" i="21"/>
  <c r="V113" i="21"/>
  <c r="X113" i="21"/>
  <c r="Z113" i="21"/>
  <c r="AJ113" i="21"/>
  <c r="AK113" i="21"/>
  <c r="AS113" i="21"/>
  <c r="AV113" i="21"/>
  <c r="AW113" i="21"/>
  <c r="AX113" i="21"/>
  <c r="AZ113" i="21"/>
  <c r="BA113" i="21"/>
  <c r="BB113" i="21"/>
  <c r="BM113" i="21"/>
  <c r="CG113" i="21"/>
  <c r="CR113" i="21"/>
  <c r="EW113" i="21"/>
  <c r="FG113" i="21"/>
  <c r="FQ113" i="21"/>
  <c r="FS113" i="21"/>
  <c r="FV113" i="21"/>
  <c r="FY113" i="21"/>
  <c r="GE113" i="21"/>
  <c r="GF113" i="21"/>
  <c r="GI113" i="21"/>
  <c r="GJ113" i="21"/>
  <c r="GK113" i="21"/>
  <c r="IG113" i="21"/>
  <c r="IH113" i="21"/>
  <c r="II113" i="21"/>
  <c r="IK113" i="21"/>
  <c r="C114" i="21"/>
  <c r="D114" i="21"/>
  <c r="HZ114" i="21" s="1"/>
  <c r="E114" i="21"/>
  <c r="F114" i="21"/>
  <c r="G114" i="21"/>
  <c r="IK114" i="21" s="1"/>
  <c r="H114" i="21"/>
  <c r="GE114" i="21" s="1"/>
  <c r="I114" i="21"/>
  <c r="J114" i="21"/>
  <c r="P114" i="21"/>
  <c r="S114" i="21"/>
  <c r="V114" i="21"/>
  <c r="X114" i="21"/>
  <c r="Z114" i="21"/>
  <c r="AJ114" i="21"/>
  <c r="AK114" i="21"/>
  <c r="AS114" i="21"/>
  <c r="AV114" i="21"/>
  <c r="AW114" i="21"/>
  <c r="AX114" i="21"/>
  <c r="AZ114" i="21"/>
  <c r="BA114" i="21"/>
  <c r="BB114" i="21"/>
  <c r="BM114" i="21"/>
  <c r="CG114" i="21"/>
  <c r="CR114" i="21"/>
  <c r="EW114" i="21"/>
  <c r="FG114" i="21"/>
  <c r="FQ114" i="21"/>
  <c r="FS114" i="21"/>
  <c r="FV114" i="21"/>
  <c r="FY114" i="21"/>
  <c r="GD114" i="21"/>
  <c r="GG114" i="21"/>
  <c r="GH114" i="21"/>
  <c r="GI114" i="21"/>
  <c r="GJ114" i="21"/>
  <c r="GK114" i="21"/>
  <c r="GL114" i="21"/>
  <c r="IG114" i="21"/>
  <c r="II114" i="21"/>
  <c r="IJ114" i="21"/>
  <c r="C115" i="21"/>
  <c r="D115" i="21"/>
  <c r="E115" i="21"/>
  <c r="F115" i="21"/>
  <c r="G115" i="21"/>
  <c r="II115" i="21" s="1"/>
  <c r="H115" i="21"/>
  <c r="I115" i="21"/>
  <c r="J115" i="21"/>
  <c r="P115" i="21"/>
  <c r="S115" i="21"/>
  <c r="V115" i="21"/>
  <c r="X115" i="21"/>
  <c r="Z115" i="21"/>
  <c r="AJ115" i="21"/>
  <c r="AK115" i="21"/>
  <c r="AS115" i="21"/>
  <c r="AV115" i="21"/>
  <c r="AW115" i="21"/>
  <c r="AX115" i="21"/>
  <c r="AZ115" i="21"/>
  <c r="BA115" i="21"/>
  <c r="BB115" i="21"/>
  <c r="BM115" i="21"/>
  <c r="CG115" i="21"/>
  <c r="CR115" i="21"/>
  <c r="EW115" i="21"/>
  <c r="FG115" i="21"/>
  <c r="FQ115" i="21"/>
  <c r="GJ115" i="21"/>
  <c r="IG115" i="21"/>
  <c r="IH115" i="21"/>
  <c r="C116" i="21"/>
  <c r="D116" i="21"/>
  <c r="E116" i="21"/>
  <c r="F116" i="21"/>
  <c r="G116" i="21"/>
  <c r="H116" i="21"/>
  <c r="FS116" i="21" s="1"/>
  <c r="I116" i="21"/>
  <c r="J116" i="21"/>
  <c r="P116" i="21"/>
  <c r="S116" i="21"/>
  <c r="V116" i="21"/>
  <c r="X116" i="21"/>
  <c r="Z116" i="21"/>
  <c r="AJ116" i="21"/>
  <c r="AK116" i="21"/>
  <c r="AS116" i="21"/>
  <c r="AV116" i="21"/>
  <c r="AW116" i="21"/>
  <c r="AX116" i="21"/>
  <c r="AZ116" i="21"/>
  <c r="BA116" i="21"/>
  <c r="BB116" i="21"/>
  <c r="BM116" i="21"/>
  <c r="CG116" i="21"/>
  <c r="CR116" i="21"/>
  <c r="EW116" i="21"/>
  <c r="FG116" i="21"/>
  <c r="FQ116" i="21"/>
  <c r="FV116" i="21"/>
  <c r="FY116" i="21"/>
  <c r="GD116" i="21"/>
  <c r="GE116" i="21"/>
  <c r="GF116" i="21"/>
  <c r="GG116" i="21"/>
  <c r="GH116" i="21"/>
  <c r="GJ116" i="21"/>
  <c r="GK116" i="21"/>
  <c r="GL116" i="21"/>
  <c r="IG116" i="21"/>
  <c r="IH116" i="21"/>
  <c r="II116" i="21"/>
  <c r="IJ116" i="21"/>
  <c r="IK116" i="21"/>
  <c r="C117" i="21"/>
  <c r="D117" i="21"/>
  <c r="E117" i="21"/>
  <c r="F117" i="21"/>
  <c r="G117" i="21"/>
  <c r="IH117" i="21" s="1"/>
  <c r="H117" i="21"/>
  <c r="GG117" i="21" s="1"/>
  <c r="I117" i="21"/>
  <c r="J117" i="21"/>
  <c r="P117" i="21"/>
  <c r="S117" i="21"/>
  <c r="V117" i="21"/>
  <c r="X117" i="21"/>
  <c r="Z117" i="21"/>
  <c r="AJ117" i="21"/>
  <c r="AK117" i="21"/>
  <c r="AS117" i="21"/>
  <c r="AV117" i="21"/>
  <c r="AW117" i="21"/>
  <c r="AX117" i="21"/>
  <c r="AZ117" i="21"/>
  <c r="BA117" i="21"/>
  <c r="BB117" i="21"/>
  <c r="BM117" i="21"/>
  <c r="CG117" i="21"/>
  <c r="CR117" i="21"/>
  <c r="EW117" i="21"/>
  <c r="FG117" i="21"/>
  <c r="FQ117" i="21"/>
  <c r="FS117" i="21"/>
  <c r="FV117" i="21"/>
  <c r="FY117" i="21"/>
  <c r="GE117" i="21"/>
  <c r="GF117" i="21"/>
  <c r="GI117" i="21"/>
  <c r="GJ117" i="21"/>
  <c r="GK117" i="21"/>
  <c r="GL117" i="21"/>
  <c r="IG117" i="21"/>
  <c r="II117" i="21"/>
  <c r="IK117" i="21"/>
  <c r="C118" i="21"/>
  <c r="D118" i="21"/>
  <c r="E118" i="21"/>
  <c r="F118" i="21"/>
  <c r="G118" i="21"/>
  <c r="IK118" i="21" s="1"/>
  <c r="H118" i="21"/>
  <c r="GE118" i="21" s="1"/>
  <c r="I118" i="21"/>
  <c r="J118" i="21"/>
  <c r="P118" i="21"/>
  <c r="S118" i="21"/>
  <c r="V118" i="21"/>
  <c r="X118" i="21"/>
  <c r="Z118" i="21"/>
  <c r="AJ118" i="21"/>
  <c r="AK118" i="21"/>
  <c r="AS118" i="21"/>
  <c r="AV118" i="21"/>
  <c r="AW118" i="21"/>
  <c r="AX118" i="21"/>
  <c r="AZ118" i="21"/>
  <c r="BA118" i="21"/>
  <c r="BB118" i="21"/>
  <c r="BM118" i="21"/>
  <c r="CG118" i="21"/>
  <c r="CR118" i="21"/>
  <c r="EW118" i="21"/>
  <c r="FG118" i="21"/>
  <c r="FQ118" i="21"/>
  <c r="FS118" i="21"/>
  <c r="FV118" i="21"/>
  <c r="FY118" i="21"/>
  <c r="GD118" i="21"/>
  <c r="GG118" i="21"/>
  <c r="GH118" i="21"/>
  <c r="GI118" i="21"/>
  <c r="GJ118" i="21"/>
  <c r="GK118" i="21"/>
  <c r="GL118" i="21"/>
  <c r="IB118" i="21"/>
  <c r="IG118" i="21"/>
  <c r="II118" i="21"/>
  <c r="IJ118" i="21"/>
  <c r="C119" i="21"/>
  <c r="D119" i="21"/>
  <c r="IA119" i="21" s="1"/>
  <c r="E119" i="21"/>
  <c r="F119" i="21"/>
  <c r="G119" i="21"/>
  <c r="II119" i="21" s="1"/>
  <c r="H119" i="21"/>
  <c r="I119" i="21"/>
  <c r="J119" i="21"/>
  <c r="P119" i="21"/>
  <c r="S119" i="21"/>
  <c r="V119" i="21"/>
  <c r="X119" i="21"/>
  <c r="Z119" i="21"/>
  <c r="AJ119" i="21"/>
  <c r="AK119" i="21"/>
  <c r="AS119" i="21"/>
  <c r="AV119" i="21"/>
  <c r="AW119" i="21"/>
  <c r="AX119" i="21"/>
  <c r="AZ119" i="21"/>
  <c r="BA119" i="21"/>
  <c r="BB119" i="21"/>
  <c r="BM119" i="21"/>
  <c r="CG119" i="21"/>
  <c r="CR119" i="21"/>
  <c r="EW119" i="21"/>
  <c r="FG119" i="21"/>
  <c r="FQ119" i="21"/>
  <c r="FV119" i="21"/>
  <c r="GJ119" i="21"/>
  <c r="IG119" i="21"/>
  <c r="IH119" i="21"/>
  <c r="C120" i="21"/>
  <c r="D120" i="21"/>
  <c r="HZ120" i="21" s="1"/>
  <c r="E120" i="21"/>
  <c r="F120" i="21"/>
  <c r="G120" i="21"/>
  <c r="H120" i="21"/>
  <c r="I120" i="21"/>
  <c r="J120" i="21"/>
  <c r="P120" i="21"/>
  <c r="S120" i="21"/>
  <c r="V120" i="21"/>
  <c r="X120" i="21"/>
  <c r="Z120" i="21"/>
  <c r="AJ120" i="21"/>
  <c r="AK120" i="21"/>
  <c r="AS120" i="21"/>
  <c r="AV120" i="21"/>
  <c r="AW120" i="21"/>
  <c r="AX120" i="21"/>
  <c r="AZ120" i="21"/>
  <c r="BA120" i="21"/>
  <c r="BB120" i="21"/>
  <c r="BM120" i="21"/>
  <c r="CG120" i="21"/>
  <c r="CR120" i="21"/>
  <c r="EW120" i="21"/>
  <c r="FG120" i="21"/>
  <c r="FQ120" i="21"/>
  <c r="FS120" i="21"/>
  <c r="FV120" i="21"/>
  <c r="FY120" i="21"/>
  <c r="GD120" i="21"/>
  <c r="GE120" i="21"/>
  <c r="GF120" i="21"/>
  <c r="GG120" i="21"/>
  <c r="GH120" i="21"/>
  <c r="GI120" i="21"/>
  <c r="GJ120" i="21"/>
  <c r="GK120" i="21"/>
  <c r="GL120" i="21"/>
  <c r="IA120" i="21"/>
  <c r="ID120" i="21" s="1"/>
  <c r="IB120" i="21"/>
  <c r="IC120" i="21" s="1"/>
  <c r="IE120" i="21"/>
  <c r="IG120" i="21"/>
  <c r="IH120" i="21"/>
  <c r="II120" i="21"/>
  <c r="IJ120" i="21"/>
  <c r="IK120" i="21"/>
  <c r="C121" i="21"/>
  <c r="D121" i="21"/>
  <c r="E121" i="21"/>
  <c r="F121" i="21"/>
  <c r="G121" i="21"/>
  <c r="IH121" i="21" s="1"/>
  <c r="H121" i="21"/>
  <c r="GG121" i="21" s="1"/>
  <c r="I121" i="21"/>
  <c r="J121" i="21"/>
  <c r="P121" i="21"/>
  <c r="S121" i="21"/>
  <c r="V121" i="21"/>
  <c r="X121" i="21"/>
  <c r="Z121" i="21"/>
  <c r="AJ121" i="21"/>
  <c r="AK121" i="21"/>
  <c r="AS121" i="21"/>
  <c r="AV121" i="21"/>
  <c r="AW121" i="21"/>
  <c r="AX121" i="21"/>
  <c r="AZ121" i="21"/>
  <c r="BA121" i="21"/>
  <c r="BB121" i="21"/>
  <c r="BM121" i="21"/>
  <c r="CG121" i="21"/>
  <c r="CR121" i="21"/>
  <c r="EW121" i="21"/>
  <c r="FG121" i="21"/>
  <c r="FQ121" i="21"/>
  <c r="FS121" i="21"/>
  <c r="FV121" i="21"/>
  <c r="FY121" i="21"/>
  <c r="GE121" i="21"/>
  <c r="GF121" i="21"/>
  <c r="GI121" i="21"/>
  <c r="GJ121" i="21"/>
  <c r="GK121" i="21"/>
  <c r="GL121" i="21"/>
  <c r="IG121" i="21"/>
  <c r="II121" i="21"/>
  <c r="IK121" i="21"/>
  <c r="C122" i="21"/>
  <c r="D122" i="21"/>
  <c r="IB122" i="21" s="1"/>
  <c r="E122" i="21"/>
  <c r="F122" i="21"/>
  <c r="G122" i="21"/>
  <c r="IK122" i="21" s="1"/>
  <c r="H122" i="21"/>
  <c r="GE122" i="21" s="1"/>
  <c r="I122" i="21"/>
  <c r="J122" i="21"/>
  <c r="P122" i="21"/>
  <c r="S122" i="21"/>
  <c r="V122" i="21"/>
  <c r="X122" i="21"/>
  <c r="Z122" i="21"/>
  <c r="AJ122" i="21"/>
  <c r="AK122" i="21"/>
  <c r="AS122" i="21"/>
  <c r="AV122" i="21"/>
  <c r="AW122" i="21"/>
  <c r="AX122" i="21"/>
  <c r="AZ122" i="21"/>
  <c r="BA122" i="21"/>
  <c r="BB122" i="21"/>
  <c r="BM122" i="21"/>
  <c r="CG122" i="21"/>
  <c r="CR122" i="21"/>
  <c r="EW122" i="21"/>
  <c r="FG122" i="21"/>
  <c r="FQ122" i="21"/>
  <c r="FS122" i="21"/>
  <c r="FV122" i="21"/>
  <c r="FY122" i="21"/>
  <c r="GD122" i="21"/>
  <c r="GG122" i="21"/>
  <c r="GH122" i="21"/>
  <c r="GI122" i="21"/>
  <c r="GJ122" i="21"/>
  <c r="GK122" i="21"/>
  <c r="GL122" i="21"/>
  <c r="IG122" i="21"/>
  <c r="II122" i="21"/>
  <c r="IJ122" i="21"/>
  <c r="C123" i="21"/>
  <c r="D123" i="21"/>
  <c r="IA123" i="21" s="1"/>
  <c r="E123" i="21"/>
  <c r="F123" i="21"/>
  <c r="G123" i="21"/>
  <c r="II123" i="21" s="1"/>
  <c r="H123" i="21"/>
  <c r="GI123" i="21" s="1"/>
  <c r="I123" i="21"/>
  <c r="J123" i="21"/>
  <c r="P123" i="21"/>
  <c r="S123" i="21"/>
  <c r="V123" i="21"/>
  <c r="X123" i="21"/>
  <c r="Z123" i="21"/>
  <c r="AJ123" i="21"/>
  <c r="AK123" i="21"/>
  <c r="AS123" i="21"/>
  <c r="AV123" i="21"/>
  <c r="AW123" i="21"/>
  <c r="AX123" i="21"/>
  <c r="AZ123" i="21"/>
  <c r="BA123" i="21"/>
  <c r="BB123" i="21"/>
  <c r="BM123" i="21"/>
  <c r="CG123" i="21"/>
  <c r="CR123" i="21"/>
  <c r="EW123" i="21"/>
  <c r="FG123" i="21"/>
  <c r="FQ123" i="21"/>
  <c r="FS123" i="21"/>
  <c r="FV123" i="21"/>
  <c r="HZ123" i="21"/>
  <c r="IG123" i="21"/>
  <c r="IH123" i="21"/>
  <c r="C124" i="21"/>
  <c r="D124" i="21"/>
  <c r="HZ124" i="21" s="1"/>
  <c r="E124" i="21"/>
  <c r="F124" i="21"/>
  <c r="G124" i="21"/>
  <c r="H124" i="21"/>
  <c r="I124" i="21"/>
  <c r="J124" i="21"/>
  <c r="P124" i="21"/>
  <c r="S124" i="21"/>
  <c r="V124" i="21"/>
  <c r="X124" i="21"/>
  <c r="Z124" i="21"/>
  <c r="AJ124" i="21"/>
  <c r="AK124" i="21"/>
  <c r="AS124" i="21"/>
  <c r="AV124" i="21"/>
  <c r="AW124" i="21"/>
  <c r="AX124" i="21"/>
  <c r="AZ124" i="21"/>
  <c r="BA124" i="21"/>
  <c r="BB124" i="21"/>
  <c r="BM124" i="21"/>
  <c r="CG124" i="21"/>
  <c r="CR124" i="21"/>
  <c r="EW124" i="21"/>
  <c r="FG124" i="21"/>
  <c r="FQ124" i="21"/>
  <c r="FS124" i="21"/>
  <c r="FV124" i="21"/>
  <c r="FY124" i="21"/>
  <c r="GD124" i="21"/>
  <c r="GE124" i="21"/>
  <c r="GF124" i="21"/>
  <c r="GG124" i="21"/>
  <c r="GH124" i="21"/>
  <c r="GI124" i="21"/>
  <c r="GJ124" i="21"/>
  <c r="GK124" i="21"/>
  <c r="GL124" i="21"/>
  <c r="IB124" i="21"/>
  <c r="IF124" i="21" s="1"/>
  <c r="IG124" i="21"/>
  <c r="IH124" i="21"/>
  <c r="II124" i="21"/>
  <c r="IJ124" i="21"/>
  <c r="IK124" i="21"/>
  <c r="C125" i="21"/>
  <c r="D125" i="21"/>
  <c r="E125" i="21"/>
  <c r="F125" i="21"/>
  <c r="G125" i="21"/>
  <c r="IH125" i="21" s="1"/>
  <c r="H125" i="21"/>
  <c r="GG125" i="21" s="1"/>
  <c r="I125" i="21"/>
  <c r="J125" i="21"/>
  <c r="P125" i="21"/>
  <c r="S125" i="21"/>
  <c r="V125" i="21"/>
  <c r="X125" i="21"/>
  <c r="Z125" i="21"/>
  <c r="AJ125" i="21"/>
  <c r="AK125" i="21"/>
  <c r="AS125" i="21"/>
  <c r="AV125" i="21"/>
  <c r="AW125" i="21"/>
  <c r="AX125" i="21"/>
  <c r="AZ125" i="21"/>
  <c r="BA125" i="21"/>
  <c r="BB125" i="21"/>
  <c r="BM125" i="21"/>
  <c r="CG125" i="21"/>
  <c r="CR125" i="21"/>
  <c r="EW125" i="21"/>
  <c r="FG125" i="21"/>
  <c r="FQ125" i="21"/>
  <c r="FS125" i="21"/>
  <c r="FV125" i="21"/>
  <c r="FY125" i="21"/>
  <c r="GE125" i="21"/>
  <c r="GF125" i="21"/>
  <c r="GI125" i="21"/>
  <c r="GJ125" i="21"/>
  <c r="GK125" i="21"/>
  <c r="GL125" i="21"/>
  <c r="IG125" i="21"/>
  <c r="IK125" i="21"/>
  <c r="C126" i="21"/>
  <c r="D126" i="21"/>
  <c r="HZ126" i="21" s="1"/>
  <c r="E126" i="21"/>
  <c r="F126" i="21"/>
  <c r="G126" i="21"/>
  <c r="IK126" i="21" s="1"/>
  <c r="H126" i="21"/>
  <c r="GE126" i="21" s="1"/>
  <c r="I126" i="21"/>
  <c r="J126" i="21"/>
  <c r="P126" i="21"/>
  <c r="S126" i="21"/>
  <c r="V126" i="21"/>
  <c r="X126" i="21"/>
  <c r="Z126" i="21"/>
  <c r="AJ126" i="21"/>
  <c r="AK126" i="21"/>
  <c r="AS126" i="21"/>
  <c r="AV126" i="21"/>
  <c r="AW126" i="21"/>
  <c r="AX126" i="21"/>
  <c r="AZ126" i="21"/>
  <c r="BA126" i="21"/>
  <c r="BB126" i="21"/>
  <c r="BM126" i="21"/>
  <c r="CG126" i="21"/>
  <c r="CR126" i="21"/>
  <c r="EW126" i="21"/>
  <c r="FG126" i="21"/>
  <c r="FQ126" i="21"/>
  <c r="FS126" i="21"/>
  <c r="FV126" i="21"/>
  <c r="FY126" i="21"/>
  <c r="GD126" i="21"/>
  <c r="GG126" i="21"/>
  <c r="GH126" i="21"/>
  <c r="GI126" i="21"/>
  <c r="GJ126" i="21"/>
  <c r="GK126" i="21"/>
  <c r="GL126" i="21"/>
  <c r="IG126" i="21"/>
  <c r="II126" i="21"/>
  <c r="IJ126" i="21"/>
  <c r="C127" i="21"/>
  <c r="D127" i="21"/>
  <c r="IA127" i="21" s="1"/>
  <c r="ID127" i="21" s="1"/>
  <c r="E127" i="21"/>
  <c r="F127" i="21"/>
  <c r="G127" i="21"/>
  <c r="H127" i="21"/>
  <c r="I127" i="21"/>
  <c r="J127" i="21"/>
  <c r="P127" i="21"/>
  <c r="S127" i="21"/>
  <c r="V127" i="21"/>
  <c r="X127" i="21"/>
  <c r="Z127" i="21"/>
  <c r="AJ127" i="21"/>
  <c r="AK127" i="21"/>
  <c r="AS127" i="21"/>
  <c r="AV127" i="21"/>
  <c r="AW127" i="21"/>
  <c r="AX127" i="21"/>
  <c r="AZ127" i="21"/>
  <c r="BA127" i="21"/>
  <c r="BB127" i="21"/>
  <c r="BM127" i="21"/>
  <c r="CG127" i="21"/>
  <c r="CR127" i="21"/>
  <c r="EW127" i="21"/>
  <c r="FG127" i="21"/>
  <c r="FQ127" i="21"/>
  <c r="FS127" i="21"/>
  <c r="FV127" i="21"/>
  <c r="IK127" i="21"/>
  <c r="C128" i="21"/>
  <c r="D128" i="21"/>
  <c r="HZ128" i="21" s="1"/>
  <c r="E128" i="21"/>
  <c r="F128" i="21"/>
  <c r="G128" i="21"/>
  <c r="H128" i="21"/>
  <c r="I128" i="21"/>
  <c r="J128" i="21"/>
  <c r="P128" i="21"/>
  <c r="S128" i="21"/>
  <c r="V128" i="21"/>
  <c r="X128" i="21"/>
  <c r="Z128" i="21"/>
  <c r="AJ128" i="21"/>
  <c r="AK128" i="21"/>
  <c r="AS128" i="21"/>
  <c r="AV128" i="21"/>
  <c r="AW128" i="21"/>
  <c r="AX128" i="21"/>
  <c r="AZ128" i="21"/>
  <c r="BA128" i="21"/>
  <c r="BB128" i="21"/>
  <c r="BM128" i="21"/>
  <c r="CG128" i="21"/>
  <c r="CR128" i="21"/>
  <c r="EW128" i="21"/>
  <c r="FG128" i="21"/>
  <c r="FQ128" i="21"/>
  <c r="FS128" i="21"/>
  <c r="FV128" i="21"/>
  <c r="FY128" i="21"/>
  <c r="GD128" i="21"/>
  <c r="GE128" i="21"/>
  <c r="GF128" i="21"/>
  <c r="GG128" i="21"/>
  <c r="GH128" i="21"/>
  <c r="GI128" i="21"/>
  <c r="GJ128" i="21"/>
  <c r="GK128" i="21"/>
  <c r="GL128" i="21"/>
  <c r="IA128" i="21"/>
  <c r="ID128" i="21" s="1"/>
  <c r="IB128" i="21"/>
  <c r="IC128" i="21"/>
  <c r="IF128" i="21"/>
  <c r="IG128" i="21"/>
  <c r="IH128" i="21"/>
  <c r="II128" i="21"/>
  <c r="IJ128" i="21"/>
  <c r="IK128" i="21"/>
  <c r="C129" i="21"/>
  <c r="D129" i="21"/>
  <c r="E129" i="21"/>
  <c r="F129" i="21"/>
  <c r="G129" i="21"/>
  <c r="GD129" i="21" s="1"/>
  <c r="H129" i="21"/>
  <c r="GG129" i="21" s="1"/>
  <c r="I129" i="21"/>
  <c r="J129" i="21"/>
  <c r="P129" i="21"/>
  <c r="S129" i="21"/>
  <c r="V129" i="21"/>
  <c r="X129" i="21"/>
  <c r="Z129" i="21"/>
  <c r="AJ129" i="21"/>
  <c r="AK129" i="21"/>
  <c r="AS129" i="21"/>
  <c r="AV129" i="21"/>
  <c r="AW129" i="21"/>
  <c r="AX129" i="21"/>
  <c r="AZ129" i="21"/>
  <c r="BA129" i="21"/>
  <c r="BB129" i="21"/>
  <c r="BM129" i="21"/>
  <c r="CG129" i="21"/>
  <c r="CR129" i="21"/>
  <c r="EW129" i="21"/>
  <c r="FG129" i="21"/>
  <c r="FQ129" i="21"/>
  <c r="FS129" i="21"/>
  <c r="FV129" i="21"/>
  <c r="FY129" i="21"/>
  <c r="GE129" i="21"/>
  <c r="GF129" i="21"/>
  <c r="GI129" i="21"/>
  <c r="GJ129" i="21"/>
  <c r="GK129" i="21"/>
  <c r="GL129" i="21"/>
  <c r="HZ129" i="21"/>
  <c r="IG129" i="21"/>
  <c r="II129" i="21"/>
  <c r="IJ129" i="21"/>
  <c r="IK129" i="21"/>
  <c r="C130" i="21"/>
  <c r="D130" i="21"/>
  <c r="HZ130" i="21" s="1"/>
  <c r="E130" i="21"/>
  <c r="F130" i="21"/>
  <c r="G130" i="21"/>
  <c r="H130" i="21"/>
  <c r="I130" i="21"/>
  <c r="J130" i="21"/>
  <c r="P130" i="21"/>
  <c r="S130" i="21"/>
  <c r="V130" i="21"/>
  <c r="X130" i="21"/>
  <c r="Z130" i="21"/>
  <c r="AJ130" i="21"/>
  <c r="AK130" i="21"/>
  <c r="AS130" i="21"/>
  <c r="AV130" i="21"/>
  <c r="AW130" i="21"/>
  <c r="AX130" i="21"/>
  <c r="AZ130" i="21"/>
  <c r="BA130" i="21"/>
  <c r="BB130" i="21"/>
  <c r="BM130" i="21"/>
  <c r="CG130" i="21"/>
  <c r="CR130" i="21"/>
  <c r="EW130" i="21"/>
  <c r="FG130" i="21"/>
  <c r="FQ130" i="21"/>
  <c r="FV130" i="21"/>
  <c r="GI130" i="21"/>
  <c r="C131" i="21"/>
  <c r="D131" i="21"/>
  <c r="HZ131" i="21" s="1"/>
  <c r="E131" i="21"/>
  <c r="F131" i="21"/>
  <c r="G131" i="21"/>
  <c r="IH131" i="21" s="1"/>
  <c r="H131" i="21"/>
  <c r="GF131" i="21" s="1"/>
  <c r="I131" i="21"/>
  <c r="J131" i="21"/>
  <c r="P131" i="21"/>
  <c r="S131" i="21"/>
  <c r="V131" i="21"/>
  <c r="X131" i="21"/>
  <c r="Z131" i="21"/>
  <c r="AJ131" i="21"/>
  <c r="AK131" i="21"/>
  <c r="AS131" i="21"/>
  <c r="AV131" i="21"/>
  <c r="AW131" i="21"/>
  <c r="AX131" i="21"/>
  <c r="AZ131" i="21"/>
  <c r="BA131" i="21"/>
  <c r="BB131" i="21"/>
  <c r="BM131" i="21"/>
  <c r="CG131" i="21"/>
  <c r="CR131" i="21"/>
  <c r="EW131" i="21"/>
  <c r="FG131" i="21"/>
  <c r="FQ131" i="21"/>
  <c r="FS131" i="21"/>
  <c r="FV131" i="21"/>
  <c r="GE131" i="21"/>
  <c r="GG131" i="21"/>
  <c r="GH131" i="21"/>
  <c r="GI131" i="21"/>
  <c r="GJ131" i="21"/>
  <c r="IG131" i="21"/>
  <c r="IK131" i="21"/>
  <c r="C132" i="21"/>
  <c r="D132" i="21"/>
  <c r="IB132" i="21" s="1"/>
  <c r="E132" i="21"/>
  <c r="F132" i="21"/>
  <c r="G132" i="21"/>
  <c r="H132" i="21"/>
  <c r="I132" i="21"/>
  <c r="J132" i="21"/>
  <c r="P132" i="21"/>
  <c r="S132" i="21"/>
  <c r="V132" i="21"/>
  <c r="X132" i="21"/>
  <c r="Z132" i="21"/>
  <c r="AJ132" i="21"/>
  <c r="AK132" i="21"/>
  <c r="AS132" i="21"/>
  <c r="AV132" i="21"/>
  <c r="AW132" i="21"/>
  <c r="AX132" i="21"/>
  <c r="AZ132" i="21"/>
  <c r="BA132" i="21"/>
  <c r="BB132" i="21"/>
  <c r="BM132" i="21"/>
  <c r="CG132" i="21"/>
  <c r="CR132" i="21"/>
  <c r="EW132" i="21"/>
  <c r="FG132" i="21"/>
  <c r="FQ132" i="21"/>
  <c r="FS132" i="21"/>
  <c r="FV132" i="21"/>
  <c r="FY132" i="21"/>
  <c r="GD132" i="21"/>
  <c r="GE132" i="21"/>
  <c r="GF132" i="21"/>
  <c r="GG132" i="21"/>
  <c r="GH132" i="21"/>
  <c r="GI132" i="21"/>
  <c r="GJ132" i="21"/>
  <c r="GK132" i="21"/>
  <c r="GL132" i="21"/>
  <c r="IG132" i="21"/>
  <c r="IH132" i="21"/>
  <c r="II132" i="21"/>
  <c r="IJ132" i="21"/>
  <c r="IK132" i="21"/>
  <c r="C133" i="21"/>
  <c r="D133" i="21"/>
  <c r="IA133" i="21" s="1"/>
  <c r="IE133" i="21" s="1"/>
  <c r="E133" i="21"/>
  <c r="F133" i="21"/>
  <c r="G133" i="21"/>
  <c r="H133" i="21"/>
  <c r="GE133" i="21" s="1"/>
  <c r="I133" i="21"/>
  <c r="J133" i="21"/>
  <c r="P133" i="21"/>
  <c r="S133" i="21"/>
  <c r="V133" i="21"/>
  <c r="X133" i="21"/>
  <c r="Z133" i="21"/>
  <c r="AJ133" i="21"/>
  <c r="AK133" i="21"/>
  <c r="AS133" i="21"/>
  <c r="AV133" i="21"/>
  <c r="AW133" i="21"/>
  <c r="AX133" i="21"/>
  <c r="AZ133" i="21"/>
  <c r="BA133" i="21"/>
  <c r="BB133" i="21"/>
  <c r="BM133" i="21"/>
  <c r="CG133" i="21"/>
  <c r="CR133" i="21"/>
  <c r="EW133" i="21"/>
  <c r="FG133" i="21"/>
  <c r="FQ133" i="21"/>
  <c r="FV133" i="21"/>
  <c r="GD133" i="21"/>
  <c r="GL133" i="21"/>
  <c r="IG133" i="21"/>
  <c r="IH133" i="21"/>
  <c r="II133" i="21"/>
  <c r="IJ133" i="21"/>
  <c r="IK133" i="21"/>
  <c r="C134" i="21"/>
  <c r="D134" i="21"/>
  <c r="IB134" i="21" s="1"/>
  <c r="E134" i="21"/>
  <c r="B134" i="21" s="1"/>
  <c r="F134" i="21"/>
  <c r="G134" i="21"/>
  <c r="H134" i="21"/>
  <c r="GG134" i="21" s="1"/>
  <c r="I134" i="21"/>
  <c r="J134" i="21"/>
  <c r="P134" i="21"/>
  <c r="S134" i="21"/>
  <c r="V134" i="21"/>
  <c r="X134" i="21"/>
  <c r="Z134" i="21"/>
  <c r="AJ134" i="21"/>
  <c r="AK134" i="21"/>
  <c r="AS134" i="21"/>
  <c r="AV134" i="21"/>
  <c r="AW134" i="21"/>
  <c r="AX134" i="21"/>
  <c r="AZ134" i="21"/>
  <c r="BA134" i="21"/>
  <c r="BB134" i="21"/>
  <c r="BM134" i="21"/>
  <c r="CG134" i="21"/>
  <c r="CR134" i="21"/>
  <c r="EW134" i="21"/>
  <c r="FG134" i="21"/>
  <c r="FQ134" i="21"/>
  <c r="FS134" i="21"/>
  <c r="FV134" i="21"/>
  <c r="GF134" i="21"/>
  <c r="GH134" i="21"/>
  <c r="GI134" i="21"/>
  <c r="GJ134" i="21"/>
  <c r="HZ134" i="21"/>
  <c r="IA134" i="21"/>
  <c r="ID134" i="21" s="1"/>
  <c r="IG134" i="21"/>
  <c r="C135" i="21"/>
  <c r="D135" i="21"/>
  <c r="E135" i="21"/>
  <c r="F135" i="21"/>
  <c r="G135" i="21"/>
  <c r="II135" i="21" s="1"/>
  <c r="H135" i="21"/>
  <c r="FY135" i="21" s="1"/>
  <c r="I135" i="21"/>
  <c r="J135" i="21"/>
  <c r="P135" i="21"/>
  <c r="S135" i="21"/>
  <c r="V135" i="21"/>
  <c r="X135" i="21"/>
  <c r="Z135" i="21"/>
  <c r="AJ135" i="21"/>
  <c r="AK135" i="21"/>
  <c r="AS135" i="21"/>
  <c r="AV135" i="21"/>
  <c r="AW135" i="21"/>
  <c r="AX135" i="21"/>
  <c r="AZ135" i="21"/>
  <c r="BA135" i="21"/>
  <c r="BB135" i="21"/>
  <c r="BM135" i="21"/>
  <c r="CG135" i="21"/>
  <c r="CR135" i="21"/>
  <c r="EW135" i="21"/>
  <c r="FG135" i="21"/>
  <c r="FQ135" i="21"/>
  <c r="FS135" i="21"/>
  <c r="FV135" i="21"/>
  <c r="GD135" i="21"/>
  <c r="GE135" i="21"/>
  <c r="GF135" i="21"/>
  <c r="GG135" i="21"/>
  <c r="GH135" i="21"/>
  <c r="GI135" i="21"/>
  <c r="GJ135" i="21"/>
  <c r="GL135" i="21"/>
  <c r="IG135" i="21"/>
  <c r="IH135" i="21"/>
  <c r="IJ135" i="21"/>
  <c r="IK135" i="21"/>
  <c r="C136" i="21"/>
  <c r="D136" i="21"/>
  <c r="IB136" i="21" s="1"/>
  <c r="E136" i="21"/>
  <c r="F136" i="21"/>
  <c r="G136" i="21"/>
  <c r="H136" i="21"/>
  <c r="GJ136" i="21" s="1"/>
  <c r="I136" i="21"/>
  <c r="J136" i="21"/>
  <c r="P136" i="21"/>
  <c r="S136" i="21"/>
  <c r="V136" i="21"/>
  <c r="X136" i="21"/>
  <c r="Z136" i="21"/>
  <c r="AJ136" i="21"/>
  <c r="AK136" i="21"/>
  <c r="AS136" i="21"/>
  <c r="AV136" i="21"/>
  <c r="AW136" i="21"/>
  <c r="AX136" i="21"/>
  <c r="AZ136" i="21"/>
  <c r="BA136" i="21"/>
  <c r="BB136" i="21"/>
  <c r="BM136" i="21"/>
  <c r="CG136" i="21"/>
  <c r="CR136" i="21"/>
  <c r="EW136" i="21"/>
  <c r="FG136" i="21"/>
  <c r="FQ136" i="21"/>
  <c r="GD136" i="21"/>
  <c r="GE136" i="21"/>
  <c r="IG136" i="21"/>
  <c r="IH136" i="21"/>
  <c r="II136" i="21"/>
  <c r="IJ136" i="21"/>
  <c r="IK136" i="21"/>
  <c r="C137" i="21"/>
  <c r="D137" i="21"/>
  <c r="IA137" i="21" s="1"/>
  <c r="E137" i="21"/>
  <c r="F137" i="21"/>
  <c r="G137" i="21"/>
  <c r="H137" i="21"/>
  <c r="GH137" i="21" s="1"/>
  <c r="I137" i="21"/>
  <c r="J137" i="21"/>
  <c r="P137" i="21"/>
  <c r="S137" i="21"/>
  <c r="V137" i="21"/>
  <c r="X137" i="21"/>
  <c r="Z137" i="21"/>
  <c r="AJ137" i="21"/>
  <c r="AK137" i="21"/>
  <c r="AS137" i="21"/>
  <c r="AV137" i="21"/>
  <c r="AW137" i="21"/>
  <c r="AX137" i="21"/>
  <c r="AZ137" i="21"/>
  <c r="BA137" i="21"/>
  <c r="BB137" i="21"/>
  <c r="BM137" i="21"/>
  <c r="CG137" i="21"/>
  <c r="CR137" i="21"/>
  <c r="EW137" i="21"/>
  <c r="FG137" i="21"/>
  <c r="FQ137" i="21"/>
  <c r="FY137" i="21"/>
  <c r="GD137" i="21"/>
  <c r="GK137" i="21"/>
  <c r="HZ137" i="21"/>
  <c r="IG137" i="21"/>
  <c r="IH137" i="21"/>
  <c r="II137" i="21"/>
  <c r="IJ137" i="21"/>
  <c r="IK137" i="21"/>
  <c r="C138" i="21"/>
  <c r="D138" i="21"/>
  <c r="E138" i="21"/>
  <c r="F138" i="21"/>
  <c r="G138" i="21"/>
  <c r="H138" i="21"/>
  <c r="GG138" i="21" s="1"/>
  <c r="I138" i="21"/>
  <c r="J138" i="21"/>
  <c r="P138" i="21"/>
  <c r="S138" i="21"/>
  <c r="V138" i="21"/>
  <c r="X138" i="21"/>
  <c r="Z138" i="21"/>
  <c r="AJ138" i="21"/>
  <c r="AK138" i="21"/>
  <c r="AS138" i="21"/>
  <c r="AV138" i="21"/>
  <c r="AW138" i="21"/>
  <c r="AX138" i="21"/>
  <c r="AZ138" i="21"/>
  <c r="BA138" i="21"/>
  <c r="BB138" i="21"/>
  <c r="BM138" i="21"/>
  <c r="CG138" i="21"/>
  <c r="CR138" i="21"/>
  <c r="EW138" i="21"/>
  <c r="FG138" i="21"/>
  <c r="FQ138" i="21"/>
  <c r="FV138" i="21"/>
  <c r="GF138" i="21"/>
  <c r="GI138" i="21"/>
  <c r="GJ138" i="21"/>
  <c r="IG138" i="21"/>
  <c r="IH138" i="21"/>
  <c r="II138" i="21"/>
  <c r="C139" i="21"/>
  <c r="D139" i="21"/>
  <c r="IA139" i="21" s="1"/>
  <c r="ID139" i="21" s="1"/>
  <c r="E139" i="21"/>
  <c r="F139" i="21"/>
  <c r="G139" i="21"/>
  <c r="II139" i="21" s="1"/>
  <c r="H139" i="21"/>
  <c r="FY139" i="21" s="1"/>
  <c r="I139" i="21"/>
  <c r="J139" i="21"/>
  <c r="P139" i="21"/>
  <c r="S139" i="21"/>
  <c r="V139" i="21"/>
  <c r="X139" i="21"/>
  <c r="Z139" i="21"/>
  <c r="AJ139" i="21"/>
  <c r="AK139" i="21"/>
  <c r="AS139" i="21"/>
  <c r="AV139" i="21"/>
  <c r="AW139" i="21"/>
  <c r="AX139" i="21"/>
  <c r="AZ139" i="21"/>
  <c r="BA139" i="21"/>
  <c r="BB139" i="21"/>
  <c r="BM139" i="21"/>
  <c r="CG139" i="21"/>
  <c r="CR139" i="21"/>
  <c r="EW139" i="21"/>
  <c r="FG139" i="21"/>
  <c r="FQ139" i="21"/>
  <c r="FS139" i="21"/>
  <c r="FV139" i="21"/>
  <c r="GD139" i="21"/>
  <c r="GE139" i="21"/>
  <c r="GF139" i="21"/>
  <c r="GG139" i="21"/>
  <c r="GH139" i="21"/>
  <c r="GI139" i="21"/>
  <c r="GJ139" i="21"/>
  <c r="GL139" i="21"/>
  <c r="IE139" i="21"/>
  <c r="IG139" i="21"/>
  <c r="IH139" i="21"/>
  <c r="IJ139" i="21"/>
  <c r="IK139" i="21"/>
  <c r="C140" i="21"/>
  <c r="D140" i="21"/>
  <c r="HZ140" i="21" s="1"/>
  <c r="E140" i="21"/>
  <c r="F140" i="21"/>
  <c r="G140" i="21"/>
  <c r="H140" i="21"/>
  <c r="I140" i="21"/>
  <c r="J140" i="21"/>
  <c r="P140" i="21"/>
  <c r="S140" i="21"/>
  <c r="V140" i="21"/>
  <c r="X140" i="21"/>
  <c r="Z140" i="21"/>
  <c r="AJ140" i="21"/>
  <c r="AK140" i="21"/>
  <c r="AS140" i="21"/>
  <c r="AV140" i="21"/>
  <c r="AW140" i="21"/>
  <c r="AX140" i="21"/>
  <c r="AZ140" i="21"/>
  <c r="BA140" i="21"/>
  <c r="BM140" i="21"/>
  <c r="CG140" i="21"/>
  <c r="CR140" i="21"/>
  <c r="EW140" i="21"/>
  <c r="FG140" i="21"/>
  <c r="FQ140" i="21"/>
  <c r="GD140" i="21"/>
  <c r="IG140" i="21"/>
  <c r="IH140" i="21"/>
  <c r="II140" i="21"/>
  <c r="IJ140" i="21"/>
  <c r="IK140" i="21"/>
  <c r="C141" i="21"/>
  <c r="D141" i="21"/>
  <c r="IB141" i="21" s="1"/>
  <c r="E141" i="21"/>
  <c r="F141" i="21"/>
  <c r="G141" i="21"/>
  <c r="H141" i="21"/>
  <c r="FY141" i="21" s="1"/>
  <c r="I141" i="21"/>
  <c r="J141" i="21"/>
  <c r="P141" i="21"/>
  <c r="S141" i="21"/>
  <c r="V141" i="21"/>
  <c r="X141" i="21"/>
  <c r="Z141" i="21"/>
  <c r="AJ141" i="21"/>
  <c r="AK141" i="21"/>
  <c r="AS141" i="21"/>
  <c r="AV141" i="21"/>
  <c r="AW141" i="21"/>
  <c r="AX141" i="21"/>
  <c r="AZ141" i="21"/>
  <c r="BA141" i="21"/>
  <c r="BB141" i="21"/>
  <c r="BM141" i="21"/>
  <c r="CG141" i="21"/>
  <c r="CR141" i="21"/>
  <c r="EW141" i="21"/>
  <c r="FG141" i="21"/>
  <c r="FQ141" i="21"/>
  <c r="FV141" i="21"/>
  <c r="GD141" i="21"/>
  <c r="GH141" i="21"/>
  <c r="GK141" i="21"/>
  <c r="IG141" i="21"/>
  <c r="IH141" i="21"/>
  <c r="II141" i="21"/>
  <c r="IJ141" i="21"/>
  <c r="IK141" i="21"/>
  <c r="C142" i="21"/>
  <c r="D142" i="21"/>
  <c r="IA142" i="21" s="1"/>
  <c r="E142" i="21"/>
  <c r="F142" i="21"/>
  <c r="G142" i="21"/>
  <c r="IK142" i="21" s="1"/>
  <c r="H142" i="21"/>
  <c r="GL142" i="21" s="1"/>
  <c r="I142" i="21"/>
  <c r="J142" i="21"/>
  <c r="P142" i="21"/>
  <c r="S142" i="21"/>
  <c r="V142" i="21"/>
  <c r="X142" i="21"/>
  <c r="Z142" i="21"/>
  <c r="AJ142" i="21"/>
  <c r="AK142" i="21"/>
  <c r="AS142" i="21"/>
  <c r="AV142" i="21"/>
  <c r="AW142" i="21"/>
  <c r="AX142" i="21"/>
  <c r="AZ142" i="21"/>
  <c r="BA142" i="21"/>
  <c r="BB142" i="21"/>
  <c r="BM142" i="21"/>
  <c r="CG142" i="21"/>
  <c r="CR142" i="21"/>
  <c r="EW142" i="21"/>
  <c r="FG142" i="21"/>
  <c r="FQ142" i="21"/>
  <c r="FV142" i="21"/>
  <c r="FY142" i="21"/>
  <c r="GD142" i="21"/>
  <c r="GF142" i="21"/>
  <c r="GG142" i="21"/>
  <c r="GJ142" i="21"/>
  <c r="GK142" i="21"/>
  <c r="IG142" i="21"/>
  <c r="IH142" i="21"/>
  <c r="II142" i="21"/>
  <c r="IJ142" i="21"/>
  <c r="C143" i="21"/>
  <c r="D143" i="21"/>
  <c r="IA143" i="21" s="1"/>
  <c r="E143" i="21"/>
  <c r="F143" i="21"/>
  <c r="G143" i="21"/>
  <c r="H143" i="21"/>
  <c r="FY143" i="21" s="1"/>
  <c r="I143" i="21"/>
  <c r="J143" i="21"/>
  <c r="P143" i="21"/>
  <c r="S143" i="21"/>
  <c r="V143" i="21"/>
  <c r="X143" i="21"/>
  <c r="Z143" i="21"/>
  <c r="AJ143" i="21"/>
  <c r="AK143" i="21"/>
  <c r="AS143" i="21"/>
  <c r="AV143" i="21"/>
  <c r="AW143" i="21"/>
  <c r="AX143" i="21"/>
  <c r="AZ143" i="21"/>
  <c r="BA143" i="21"/>
  <c r="BB143" i="21"/>
  <c r="BM143" i="21"/>
  <c r="CG143" i="21"/>
  <c r="CR143" i="21"/>
  <c r="EW143" i="21"/>
  <c r="FG143" i="21"/>
  <c r="FQ143" i="21"/>
  <c r="FS143" i="21"/>
  <c r="FV143" i="21"/>
  <c r="GE143" i="21"/>
  <c r="GF143" i="21"/>
  <c r="GG143" i="21"/>
  <c r="GH143" i="21"/>
  <c r="GI143" i="21"/>
  <c r="GJ143" i="21"/>
  <c r="GL143" i="21"/>
  <c r="HZ143" i="21"/>
  <c r="IB143" i="21"/>
  <c r="IC143" i="21" s="1"/>
  <c r="IG143" i="21"/>
  <c r="C144" i="21"/>
  <c r="D144" i="21"/>
  <c r="HZ144" i="21" s="1"/>
  <c r="E144" i="21"/>
  <c r="F144" i="21"/>
  <c r="G144" i="21"/>
  <c r="H144" i="21"/>
  <c r="GH144" i="21" s="1"/>
  <c r="I144" i="21"/>
  <c r="J144" i="21"/>
  <c r="P144" i="21"/>
  <c r="S144" i="21"/>
  <c r="V144" i="21"/>
  <c r="X144" i="21"/>
  <c r="Z144" i="21"/>
  <c r="AJ144" i="21"/>
  <c r="AK144" i="21"/>
  <c r="AS144" i="21"/>
  <c r="AV144" i="21"/>
  <c r="AW144" i="21"/>
  <c r="AX144" i="21"/>
  <c r="AZ144" i="21"/>
  <c r="BA144" i="21"/>
  <c r="BB144" i="21"/>
  <c r="BM144" i="21"/>
  <c r="CG144" i="21"/>
  <c r="CR144" i="21"/>
  <c r="EW144" i="21"/>
  <c r="FG144" i="21"/>
  <c r="FQ144" i="21"/>
  <c r="FV144" i="21"/>
  <c r="GD144" i="21"/>
  <c r="GG144" i="21"/>
  <c r="GJ144" i="21"/>
  <c r="IA144" i="21"/>
  <c r="ID144" i="21" s="1"/>
  <c r="IG144" i="21"/>
  <c r="IH144" i="21"/>
  <c r="II144" i="21"/>
  <c r="IJ144" i="21"/>
  <c r="IK144" i="21"/>
  <c r="C145" i="21"/>
  <c r="D145" i="21"/>
  <c r="IA145" i="21" s="1"/>
  <c r="ID145" i="21" s="1"/>
  <c r="E145" i="21"/>
  <c r="F145" i="21"/>
  <c r="G145" i="21"/>
  <c r="IH145" i="21" s="1"/>
  <c r="H145" i="21"/>
  <c r="GF145" i="21" s="1"/>
  <c r="I145" i="21"/>
  <c r="J145" i="21"/>
  <c r="P145" i="21"/>
  <c r="S145" i="21"/>
  <c r="V145" i="21"/>
  <c r="X145" i="21"/>
  <c r="Z145" i="21"/>
  <c r="AJ145" i="21"/>
  <c r="AK145" i="21"/>
  <c r="AS145" i="21"/>
  <c r="AV145" i="21"/>
  <c r="AW145" i="21"/>
  <c r="AX145" i="21"/>
  <c r="AZ145" i="21"/>
  <c r="BA145" i="21"/>
  <c r="BB145" i="21"/>
  <c r="BM145" i="21"/>
  <c r="CG145" i="21"/>
  <c r="CR145" i="21"/>
  <c r="EW145" i="21"/>
  <c r="FG145" i="21"/>
  <c r="FQ145" i="21"/>
  <c r="FS145" i="21"/>
  <c r="FV145" i="21"/>
  <c r="FY145" i="21"/>
  <c r="GD145" i="21"/>
  <c r="GE145" i="21"/>
  <c r="GH145" i="21"/>
  <c r="GI145" i="21"/>
  <c r="GJ145" i="21"/>
  <c r="GK145" i="21"/>
  <c r="GL145" i="21"/>
  <c r="HZ145" i="21"/>
  <c r="IG145" i="21"/>
  <c r="IJ145" i="21"/>
  <c r="IK145" i="21"/>
  <c r="C146" i="21"/>
  <c r="D146" i="21"/>
  <c r="IA146" i="21" s="1"/>
  <c r="E146" i="21"/>
  <c r="F146" i="21"/>
  <c r="G146" i="21"/>
  <c r="GD146" i="21" s="1"/>
  <c r="H146" i="21"/>
  <c r="GL146" i="21" s="1"/>
  <c r="I146" i="21"/>
  <c r="J146" i="21"/>
  <c r="P146" i="21"/>
  <c r="S146" i="21"/>
  <c r="V146" i="21"/>
  <c r="X146" i="21"/>
  <c r="Z146" i="21"/>
  <c r="AJ146" i="21"/>
  <c r="AK146" i="21"/>
  <c r="AS146" i="21"/>
  <c r="AV146" i="21"/>
  <c r="AW146" i="21"/>
  <c r="AX146" i="21"/>
  <c r="AZ146" i="21"/>
  <c r="BA146" i="21"/>
  <c r="BB146" i="21"/>
  <c r="BM146" i="21"/>
  <c r="CG146" i="21"/>
  <c r="CR146" i="21"/>
  <c r="EW146" i="21"/>
  <c r="FG146" i="21"/>
  <c r="FQ146" i="21"/>
  <c r="FV146" i="21"/>
  <c r="FY146" i="21"/>
  <c r="GF146" i="21"/>
  <c r="GG146" i="21"/>
  <c r="GJ146" i="21"/>
  <c r="GK146" i="21"/>
  <c r="IG146" i="21"/>
  <c r="IH146" i="21"/>
  <c r="II146" i="21"/>
  <c r="IJ146" i="21"/>
  <c r="C147" i="21"/>
  <c r="B147" i="21" s="1"/>
  <c r="D147" i="21"/>
  <c r="IA147" i="21" s="1"/>
  <c r="E147" i="21"/>
  <c r="F147" i="21"/>
  <c r="G147" i="21"/>
  <c r="H147" i="21"/>
  <c r="FY147" i="21" s="1"/>
  <c r="I147" i="21"/>
  <c r="J147" i="21"/>
  <c r="P147" i="21"/>
  <c r="S147" i="21"/>
  <c r="V147" i="21"/>
  <c r="X147" i="21"/>
  <c r="Z147" i="21"/>
  <c r="AJ147" i="21"/>
  <c r="AK147" i="21"/>
  <c r="AS147" i="21"/>
  <c r="AV147" i="21"/>
  <c r="AW147" i="21"/>
  <c r="AX147" i="21"/>
  <c r="AZ147" i="21"/>
  <c r="BA147" i="21"/>
  <c r="BB147" i="21"/>
  <c r="BM147" i="21"/>
  <c r="CG147" i="21"/>
  <c r="CR147" i="21"/>
  <c r="EW147" i="21"/>
  <c r="FG147" i="21"/>
  <c r="FQ147" i="21"/>
  <c r="FS147" i="21"/>
  <c r="FV147" i="21"/>
  <c r="GE147" i="21"/>
  <c r="GF147" i="21"/>
  <c r="GG147" i="21"/>
  <c r="GH147" i="21"/>
  <c r="GI147" i="21"/>
  <c r="GJ147" i="21"/>
  <c r="GL147" i="21"/>
  <c r="HZ147" i="21"/>
  <c r="IG147" i="21"/>
  <c r="C148" i="21"/>
  <c r="D148" i="21"/>
  <c r="IA148" i="21" s="1"/>
  <c r="ID148" i="21" s="1"/>
  <c r="E148" i="21"/>
  <c r="F148" i="21"/>
  <c r="G148" i="21"/>
  <c r="H148" i="21"/>
  <c r="GH148" i="21" s="1"/>
  <c r="I148" i="21"/>
  <c r="J148" i="21"/>
  <c r="P148" i="21"/>
  <c r="S148" i="21"/>
  <c r="V148" i="21"/>
  <c r="X148" i="21"/>
  <c r="Z148" i="21"/>
  <c r="AJ148" i="21"/>
  <c r="AK148" i="21"/>
  <c r="AS148" i="21"/>
  <c r="AV148" i="21"/>
  <c r="AW148" i="21"/>
  <c r="AX148" i="21"/>
  <c r="AZ148" i="21"/>
  <c r="BA148" i="21"/>
  <c r="BB148" i="21"/>
  <c r="BM148" i="21"/>
  <c r="CG148" i="21"/>
  <c r="CR148" i="21"/>
  <c r="EW148" i="21"/>
  <c r="FG148" i="21"/>
  <c r="FQ148" i="21"/>
  <c r="FV148" i="21"/>
  <c r="GD148" i="21"/>
  <c r="GG148" i="21"/>
  <c r="GJ148" i="21"/>
  <c r="HZ148" i="21"/>
  <c r="IE148" i="21"/>
  <c r="IG148" i="21"/>
  <c r="IH148" i="21"/>
  <c r="II148" i="21"/>
  <c r="IJ148" i="21"/>
  <c r="IK148" i="21"/>
  <c r="C149" i="21"/>
  <c r="D149" i="21"/>
  <c r="IA149" i="21" s="1"/>
  <c r="ID149" i="21" s="1"/>
  <c r="E149" i="21"/>
  <c r="F149" i="21"/>
  <c r="G149" i="21"/>
  <c r="H149" i="21"/>
  <c r="GF149" i="21" s="1"/>
  <c r="I149" i="21"/>
  <c r="J149" i="21"/>
  <c r="P149" i="21"/>
  <c r="S149" i="21"/>
  <c r="V149" i="21"/>
  <c r="X149" i="21"/>
  <c r="Z149" i="21"/>
  <c r="AJ149" i="21"/>
  <c r="AK149" i="21"/>
  <c r="AS149" i="21"/>
  <c r="AV149" i="21"/>
  <c r="AW149" i="21"/>
  <c r="AX149" i="21"/>
  <c r="AZ149" i="21"/>
  <c r="BA149" i="21"/>
  <c r="BB149" i="21"/>
  <c r="BM149" i="21"/>
  <c r="CG149" i="21"/>
  <c r="CR149" i="21"/>
  <c r="EW149" i="21"/>
  <c r="FG149" i="21"/>
  <c r="FQ149" i="21"/>
  <c r="FS149" i="21"/>
  <c r="FV149" i="21"/>
  <c r="FY149" i="21"/>
  <c r="GD149" i="21"/>
  <c r="GE149" i="21"/>
  <c r="GH149" i="21"/>
  <c r="GI149" i="21"/>
  <c r="GJ149" i="21"/>
  <c r="GK149" i="21"/>
  <c r="GL149" i="21"/>
  <c r="IG149" i="21"/>
  <c r="IH149" i="21"/>
  <c r="II149" i="21"/>
  <c r="IJ149" i="21"/>
  <c r="IK149" i="21"/>
  <c r="C150" i="21"/>
  <c r="D150" i="21"/>
  <c r="E150" i="21"/>
  <c r="F150" i="21"/>
  <c r="G150" i="21"/>
  <c r="GD150" i="21" s="1"/>
  <c r="H150" i="21"/>
  <c r="GL150" i="21" s="1"/>
  <c r="I150" i="21"/>
  <c r="J150" i="21"/>
  <c r="P150" i="21"/>
  <c r="S150" i="21"/>
  <c r="V150" i="21"/>
  <c r="X150" i="21"/>
  <c r="Z150" i="21"/>
  <c r="AJ150" i="21"/>
  <c r="AK150" i="21"/>
  <c r="AS150" i="21"/>
  <c r="AV150" i="21"/>
  <c r="AW150" i="21"/>
  <c r="AX150" i="21"/>
  <c r="AZ150" i="21"/>
  <c r="BA150" i="21"/>
  <c r="BB150" i="21"/>
  <c r="BM150" i="21"/>
  <c r="CG150" i="21"/>
  <c r="CR150" i="21"/>
  <c r="EW150" i="21"/>
  <c r="FG150" i="21"/>
  <c r="FQ150" i="21"/>
  <c r="FV150" i="21"/>
  <c r="FY150" i="21"/>
  <c r="GF150" i="21"/>
  <c r="GJ150" i="21"/>
  <c r="GK150" i="21"/>
  <c r="IA150" i="21"/>
  <c r="IG150" i="21"/>
  <c r="IH150" i="21"/>
  <c r="II150" i="21"/>
  <c r="C151" i="21"/>
  <c r="D151" i="21"/>
  <c r="HZ151" i="21" s="1"/>
  <c r="E151" i="21"/>
  <c r="F151" i="21"/>
  <c r="G151" i="21"/>
  <c r="H151" i="21"/>
  <c r="FY151" i="21" s="1"/>
  <c r="I151" i="21"/>
  <c r="J151" i="21"/>
  <c r="P151" i="21"/>
  <c r="S151" i="21"/>
  <c r="V151" i="21"/>
  <c r="X151" i="21"/>
  <c r="Z151" i="21"/>
  <c r="AJ151" i="21"/>
  <c r="AK151" i="21"/>
  <c r="AS151" i="21"/>
  <c r="AV151" i="21"/>
  <c r="AW151" i="21"/>
  <c r="AX151" i="21"/>
  <c r="AZ151" i="21"/>
  <c r="BA151" i="21"/>
  <c r="BB151" i="21"/>
  <c r="BM151" i="21"/>
  <c r="CG151" i="21"/>
  <c r="CR151" i="21"/>
  <c r="EW151" i="21"/>
  <c r="FG151" i="21"/>
  <c r="FQ151" i="21"/>
  <c r="FS151" i="21"/>
  <c r="FV151" i="21"/>
  <c r="GE151" i="21"/>
  <c r="GF151" i="21"/>
  <c r="GG151" i="21"/>
  <c r="GH151" i="21"/>
  <c r="GI151" i="21"/>
  <c r="GJ151" i="21"/>
  <c r="GL151" i="21"/>
  <c r="IG151" i="21"/>
  <c r="C152" i="21"/>
  <c r="D152" i="21"/>
  <c r="IA152" i="21" s="1"/>
  <c r="ID152" i="21" s="1"/>
  <c r="E152" i="21"/>
  <c r="F152" i="21"/>
  <c r="G152" i="21"/>
  <c r="H152" i="21"/>
  <c r="GH152" i="21" s="1"/>
  <c r="I152" i="21"/>
  <c r="J152" i="21"/>
  <c r="P152" i="21"/>
  <c r="S152" i="21"/>
  <c r="V152" i="21"/>
  <c r="X152" i="21"/>
  <c r="Z152" i="21"/>
  <c r="AJ152" i="21"/>
  <c r="AK152" i="21"/>
  <c r="AS152" i="21"/>
  <c r="AV152" i="21"/>
  <c r="AW152" i="21"/>
  <c r="AX152" i="21"/>
  <c r="AZ152" i="21"/>
  <c r="BA152" i="21"/>
  <c r="BB152" i="21"/>
  <c r="BM152" i="21"/>
  <c r="CG152" i="21"/>
  <c r="CR152" i="21"/>
  <c r="EW152" i="21"/>
  <c r="FG152" i="21"/>
  <c r="FQ152" i="21"/>
  <c r="FV152" i="21"/>
  <c r="GD152" i="21"/>
  <c r="GG152" i="21"/>
  <c r="GJ152" i="21"/>
  <c r="IG152" i="21"/>
  <c r="IH152" i="21"/>
  <c r="II152" i="21"/>
  <c r="IJ152" i="21"/>
  <c r="IK152" i="21"/>
  <c r="C153" i="21"/>
  <c r="D153" i="21"/>
  <c r="IB153" i="21" s="1"/>
  <c r="IC153" i="21" s="1"/>
  <c r="E153" i="21"/>
  <c r="F153" i="21"/>
  <c r="G153" i="21"/>
  <c r="H153" i="21"/>
  <c r="GF153" i="21" s="1"/>
  <c r="I153" i="21"/>
  <c r="J153" i="21"/>
  <c r="P153" i="21"/>
  <c r="S153" i="21"/>
  <c r="V153" i="21"/>
  <c r="X153" i="21"/>
  <c r="Z153" i="21"/>
  <c r="AJ153" i="21"/>
  <c r="AK153" i="21"/>
  <c r="AS153" i="21"/>
  <c r="AV153" i="21"/>
  <c r="AW153" i="21"/>
  <c r="AX153" i="21"/>
  <c r="AZ153" i="21"/>
  <c r="BA153" i="21"/>
  <c r="BB153" i="21"/>
  <c r="BM153" i="21"/>
  <c r="CG153" i="21"/>
  <c r="CR153" i="21"/>
  <c r="EW153" i="21"/>
  <c r="FG153" i="21"/>
  <c r="FQ153" i="21"/>
  <c r="FS153" i="21"/>
  <c r="FV153" i="21"/>
  <c r="FY153" i="21"/>
  <c r="GD153" i="21"/>
  <c r="GE153" i="21"/>
  <c r="GH153" i="21"/>
  <c r="GI153" i="21"/>
  <c r="GJ153" i="21"/>
  <c r="GK153" i="21"/>
  <c r="GL153" i="21"/>
  <c r="HZ153" i="21"/>
  <c r="IA153" i="21"/>
  <c r="ID153" i="21" s="1"/>
  <c r="IG153" i="21"/>
  <c r="IH153" i="21"/>
  <c r="II153" i="21"/>
  <c r="IJ153" i="21"/>
  <c r="IK153" i="21"/>
  <c r="C154" i="21"/>
  <c r="D154" i="21"/>
  <c r="E154" i="21"/>
  <c r="F154" i="21"/>
  <c r="G154" i="21"/>
  <c r="GD154" i="21" s="1"/>
  <c r="H154" i="21"/>
  <c r="GL154" i="21" s="1"/>
  <c r="I154" i="21"/>
  <c r="J154" i="21"/>
  <c r="P154" i="21"/>
  <c r="S154" i="21"/>
  <c r="V154" i="21"/>
  <c r="X154" i="21"/>
  <c r="Z154" i="21"/>
  <c r="AJ154" i="21"/>
  <c r="AK154" i="21"/>
  <c r="AS154" i="21"/>
  <c r="AV154" i="21"/>
  <c r="AW154" i="21"/>
  <c r="AX154" i="21"/>
  <c r="AZ154" i="21"/>
  <c r="BA154" i="21"/>
  <c r="BB154" i="21"/>
  <c r="BM154" i="21"/>
  <c r="CG154" i="21"/>
  <c r="CR154" i="21"/>
  <c r="EW154" i="21"/>
  <c r="FG154" i="21"/>
  <c r="FQ154" i="21"/>
  <c r="FV154" i="21"/>
  <c r="FY154" i="21"/>
  <c r="GF154" i="21"/>
  <c r="GJ154" i="21"/>
  <c r="GK154" i="21"/>
  <c r="IG154" i="21"/>
  <c r="IH154" i="21"/>
  <c r="II154" i="21"/>
  <c r="C155" i="21"/>
  <c r="D155" i="21"/>
  <c r="HZ155" i="21" s="1"/>
  <c r="E155" i="21"/>
  <c r="F155" i="21"/>
  <c r="G155" i="21"/>
  <c r="GD155" i="21" s="1"/>
  <c r="H155" i="21"/>
  <c r="I155" i="21"/>
  <c r="J155" i="21"/>
  <c r="P155" i="21"/>
  <c r="S155" i="21"/>
  <c r="V155" i="21"/>
  <c r="X155" i="21"/>
  <c r="Z155" i="21"/>
  <c r="AJ155" i="21"/>
  <c r="AK155" i="21"/>
  <c r="AS155" i="21"/>
  <c r="AV155" i="21"/>
  <c r="AW155" i="21"/>
  <c r="AX155" i="21"/>
  <c r="AZ155" i="21"/>
  <c r="BA155" i="21"/>
  <c r="BB155" i="21"/>
  <c r="BM155" i="21"/>
  <c r="CG155" i="21"/>
  <c r="CR155" i="21"/>
  <c r="EW155" i="21"/>
  <c r="FG155" i="21"/>
  <c r="FQ155" i="21"/>
  <c r="FS155" i="21"/>
  <c r="FV155" i="21"/>
  <c r="FY155" i="21"/>
  <c r="GE155" i="21"/>
  <c r="GF155" i="21"/>
  <c r="GG155" i="21"/>
  <c r="GH155" i="21"/>
  <c r="GI155" i="21"/>
  <c r="GJ155" i="21"/>
  <c r="GK155" i="21"/>
  <c r="GL155" i="21"/>
  <c r="IG155" i="21"/>
  <c r="IJ155" i="21"/>
  <c r="C156" i="21"/>
  <c r="D156" i="21"/>
  <c r="IB156" i="21" s="1"/>
  <c r="E156" i="21"/>
  <c r="F156" i="21"/>
  <c r="G156" i="21"/>
  <c r="H156" i="21"/>
  <c r="I156" i="21"/>
  <c r="J156" i="21"/>
  <c r="P156" i="21"/>
  <c r="S156" i="21"/>
  <c r="V156" i="21"/>
  <c r="X156" i="21"/>
  <c r="Z156" i="21"/>
  <c r="AJ156" i="21"/>
  <c r="AK156" i="21"/>
  <c r="AS156" i="21"/>
  <c r="AV156" i="21"/>
  <c r="AW156" i="21"/>
  <c r="AX156" i="21"/>
  <c r="AZ156" i="21"/>
  <c r="BA156" i="21"/>
  <c r="BB156" i="21"/>
  <c r="BM156" i="21"/>
  <c r="CG156" i="21"/>
  <c r="CR156" i="21"/>
  <c r="EW156" i="21"/>
  <c r="FG156" i="21"/>
  <c r="FQ156" i="21"/>
  <c r="FV156" i="21"/>
  <c r="GD156" i="21"/>
  <c r="GF156" i="21"/>
  <c r="GG156" i="21"/>
  <c r="IG156" i="21"/>
  <c r="IH156" i="21"/>
  <c r="II156" i="21"/>
  <c r="IJ156" i="21"/>
  <c r="IK156" i="21"/>
  <c r="C157" i="21"/>
  <c r="B157" i="21" s="1"/>
  <c r="D157" i="21"/>
  <c r="E157" i="21"/>
  <c r="F157" i="21"/>
  <c r="G157" i="21"/>
  <c r="H157" i="21"/>
  <c r="FY157" i="21" s="1"/>
  <c r="I157" i="21"/>
  <c r="J157" i="21"/>
  <c r="P157" i="21"/>
  <c r="S157" i="21"/>
  <c r="V157" i="21"/>
  <c r="X157" i="21"/>
  <c r="Z157" i="21"/>
  <c r="AJ157" i="21"/>
  <c r="AK157" i="21"/>
  <c r="AS157" i="21"/>
  <c r="AV157" i="21"/>
  <c r="AW157" i="21"/>
  <c r="AX157" i="21"/>
  <c r="AZ157" i="21"/>
  <c r="BA157" i="21"/>
  <c r="BB157" i="21"/>
  <c r="BM157" i="21"/>
  <c r="CG157" i="21"/>
  <c r="CR157" i="21"/>
  <c r="EW157" i="21"/>
  <c r="FG157" i="21"/>
  <c r="FQ157" i="21"/>
  <c r="FV157" i="21"/>
  <c r="GD157" i="21"/>
  <c r="GE157" i="21"/>
  <c r="GL157" i="21"/>
  <c r="HZ157" i="21"/>
  <c r="IA157" i="21"/>
  <c r="IB157" i="21"/>
  <c r="IF157" i="21" s="1"/>
  <c r="IC157" i="21"/>
  <c r="IG157" i="21"/>
  <c r="IH157" i="21"/>
  <c r="II157" i="21"/>
  <c r="IJ157" i="21"/>
  <c r="IK157" i="21"/>
  <c r="C158" i="21"/>
  <c r="D158" i="21"/>
  <c r="HZ158" i="21" s="1"/>
  <c r="E158" i="21"/>
  <c r="F158" i="21"/>
  <c r="G158" i="21"/>
  <c r="H158" i="21"/>
  <c r="GF158" i="21" s="1"/>
  <c r="I158" i="21"/>
  <c r="J158" i="21"/>
  <c r="P158" i="21"/>
  <c r="S158" i="21"/>
  <c r="V158" i="21"/>
  <c r="X158" i="21"/>
  <c r="Z158" i="21"/>
  <c r="AJ158" i="21"/>
  <c r="AK158" i="21"/>
  <c r="AS158" i="21"/>
  <c r="AV158" i="21"/>
  <c r="AW158" i="21"/>
  <c r="AX158" i="21"/>
  <c r="AZ158" i="21"/>
  <c r="BA158" i="21"/>
  <c r="BB158" i="21"/>
  <c r="BM158" i="21"/>
  <c r="CG158" i="21"/>
  <c r="CR158" i="21"/>
  <c r="EW158" i="21"/>
  <c r="FG158" i="21"/>
  <c r="FQ158" i="21"/>
  <c r="FV158" i="21"/>
  <c r="IH158" i="21"/>
  <c r="II158" i="21"/>
  <c r="C159" i="21"/>
  <c r="D159" i="21"/>
  <c r="IB159" i="21" s="1"/>
  <c r="IC159" i="21" s="1"/>
  <c r="E159" i="21"/>
  <c r="F159" i="21"/>
  <c r="G159" i="21"/>
  <c r="H159" i="21"/>
  <c r="I159" i="21"/>
  <c r="J159" i="21"/>
  <c r="P159" i="21"/>
  <c r="S159" i="21"/>
  <c r="V159" i="21"/>
  <c r="X159" i="21"/>
  <c r="Z159" i="21"/>
  <c r="AJ159" i="21"/>
  <c r="AK159" i="21"/>
  <c r="AS159" i="21"/>
  <c r="AV159" i="21"/>
  <c r="AW159" i="21"/>
  <c r="AX159" i="21"/>
  <c r="AZ159" i="21"/>
  <c r="BA159" i="21"/>
  <c r="BB159" i="21"/>
  <c r="BM159" i="21"/>
  <c r="CG159" i="21"/>
  <c r="CR159" i="21"/>
  <c r="EW159" i="21"/>
  <c r="FG159" i="21"/>
  <c r="FQ159" i="21"/>
  <c r="FS159" i="21"/>
  <c r="FV159" i="21"/>
  <c r="FY159" i="21"/>
  <c r="GD159" i="21"/>
  <c r="GE159" i="21"/>
  <c r="GF159" i="21"/>
  <c r="GG159" i="21"/>
  <c r="GH159" i="21"/>
  <c r="GI159" i="21"/>
  <c r="GJ159" i="21"/>
  <c r="GK159" i="21"/>
  <c r="GL159" i="21"/>
  <c r="IG159" i="21"/>
  <c r="IJ159" i="21"/>
  <c r="IK159" i="21"/>
  <c r="C160" i="21"/>
  <c r="D160" i="21"/>
  <c r="IA160" i="21" s="1"/>
  <c r="E160" i="21"/>
  <c r="F160" i="21"/>
  <c r="G160" i="21"/>
  <c r="H160" i="21"/>
  <c r="FY160" i="21" s="1"/>
  <c r="I160" i="21"/>
  <c r="J160" i="21"/>
  <c r="P160" i="21"/>
  <c r="S160" i="21"/>
  <c r="V160" i="21"/>
  <c r="X160" i="21"/>
  <c r="Z160" i="21"/>
  <c r="AJ160" i="21"/>
  <c r="AK160" i="21"/>
  <c r="AS160" i="21"/>
  <c r="AV160" i="21"/>
  <c r="AW160" i="21"/>
  <c r="AX160" i="21"/>
  <c r="AZ160" i="21"/>
  <c r="BA160" i="21"/>
  <c r="BM160" i="21"/>
  <c r="CG160" i="21"/>
  <c r="CR160" i="21"/>
  <c r="EW160" i="21"/>
  <c r="FG160" i="21"/>
  <c r="FQ160" i="21"/>
  <c r="FV160" i="21"/>
  <c r="GD160" i="21"/>
  <c r="GJ160" i="21"/>
  <c r="HZ160" i="21"/>
  <c r="IG160" i="21"/>
  <c r="IH160" i="21"/>
  <c r="II160" i="21"/>
  <c r="IJ160" i="21"/>
  <c r="IK160" i="21"/>
  <c r="C161" i="21"/>
  <c r="D161" i="21"/>
  <c r="HZ161" i="21" s="1"/>
  <c r="E161" i="21"/>
  <c r="F161" i="21"/>
  <c r="G161" i="21"/>
  <c r="H161" i="21"/>
  <c r="I161" i="21"/>
  <c r="J161" i="21"/>
  <c r="P161" i="21"/>
  <c r="S161" i="21"/>
  <c r="V161" i="21"/>
  <c r="X161" i="21"/>
  <c r="Z161" i="21"/>
  <c r="AJ161" i="21"/>
  <c r="AK161" i="21"/>
  <c r="AS161" i="21"/>
  <c r="AV161" i="21"/>
  <c r="AW161" i="21"/>
  <c r="AX161" i="21"/>
  <c r="AZ161" i="21"/>
  <c r="BA161" i="21"/>
  <c r="BB161" i="21"/>
  <c r="BM161" i="21"/>
  <c r="CG161" i="21"/>
  <c r="CR161" i="21"/>
  <c r="EW161" i="21"/>
  <c r="FG161" i="21"/>
  <c r="FQ161" i="21"/>
  <c r="FS161" i="21"/>
  <c r="FV161" i="21"/>
  <c r="FY161" i="21"/>
  <c r="GD161" i="21"/>
  <c r="GE161" i="21"/>
  <c r="GF161" i="21"/>
  <c r="GG161" i="21"/>
  <c r="GH161" i="21"/>
  <c r="GI161" i="21"/>
  <c r="GJ161" i="21"/>
  <c r="GK161" i="21"/>
  <c r="GL161" i="21"/>
  <c r="IA161" i="21"/>
  <c r="IE161" i="21" s="1"/>
  <c r="IB161" i="21"/>
  <c r="IF161" i="21" s="1"/>
  <c r="ID161" i="21"/>
  <c r="IG161" i="21"/>
  <c r="IH161" i="21"/>
  <c r="II161" i="21"/>
  <c r="IJ161" i="21"/>
  <c r="IK161" i="21"/>
  <c r="C162" i="21"/>
  <c r="D162" i="21"/>
  <c r="HZ162" i="21" s="1"/>
  <c r="E162" i="21"/>
  <c r="F162" i="21"/>
  <c r="G162" i="21"/>
  <c r="H162" i="21"/>
  <c r="GG162" i="21" s="1"/>
  <c r="I162" i="21"/>
  <c r="J162" i="21"/>
  <c r="P162" i="21"/>
  <c r="S162" i="21"/>
  <c r="V162" i="21"/>
  <c r="X162" i="21"/>
  <c r="Z162" i="21"/>
  <c r="AJ162" i="21"/>
  <c r="AK162" i="21"/>
  <c r="AS162" i="21"/>
  <c r="AV162" i="21"/>
  <c r="AW162" i="21"/>
  <c r="AX162" i="21"/>
  <c r="AZ162" i="21"/>
  <c r="BA162" i="21"/>
  <c r="BB162" i="21"/>
  <c r="BM162" i="21"/>
  <c r="CG162" i="21"/>
  <c r="CR162" i="21"/>
  <c r="EW162" i="21"/>
  <c r="FG162" i="21"/>
  <c r="FQ162" i="21"/>
  <c r="FV162" i="21"/>
  <c r="FY162" i="21"/>
  <c r="GD162" i="21"/>
  <c r="GE162" i="21"/>
  <c r="GF162" i="21"/>
  <c r="GJ162" i="21"/>
  <c r="GK162" i="21"/>
  <c r="GL162" i="21"/>
  <c r="IG162" i="21"/>
  <c r="IH162" i="21"/>
  <c r="II162" i="21"/>
  <c r="IJ162" i="21"/>
  <c r="IK162" i="21"/>
  <c r="C163" i="21"/>
  <c r="D163" i="21"/>
  <c r="HZ163" i="21" s="1"/>
  <c r="E163" i="21"/>
  <c r="F163" i="21"/>
  <c r="G163" i="21"/>
  <c r="IK163" i="21" s="1"/>
  <c r="H163" i="21"/>
  <c r="GE163" i="21" s="1"/>
  <c r="I163" i="21"/>
  <c r="J163" i="21"/>
  <c r="P163" i="21"/>
  <c r="S163" i="21"/>
  <c r="V163" i="21"/>
  <c r="X163" i="21"/>
  <c r="Z163" i="21"/>
  <c r="AJ163" i="21"/>
  <c r="AK163" i="21"/>
  <c r="AS163" i="21"/>
  <c r="AV163" i="21"/>
  <c r="AW163" i="21"/>
  <c r="AX163" i="21"/>
  <c r="AZ163" i="21"/>
  <c r="BA163" i="21"/>
  <c r="BB163" i="21"/>
  <c r="BM163" i="21"/>
  <c r="CG163" i="21"/>
  <c r="CR163" i="21"/>
  <c r="EW163" i="21"/>
  <c r="FG163" i="21"/>
  <c r="FQ163" i="21"/>
  <c r="FS163" i="21"/>
  <c r="FV163" i="21"/>
  <c r="FY163" i="21"/>
  <c r="GD163" i="21"/>
  <c r="GH163" i="21"/>
  <c r="GI163" i="21"/>
  <c r="GJ163" i="21"/>
  <c r="GK163" i="21"/>
  <c r="GL163" i="21"/>
  <c r="IA163" i="21"/>
  <c r="ID163" i="21" s="1"/>
  <c r="IB163" i="21"/>
  <c r="IC163" i="21" s="1"/>
  <c r="IG163" i="21"/>
  <c r="IJ163" i="21"/>
  <c r="C164" i="21"/>
  <c r="D164" i="21"/>
  <c r="IA164" i="21" s="1"/>
  <c r="E164" i="21"/>
  <c r="F164" i="21"/>
  <c r="G164" i="21"/>
  <c r="II164" i="21" s="1"/>
  <c r="H164" i="21"/>
  <c r="FY164" i="21" s="1"/>
  <c r="I164" i="21"/>
  <c r="J164" i="21"/>
  <c r="P164" i="21"/>
  <c r="S164" i="21"/>
  <c r="V164" i="21"/>
  <c r="X164" i="21"/>
  <c r="Z164" i="21"/>
  <c r="AJ164" i="21"/>
  <c r="AK164" i="21"/>
  <c r="AS164" i="21"/>
  <c r="AV164" i="21"/>
  <c r="AW164" i="21"/>
  <c r="AX164" i="21"/>
  <c r="AZ164" i="21"/>
  <c r="BA164" i="21"/>
  <c r="BB164" i="21"/>
  <c r="BM164" i="21"/>
  <c r="CG164" i="21"/>
  <c r="CR164" i="21"/>
  <c r="EW164" i="21"/>
  <c r="FG164" i="21"/>
  <c r="FQ164" i="21"/>
  <c r="FV164" i="21"/>
  <c r="GJ164" i="21"/>
  <c r="IG164" i="21"/>
  <c r="IH164" i="21"/>
  <c r="C165" i="21"/>
  <c r="D165" i="21"/>
  <c r="HZ165" i="21" s="1"/>
  <c r="E165" i="21"/>
  <c r="F165" i="21"/>
  <c r="G165" i="21"/>
  <c r="H165" i="21"/>
  <c r="I165" i="21"/>
  <c r="J165" i="21"/>
  <c r="P165" i="21"/>
  <c r="S165" i="21"/>
  <c r="V165" i="21"/>
  <c r="X165" i="21"/>
  <c r="Z165" i="21"/>
  <c r="AJ165" i="21"/>
  <c r="AK165" i="21"/>
  <c r="AS165" i="21"/>
  <c r="AV165" i="21"/>
  <c r="AW165" i="21"/>
  <c r="AX165" i="21"/>
  <c r="AZ165" i="21"/>
  <c r="BA165" i="21"/>
  <c r="BB165" i="21"/>
  <c r="BM165" i="21"/>
  <c r="CG165" i="21"/>
  <c r="CR165" i="21"/>
  <c r="EW165" i="21"/>
  <c r="FG165" i="21"/>
  <c r="FQ165" i="21"/>
  <c r="FS165" i="21"/>
  <c r="FV165" i="21"/>
  <c r="FY165" i="21"/>
  <c r="GD165" i="21"/>
  <c r="GE165" i="21"/>
  <c r="GF165" i="21"/>
  <c r="GG165" i="21"/>
  <c r="GH165" i="21"/>
  <c r="GI165" i="21"/>
  <c r="GJ165" i="21"/>
  <c r="GK165" i="21"/>
  <c r="GL165" i="21"/>
  <c r="IG165" i="21"/>
  <c r="IH165" i="21"/>
  <c r="II165" i="21"/>
  <c r="IJ165" i="21"/>
  <c r="IK165" i="21"/>
  <c r="C166" i="21"/>
  <c r="D166" i="21"/>
  <c r="HZ166" i="21" s="1"/>
  <c r="E166" i="21"/>
  <c r="F166" i="21"/>
  <c r="G166" i="21"/>
  <c r="H166" i="21"/>
  <c r="GG166" i="21" s="1"/>
  <c r="I166" i="21"/>
  <c r="J166" i="21"/>
  <c r="P166" i="21"/>
  <c r="S166" i="21"/>
  <c r="V166" i="21"/>
  <c r="X166" i="21"/>
  <c r="Z166" i="21"/>
  <c r="AJ166" i="21"/>
  <c r="AK166" i="21"/>
  <c r="AS166" i="21"/>
  <c r="AV166" i="21"/>
  <c r="AW166" i="21"/>
  <c r="AX166" i="21"/>
  <c r="AZ166" i="21"/>
  <c r="BA166" i="21"/>
  <c r="BB166" i="21"/>
  <c r="BM166" i="21"/>
  <c r="CG166" i="21"/>
  <c r="CR166" i="21"/>
  <c r="EW166" i="21"/>
  <c r="FG166" i="21"/>
  <c r="FQ166" i="21"/>
  <c r="FV166" i="21"/>
  <c r="FY166" i="21"/>
  <c r="GD166" i="21"/>
  <c r="GE166" i="21"/>
  <c r="GF166" i="21"/>
  <c r="GJ166" i="21"/>
  <c r="GK166" i="21"/>
  <c r="GL166" i="21"/>
  <c r="IG166" i="21"/>
  <c r="IH166" i="21"/>
  <c r="II166" i="21"/>
  <c r="IJ166" i="21"/>
  <c r="IK166" i="21"/>
  <c r="C167" i="21"/>
  <c r="D167" i="21"/>
  <c r="E167" i="21"/>
  <c r="F167" i="21"/>
  <c r="G167" i="21"/>
  <c r="IK167" i="21" s="1"/>
  <c r="H167" i="21"/>
  <c r="GE167" i="21" s="1"/>
  <c r="I167" i="21"/>
  <c r="J167" i="21"/>
  <c r="P167" i="21"/>
  <c r="S167" i="21"/>
  <c r="V167" i="21"/>
  <c r="X167" i="21"/>
  <c r="Z167" i="21"/>
  <c r="AJ167" i="21"/>
  <c r="AK167" i="21"/>
  <c r="AS167" i="21"/>
  <c r="AV167" i="21"/>
  <c r="AW167" i="21"/>
  <c r="AX167" i="21"/>
  <c r="AZ167" i="21"/>
  <c r="BA167" i="21"/>
  <c r="BB167" i="21"/>
  <c r="BM167" i="21"/>
  <c r="CG167" i="21"/>
  <c r="CR167" i="21"/>
  <c r="EW167" i="21"/>
  <c r="FG167" i="21"/>
  <c r="FQ167" i="21"/>
  <c r="FS167" i="21"/>
  <c r="FV167" i="21"/>
  <c r="FY167" i="21"/>
  <c r="GD167" i="21"/>
  <c r="GI167" i="21"/>
  <c r="GJ167" i="21"/>
  <c r="GK167" i="21"/>
  <c r="GL167" i="21"/>
  <c r="HZ167" i="21"/>
  <c r="IA167" i="21"/>
  <c r="ID167" i="21" s="1"/>
  <c r="IB167" i="21"/>
  <c r="IC167" i="21" s="1"/>
  <c r="IG167" i="21"/>
  <c r="IJ167" i="21"/>
  <c r="C168" i="21"/>
  <c r="D168" i="21"/>
  <c r="IA168" i="21" s="1"/>
  <c r="E168" i="21"/>
  <c r="F168" i="21"/>
  <c r="G168" i="21"/>
  <c r="II168" i="21" s="1"/>
  <c r="H168" i="21"/>
  <c r="FY168" i="21" s="1"/>
  <c r="I168" i="21"/>
  <c r="J168" i="21"/>
  <c r="P168" i="21"/>
  <c r="S168" i="21"/>
  <c r="V168" i="21"/>
  <c r="X168" i="21"/>
  <c r="Z168" i="21"/>
  <c r="AJ168" i="21"/>
  <c r="AK168" i="21"/>
  <c r="AS168" i="21"/>
  <c r="AV168" i="21"/>
  <c r="AW168" i="21"/>
  <c r="AX168" i="21"/>
  <c r="AZ168" i="21"/>
  <c r="BA168" i="21"/>
  <c r="BB168" i="21"/>
  <c r="BM168" i="21"/>
  <c r="CG168" i="21"/>
  <c r="CR168" i="21"/>
  <c r="EW168" i="21"/>
  <c r="FG168" i="21"/>
  <c r="FQ168" i="21"/>
  <c r="FV168" i="21"/>
  <c r="GJ168" i="21"/>
  <c r="HZ168" i="21"/>
  <c r="IG168" i="21"/>
  <c r="IH168" i="21"/>
  <c r="IK168" i="21"/>
  <c r="C169" i="21"/>
  <c r="D169" i="21"/>
  <c r="HZ169" i="21" s="1"/>
  <c r="E169" i="21"/>
  <c r="F169" i="21"/>
  <c r="G169" i="21"/>
  <c r="H169" i="21"/>
  <c r="I169" i="21"/>
  <c r="J169" i="21"/>
  <c r="P169" i="21"/>
  <c r="S169" i="21"/>
  <c r="V169" i="21"/>
  <c r="X169" i="21"/>
  <c r="Z169" i="21"/>
  <c r="AJ169" i="21"/>
  <c r="AK169" i="21"/>
  <c r="AS169" i="21"/>
  <c r="AV169" i="21"/>
  <c r="AW169" i="21"/>
  <c r="AX169" i="21"/>
  <c r="AZ169" i="21"/>
  <c r="BA169" i="21"/>
  <c r="BB169" i="21"/>
  <c r="BM169" i="21"/>
  <c r="CG169" i="21"/>
  <c r="CR169" i="21"/>
  <c r="EW169" i="21"/>
  <c r="FG169" i="21"/>
  <c r="FQ169" i="21"/>
  <c r="FS169" i="21"/>
  <c r="FV169" i="21"/>
  <c r="FY169" i="21"/>
  <c r="GD169" i="21"/>
  <c r="GE169" i="21"/>
  <c r="GF169" i="21"/>
  <c r="GG169" i="21"/>
  <c r="GH169" i="21"/>
  <c r="GI169" i="21"/>
  <c r="GJ169" i="21"/>
  <c r="GK169" i="21"/>
  <c r="GL169" i="21"/>
  <c r="IG169" i="21"/>
  <c r="IH169" i="21"/>
  <c r="II169" i="21"/>
  <c r="IJ169" i="21"/>
  <c r="IK169" i="21"/>
  <c r="C170" i="21"/>
  <c r="D170" i="21"/>
  <c r="HZ170" i="21" s="1"/>
  <c r="E170" i="21"/>
  <c r="F170" i="21"/>
  <c r="G170" i="21"/>
  <c r="IH170" i="21" s="1"/>
  <c r="H170" i="21"/>
  <c r="GG170" i="21" s="1"/>
  <c r="I170" i="21"/>
  <c r="J170" i="21"/>
  <c r="P170" i="21"/>
  <c r="S170" i="21"/>
  <c r="V170" i="21"/>
  <c r="X170" i="21"/>
  <c r="Z170" i="21"/>
  <c r="AJ170" i="21"/>
  <c r="AK170" i="21"/>
  <c r="AS170" i="21"/>
  <c r="AV170" i="21"/>
  <c r="AW170" i="21"/>
  <c r="AX170" i="21"/>
  <c r="AZ170" i="21"/>
  <c r="BA170" i="21"/>
  <c r="BB170" i="21"/>
  <c r="BM170" i="21"/>
  <c r="CG170" i="21"/>
  <c r="CR170" i="21"/>
  <c r="EW170" i="21"/>
  <c r="FG170" i="21"/>
  <c r="FQ170" i="21"/>
  <c r="FS170" i="21"/>
  <c r="FV170" i="21"/>
  <c r="FY170" i="21"/>
  <c r="GE170" i="21"/>
  <c r="GF170" i="21"/>
  <c r="GI170" i="21"/>
  <c r="GJ170" i="21"/>
  <c r="GK170" i="21"/>
  <c r="GL170" i="21"/>
  <c r="IG170" i="21"/>
  <c r="C171" i="21"/>
  <c r="D171" i="21"/>
  <c r="IB171" i="21" s="1"/>
  <c r="IC171" i="21" s="1"/>
  <c r="E171" i="21"/>
  <c r="F171" i="21"/>
  <c r="G171" i="21"/>
  <c r="IK171" i="21" s="1"/>
  <c r="H171" i="21"/>
  <c r="GE171" i="21" s="1"/>
  <c r="I171" i="21"/>
  <c r="J171" i="21"/>
  <c r="P171" i="21"/>
  <c r="S171" i="21"/>
  <c r="V171" i="21"/>
  <c r="X171" i="21"/>
  <c r="Z171" i="21"/>
  <c r="AJ171" i="21"/>
  <c r="AK171" i="21"/>
  <c r="AS171" i="21"/>
  <c r="AV171" i="21"/>
  <c r="AW171" i="21"/>
  <c r="AX171" i="21"/>
  <c r="AZ171" i="21"/>
  <c r="BA171" i="21"/>
  <c r="BB171" i="21"/>
  <c r="BM171" i="21"/>
  <c r="CG171" i="21"/>
  <c r="CR171" i="21"/>
  <c r="EW171" i="21"/>
  <c r="FG171" i="21"/>
  <c r="FQ171" i="21"/>
  <c r="FS171" i="21"/>
  <c r="FV171" i="21"/>
  <c r="FY171" i="21"/>
  <c r="GD171" i="21"/>
  <c r="GG171" i="21"/>
  <c r="GI171" i="21"/>
  <c r="GJ171" i="21"/>
  <c r="GK171" i="21"/>
  <c r="GL171" i="21"/>
  <c r="IG171" i="21"/>
  <c r="IJ171" i="21"/>
  <c r="C172" i="21"/>
  <c r="D172" i="21"/>
  <c r="IA172" i="21" s="1"/>
  <c r="E172" i="21"/>
  <c r="F172" i="21"/>
  <c r="G172" i="21"/>
  <c r="II172" i="21" s="1"/>
  <c r="H172" i="21"/>
  <c r="FY172" i="21" s="1"/>
  <c r="I172" i="21"/>
  <c r="J172" i="21"/>
  <c r="P172" i="21"/>
  <c r="S172" i="21"/>
  <c r="V172" i="21"/>
  <c r="X172" i="21"/>
  <c r="Z172" i="21"/>
  <c r="AJ172" i="21"/>
  <c r="AK172" i="21"/>
  <c r="AS172" i="21"/>
  <c r="AV172" i="21"/>
  <c r="AW172" i="21"/>
  <c r="AX172" i="21"/>
  <c r="AZ172" i="21"/>
  <c r="BA172" i="21"/>
  <c r="BM172" i="21"/>
  <c r="CG172" i="21"/>
  <c r="CR172" i="21"/>
  <c r="EW172" i="21"/>
  <c r="FG172" i="21"/>
  <c r="FQ172" i="21"/>
  <c r="FV172" i="21"/>
  <c r="GJ172" i="21"/>
  <c r="IG172" i="21"/>
  <c r="IH172" i="21"/>
  <c r="IK172" i="21"/>
  <c r="C173" i="21"/>
  <c r="D173" i="21"/>
  <c r="HZ173" i="21" s="1"/>
  <c r="E173" i="21"/>
  <c r="F173" i="21"/>
  <c r="G173" i="21"/>
  <c r="H173" i="21"/>
  <c r="I173" i="21"/>
  <c r="J173" i="21"/>
  <c r="P173" i="21"/>
  <c r="S173" i="21"/>
  <c r="V173" i="21"/>
  <c r="X173" i="21"/>
  <c r="Z173" i="21"/>
  <c r="AJ173" i="21"/>
  <c r="AK173" i="21"/>
  <c r="AS173" i="21"/>
  <c r="AV173" i="21"/>
  <c r="AW173" i="21"/>
  <c r="AX173" i="21"/>
  <c r="AZ173" i="21"/>
  <c r="BA173" i="21"/>
  <c r="BB173" i="21"/>
  <c r="BM173" i="21"/>
  <c r="CG173" i="21"/>
  <c r="CR173" i="21"/>
  <c r="EW173" i="21"/>
  <c r="FG173" i="21"/>
  <c r="FQ173" i="21"/>
  <c r="FS173" i="21"/>
  <c r="FV173" i="21"/>
  <c r="FY173" i="21"/>
  <c r="GD173" i="21"/>
  <c r="GE173" i="21"/>
  <c r="GF173" i="21"/>
  <c r="GG173" i="21"/>
  <c r="GH173" i="21"/>
  <c r="GI173" i="21"/>
  <c r="GJ173" i="21"/>
  <c r="GK173" i="21"/>
  <c r="GL173" i="21"/>
  <c r="IG173" i="21"/>
  <c r="IH173" i="21"/>
  <c r="II173" i="21"/>
  <c r="IJ173" i="21"/>
  <c r="IK173" i="21"/>
  <c r="C174" i="21"/>
  <c r="D174" i="21"/>
  <c r="HZ174" i="21" s="1"/>
  <c r="E174" i="21"/>
  <c r="F174" i="21"/>
  <c r="G174" i="21"/>
  <c r="IH174" i="21" s="1"/>
  <c r="H174" i="21"/>
  <c r="GH174" i="21" s="1"/>
  <c r="I174" i="21"/>
  <c r="J174" i="21"/>
  <c r="P174" i="21"/>
  <c r="S174" i="21"/>
  <c r="V174" i="21"/>
  <c r="X174" i="21"/>
  <c r="Z174" i="21"/>
  <c r="AJ174" i="21"/>
  <c r="AK174" i="21"/>
  <c r="AS174" i="21"/>
  <c r="AV174" i="21"/>
  <c r="AW174" i="21"/>
  <c r="AX174" i="21"/>
  <c r="AZ174" i="21"/>
  <c r="BA174" i="21"/>
  <c r="BB174" i="21"/>
  <c r="BM174" i="21"/>
  <c r="CG174" i="21"/>
  <c r="CR174" i="21"/>
  <c r="EW174" i="21"/>
  <c r="FG174" i="21"/>
  <c r="FQ174" i="21"/>
  <c r="FS174" i="21"/>
  <c r="FV174" i="21"/>
  <c r="FY174" i="21"/>
  <c r="GE174" i="21"/>
  <c r="GF174" i="21"/>
  <c r="GG174" i="21"/>
  <c r="GI174" i="21"/>
  <c r="GJ174" i="21"/>
  <c r="GK174" i="21"/>
  <c r="GL174" i="21"/>
  <c r="IG174" i="21"/>
  <c r="C175" i="21"/>
  <c r="D175" i="21"/>
  <c r="IA175" i="21" s="1"/>
  <c r="E175" i="21"/>
  <c r="F175" i="21"/>
  <c r="G175" i="21"/>
  <c r="IK175" i="21" s="1"/>
  <c r="H175" i="21"/>
  <c r="GE175" i="21" s="1"/>
  <c r="I175" i="21"/>
  <c r="J175" i="21"/>
  <c r="P175" i="21"/>
  <c r="S175" i="21"/>
  <c r="V175" i="21"/>
  <c r="X175" i="21"/>
  <c r="Z175" i="21"/>
  <c r="AJ175" i="21"/>
  <c r="AK175" i="21"/>
  <c r="AS175" i="21"/>
  <c r="AV175" i="21"/>
  <c r="AW175" i="21"/>
  <c r="AX175" i="21"/>
  <c r="AZ175" i="21"/>
  <c r="BA175" i="21"/>
  <c r="BB175" i="21"/>
  <c r="BM175" i="21"/>
  <c r="CG175" i="21"/>
  <c r="CR175" i="21"/>
  <c r="EW175" i="21"/>
  <c r="FG175" i="21"/>
  <c r="FQ175" i="21"/>
  <c r="FS175" i="21"/>
  <c r="FV175" i="21"/>
  <c r="FY175" i="21"/>
  <c r="GD175" i="21"/>
  <c r="GG175" i="21"/>
  <c r="GI175" i="21"/>
  <c r="GJ175" i="21"/>
  <c r="GK175" i="21"/>
  <c r="GL175" i="21"/>
  <c r="IG175" i="21"/>
  <c r="IJ175" i="21"/>
  <c r="C176" i="21"/>
  <c r="D176" i="21"/>
  <c r="HZ176" i="21" s="1"/>
  <c r="E176" i="21"/>
  <c r="F176" i="21"/>
  <c r="G176" i="21"/>
  <c r="II176" i="21" s="1"/>
  <c r="H176" i="21"/>
  <c r="FY176" i="21" s="1"/>
  <c r="I176" i="21"/>
  <c r="J176" i="21"/>
  <c r="P176" i="21"/>
  <c r="S176" i="21"/>
  <c r="V176" i="21"/>
  <c r="X176" i="21"/>
  <c r="Z176" i="21"/>
  <c r="AJ176" i="21"/>
  <c r="AK176" i="21"/>
  <c r="AS176" i="21"/>
  <c r="AV176" i="21"/>
  <c r="AW176" i="21"/>
  <c r="AX176" i="21"/>
  <c r="AZ176" i="21"/>
  <c r="BA176" i="21"/>
  <c r="BB176" i="21"/>
  <c r="BM176" i="21"/>
  <c r="CG176" i="21"/>
  <c r="CR176" i="21"/>
  <c r="EW176" i="21"/>
  <c r="FG176" i="21"/>
  <c r="FQ176" i="21"/>
  <c r="FV176" i="21"/>
  <c r="GJ176" i="21"/>
  <c r="IG176" i="21"/>
  <c r="IH176" i="21"/>
  <c r="IK176" i="21"/>
  <c r="C177" i="21"/>
  <c r="D177" i="21"/>
  <c r="HZ177" i="21" s="1"/>
  <c r="E177" i="21"/>
  <c r="F177" i="21"/>
  <c r="G177" i="21"/>
  <c r="IH177" i="21" s="1"/>
  <c r="H177" i="21"/>
  <c r="I177" i="21"/>
  <c r="J177" i="21"/>
  <c r="P177" i="21"/>
  <c r="S177" i="21"/>
  <c r="V177" i="21"/>
  <c r="X177" i="21"/>
  <c r="Z177" i="21"/>
  <c r="AJ177" i="21"/>
  <c r="AK177" i="21"/>
  <c r="AS177" i="21"/>
  <c r="AV177" i="21"/>
  <c r="AW177" i="21"/>
  <c r="AX177" i="21"/>
  <c r="AZ177" i="21"/>
  <c r="BA177" i="21"/>
  <c r="BB177" i="21"/>
  <c r="BM177" i="21"/>
  <c r="CG177" i="21"/>
  <c r="CR177" i="21"/>
  <c r="EW177" i="21"/>
  <c r="FG177" i="21"/>
  <c r="FQ177" i="21"/>
  <c r="FS177" i="21"/>
  <c r="FV177" i="21"/>
  <c r="FY177" i="21"/>
  <c r="GD177" i="21"/>
  <c r="GE177" i="21"/>
  <c r="GF177" i="21"/>
  <c r="GG177" i="21"/>
  <c r="GH177" i="21"/>
  <c r="GI177" i="21"/>
  <c r="GJ177" i="21"/>
  <c r="GK177" i="21"/>
  <c r="GL177" i="21"/>
  <c r="IG177" i="21"/>
  <c r="II177" i="21"/>
  <c r="IJ177" i="21"/>
  <c r="IK177" i="21"/>
  <c r="C178" i="21"/>
  <c r="D178" i="21"/>
  <c r="HZ178" i="21" s="1"/>
  <c r="E178" i="21"/>
  <c r="F178" i="21"/>
  <c r="G178" i="21"/>
  <c r="IH178" i="21" s="1"/>
  <c r="H178" i="21"/>
  <c r="GH178" i="21" s="1"/>
  <c r="I178" i="21"/>
  <c r="J178" i="21"/>
  <c r="P178" i="21"/>
  <c r="S178" i="21"/>
  <c r="V178" i="21"/>
  <c r="X178" i="21"/>
  <c r="Z178" i="21"/>
  <c r="AJ178" i="21"/>
  <c r="AK178" i="21"/>
  <c r="AS178" i="21"/>
  <c r="AV178" i="21"/>
  <c r="AW178" i="21"/>
  <c r="AX178" i="21"/>
  <c r="AZ178" i="21"/>
  <c r="BA178" i="21"/>
  <c r="BB178" i="21"/>
  <c r="BM178" i="21"/>
  <c r="CG178" i="21"/>
  <c r="CR178" i="21"/>
  <c r="EW178" i="21"/>
  <c r="FG178" i="21"/>
  <c r="FQ178" i="21"/>
  <c r="FS178" i="21"/>
  <c r="FV178" i="21"/>
  <c r="FY178" i="21"/>
  <c r="GE178" i="21"/>
  <c r="GF178" i="21"/>
  <c r="GG178" i="21"/>
  <c r="GI178" i="21"/>
  <c r="GJ178" i="21"/>
  <c r="GK178" i="21"/>
  <c r="GL178" i="21"/>
  <c r="IG178" i="21"/>
  <c r="C179" i="21"/>
  <c r="D179" i="21"/>
  <c r="HZ179" i="21" s="1"/>
  <c r="E179" i="21"/>
  <c r="F179" i="21"/>
  <c r="G179" i="21"/>
  <c r="IK179" i="21" s="1"/>
  <c r="H179" i="21"/>
  <c r="GF179" i="21" s="1"/>
  <c r="I179" i="21"/>
  <c r="J179" i="21"/>
  <c r="P179" i="21"/>
  <c r="S179" i="21"/>
  <c r="V179" i="21"/>
  <c r="X179" i="21"/>
  <c r="Z179" i="21"/>
  <c r="AJ179" i="21"/>
  <c r="AK179" i="21"/>
  <c r="AS179" i="21"/>
  <c r="AV179" i="21"/>
  <c r="AW179" i="21"/>
  <c r="AX179" i="21"/>
  <c r="AZ179" i="21"/>
  <c r="BA179" i="21"/>
  <c r="BB179" i="21"/>
  <c r="BM179" i="21"/>
  <c r="CG179" i="21"/>
  <c r="CR179" i="21"/>
  <c r="EW179" i="21"/>
  <c r="FG179" i="21"/>
  <c r="FQ179" i="21"/>
  <c r="FS179" i="21"/>
  <c r="FV179" i="21"/>
  <c r="FY179" i="21"/>
  <c r="GD179" i="21"/>
  <c r="GE179" i="21"/>
  <c r="GG179" i="21"/>
  <c r="GI179" i="21"/>
  <c r="GJ179" i="21"/>
  <c r="GK179" i="21"/>
  <c r="GL179" i="21"/>
  <c r="IG179" i="21"/>
  <c r="II179" i="21"/>
  <c r="IJ179" i="21"/>
  <c r="C180" i="21"/>
  <c r="D180" i="21"/>
  <c r="HZ180" i="21" s="1"/>
  <c r="E180" i="21"/>
  <c r="F180" i="21"/>
  <c r="G180" i="21"/>
  <c r="II180" i="21" s="1"/>
  <c r="H180" i="21"/>
  <c r="FY180" i="21" s="1"/>
  <c r="I180" i="21"/>
  <c r="J180" i="21"/>
  <c r="P180" i="21"/>
  <c r="S180" i="21"/>
  <c r="V180" i="21"/>
  <c r="X180" i="21"/>
  <c r="Z180" i="21"/>
  <c r="AJ180" i="21"/>
  <c r="AK180" i="21"/>
  <c r="AS180" i="21"/>
  <c r="AV180" i="21"/>
  <c r="AW180" i="21"/>
  <c r="AX180" i="21"/>
  <c r="AZ180" i="21"/>
  <c r="BA180" i="21"/>
  <c r="BB180" i="21"/>
  <c r="BM180" i="21"/>
  <c r="CG180" i="21"/>
  <c r="CR180" i="21"/>
  <c r="EW180" i="21"/>
  <c r="FG180" i="21"/>
  <c r="FQ180" i="21"/>
  <c r="FV180" i="21"/>
  <c r="GJ180" i="21"/>
  <c r="IG180" i="21"/>
  <c r="IH180" i="21"/>
  <c r="IK180" i="21"/>
  <c r="C181" i="21"/>
  <c r="D181" i="21"/>
  <c r="HZ181" i="21" s="1"/>
  <c r="E181" i="21"/>
  <c r="F181" i="21"/>
  <c r="G181" i="21"/>
  <c r="IH181" i="21" s="1"/>
  <c r="H181" i="21"/>
  <c r="I181" i="21"/>
  <c r="J181" i="21"/>
  <c r="P181" i="21"/>
  <c r="S181" i="21"/>
  <c r="V181" i="21"/>
  <c r="X181" i="21"/>
  <c r="Z181" i="21"/>
  <c r="AJ181" i="21"/>
  <c r="AK181" i="21"/>
  <c r="AS181" i="21"/>
  <c r="AV181" i="21"/>
  <c r="AW181" i="21"/>
  <c r="AX181" i="21"/>
  <c r="AZ181" i="21"/>
  <c r="BA181" i="21"/>
  <c r="BB181" i="21"/>
  <c r="BM181" i="21"/>
  <c r="CG181" i="21"/>
  <c r="CR181" i="21"/>
  <c r="EW181" i="21"/>
  <c r="FG181" i="21"/>
  <c r="FQ181" i="21"/>
  <c r="FS181" i="21"/>
  <c r="FV181" i="21"/>
  <c r="FY181" i="21"/>
  <c r="GE181" i="21"/>
  <c r="GF181" i="21"/>
  <c r="GG181" i="21"/>
  <c r="GH181" i="21"/>
  <c r="GI181" i="21"/>
  <c r="GJ181" i="21"/>
  <c r="GK181" i="21"/>
  <c r="GL181" i="21"/>
  <c r="IG181" i="21"/>
  <c r="II181" i="21"/>
  <c r="IK181" i="21"/>
  <c r="GF17" i="21" l="1"/>
  <c r="GU17" i="21"/>
  <c r="J53" i="20"/>
  <c r="L53" i="20"/>
  <c r="E44" i="20"/>
  <c r="D44" i="20"/>
  <c r="K19" i="20"/>
  <c r="L19" i="20"/>
  <c r="I19" i="20"/>
  <c r="K56" i="20"/>
  <c r="I56" i="20"/>
  <c r="J56" i="20"/>
  <c r="AR56" i="20"/>
  <c r="E24" i="20"/>
  <c r="G24" i="20"/>
  <c r="AR62" i="20"/>
  <c r="F62" i="20"/>
  <c r="E62" i="20"/>
  <c r="F28" i="20"/>
  <c r="E28" i="20"/>
  <c r="L52" i="20"/>
  <c r="J32" i="20"/>
  <c r="IC161" i="21"/>
  <c r="IE134" i="21"/>
  <c r="IB112" i="21"/>
  <c r="ID93" i="21"/>
  <c r="HZ49" i="21"/>
  <c r="B39" i="21"/>
  <c r="IC28" i="21"/>
  <c r="IC24" i="21"/>
  <c r="D72" i="20"/>
  <c r="F52" i="20"/>
  <c r="IB39" i="21"/>
  <c r="D52" i="20"/>
  <c r="IA171" i="21"/>
  <c r="ID171" i="21" s="1"/>
  <c r="HZ122" i="21"/>
  <c r="IB114" i="21"/>
  <c r="HZ111" i="21"/>
  <c r="IA105" i="21"/>
  <c r="B81" i="21"/>
  <c r="B65" i="21"/>
  <c r="B55" i="21"/>
  <c r="IA33" i="21"/>
  <c r="ID33" i="21" s="1"/>
  <c r="IA122" i="21"/>
  <c r="ID122" i="21" s="1"/>
  <c r="HZ91" i="21"/>
  <c r="IB33" i="21"/>
  <c r="HZ171" i="21"/>
  <c r="B159" i="21"/>
  <c r="B155" i="21"/>
  <c r="B139" i="21"/>
  <c r="IB130" i="21"/>
  <c r="IC130" i="21" s="1"/>
  <c r="IC124" i="21"/>
  <c r="IA114" i="21"/>
  <c r="ID114" i="21" s="1"/>
  <c r="IB102" i="21"/>
  <c r="B90" i="21"/>
  <c r="IB80" i="21"/>
  <c r="IF80" i="21" s="1"/>
  <c r="IB72" i="21"/>
  <c r="IF72" i="21" s="1"/>
  <c r="B60" i="21"/>
  <c r="IA56" i="21"/>
  <c r="IC53" i="21"/>
  <c r="B49" i="21"/>
  <c r="IA27" i="21"/>
  <c r="IB105" i="21"/>
  <c r="IB155" i="21"/>
  <c r="IC155" i="21" s="1"/>
  <c r="IB139" i="21"/>
  <c r="IC139" i="21" s="1"/>
  <c r="IA136" i="21"/>
  <c r="B136" i="21"/>
  <c r="IA130" i="21"/>
  <c r="ID130" i="21" s="1"/>
  <c r="HZ119" i="21"/>
  <c r="IB109" i="21"/>
  <c r="IB98" i="21"/>
  <c r="IB81" i="21"/>
  <c r="IF81" i="21" s="1"/>
  <c r="IA72" i="21"/>
  <c r="IC40" i="21"/>
  <c r="IE38" i="21"/>
  <c r="J59" i="20"/>
  <c r="G48" i="20"/>
  <c r="B122" i="21"/>
  <c r="B167" i="21"/>
  <c r="IB165" i="21"/>
  <c r="IC165" i="21" s="1"/>
  <c r="B153" i="21"/>
  <c r="IE144" i="21"/>
  <c r="HZ139" i="21"/>
  <c r="IB137" i="21"/>
  <c r="HZ136" i="21"/>
  <c r="IA109" i="21"/>
  <c r="IE109" i="21" s="1"/>
  <c r="IA106" i="21"/>
  <c r="ID106" i="21" s="1"/>
  <c r="B102" i="21"/>
  <c r="HZ98" i="21"/>
  <c r="IB86" i="21"/>
  <c r="IA81" i="21"/>
  <c r="ID81" i="21" s="1"/>
  <c r="IA76" i="21"/>
  <c r="B73" i="21"/>
  <c r="B68" i="21"/>
  <c r="IB60" i="21"/>
  <c r="IA34" i="21"/>
  <c r="ID34" i="21" s="1"/>
  <c r="J66" i="20"/>
  <c r="H33" i="20"/>
  <c r="AK33" i="20" s="1"/>
  <c r="IA60" i="21"/>
  <c r="IC41" i="21"/>
  <c r="B17" i="21"/>
  <c r="K64" i="20"/>
  <c r="K32" i="20"/>
  <c r="HB17" i="21"/>
  <c r="GT17" i="21"/>
  <c r="HA17" i="21"/>
  <c r="GS17" i="21"/>
  <c r="HX17" i="21"/>
  <c r="GZ17" i="21"/>
  <c r="GR17" i="21"/>
  <c r="GY17" i="21"/>
  <c r="GQ17" i="21"/>
  <c r="GX17" i="21"/>
  <c r="GP17" i="21"/>
  <c r="GW17" i="21"/>
  <c r="GO17" i="21"/>
  <c r="GI17" i="21"/>
  <c r="GV17" i="21"/>
  <c r="AA49" i="20"/>
  <c r="D47" i="20"/>
  <c r="E47" i="20"/>
  <c r="F47" i="20"/>
  <c r="H47" i="20"/>
  <c r="AC47" i="20" s="1"/>
  <c r="J47" i="20"/>
  <c r="K47" i="20"/>
  <c r="L47" i="20"/>
  <c r="E41" i="20"/>
  <c r="G41" i="20"/>
  <c r="AR41" i="20"/>
  <c r="H41" i="20"/>
  <c r="I41" i="20"/>
  <c r="J41" i="20"/>
  <c r="K41" i="20"/>
  <c r="D41" i="20"/>
  <c r="F41" i="20"/>
  <c r="L41" i="20"/>
  <c r="J58" i="20"/>
  <c r="G58" i="20"/>
  <c r="H58" i="20"/>
  <c r="AD58" i="20" s="1"/>
  <c r="I58" i="20"/>
  <c r="K58" i="20"/>
  <c r="L58" i="20"/>
  <c r="D58" i="20"/>
  <c r="F58" i="20"/>
  <c r="AR58" i="20"/>
  <c r="ID175" i="21"/>
  <c r="IE175" i="21"/>
  <c r="IF136" i="21"/>
  <c r="IC136" i="21"/>
  <c r="E37" i="20"/>
  <c r="AR37" i="20"/>
  <c r="F37" i="20"/>
  <c r="G37" i="20"/>
  <c r="H37" i="20"/>
  <c r="AB37" i="20" s="1"/>
  <c r="I37" i="20"/>
  <c r="D37" i="20"/>
  <c r="J37" i="20"/>
  <c r="K37" i="20"/>
  <c r="L37" i="20"/>
  <c r="IC141" i="21"/>
  <c r="IF141" i="21"/>
  <c r="IC134" i="21"/>
  <c r="IF134" i="21"/>
  <c r="D70" i="20"/>
  <c r="F70" i="20"/>
  <c r="G70" i="20"/>
  <c r="H70" i="20"/>
  <c r="U70" i="20" s="1"/>
  <c r="I70" i="20"/>
  <c r="J70" i="20"/>
  <c r="E70" i="20"/>
  <c r="AR70" i="20"/>
  <c r="K70" i="20"/>
  <c r="H26" i="20"/>
  <c r="R26" i="20" s="1"/>
  <c r="D26" i="20"/>
  <c r="AR26" i="20"/>
  <c r="E26" i="20"/>
  <c r="F26" i="20"/>
  <c r="G26" i="20"/>
  <c r="I26" i="20"/>
  <c r="J26" i="20"/>
  <c r="K26" i="20"/>
  <c r="L26" i="20"/>
  <c r="HZ149" i="21"/>
  <c r="HZ175" i="21"/>
  <c r="IF159" i="21"/>
  <c r="IB151" i="21"/>
  <c r="IC151" i="21" s="1"/>
  <c r="HZ94" i="21"/>
  <c r="IA94" i="21"/>
  <c r="IB94" i="21"/>
  <c r="D73" i="20"/>
  <c r="L73" i="20"/>
  <c r="IF68" i="21"/>
  <c r="IC68" i="21"/>
  <c r="D55" i="20"/>
  <c r="G55" i="20"/>
  <c r="J55" i="20"/>
  <c r="K55" i="20"/>
  <c r="L54" i="20"/>
  <c r="D54" i="20"/>
  <c r="E54" i="20"/>
  <c r="F54" i="20"/>
  <c r="E45" i="20"/>
  <c r="L45" i="20"/>
  <c r="D45" i="20"/>
  <c r="F45" i="20"/>
  <c r="G45" i="20"/>
  <c r="H45" i="20"/>
  <c r="AR45" i="20"/>
  <c r="D38" i="20"/>
  <c r="F38" i="20"/>
  <c r="J38" i="20"/>
  <c r="L38" i="20"/>
  <c r="IF37" i="21"/>
  <c r="IC37" i="21"/>
  <c r="I36" i="20"/>
  <c r="G36" i="20"/>
  <c r="H36" i="20"/>
  <c r="S36" i="20" s="1"/>
  <c r="J36" i="20"/>
  <c r="K36" i="20"/>
  <c r="L36" i="20"/>
  <c r="J31" i="20"/>
  <c r="L31" i="20"/>
  <c r="D31" i="20"/>
  <c r="F31" i="20"/>
  <c r="G31" i="20"/>
  <c r="L55" i="20"/>
  <c r="AR52" i="20"/>
  <c r="AB49" i="20"/>
  <c r="F36" i="20"/>
  <c r="I31" i="20"/>
  <c r="G21" i="20"/>
  <c r="H31" i="20"/>
  <c r="U31" i="20" s="1"/>
  <c r="H18" i="20"/>
  <c r="V18" i="20" s="1"/>
  <c r="E18" i="20"/>
  <c r="F18" i="20"/>
  <c r="G18" i="20"/>
  <c r="J18" i="20"/>
  <c r="K18" i="20"/>
  <c r="HZ69" i="21"/>
  <c r="IA69" i="21"/>
  <c r="ID69" i="21" s="1"/>
  <c r="IB69" i="21"/>
  <c r="D61" i="20"/>
  <c r="K61" i="20"/>
  <c r="K39" i="20"/>
  <c r="L39" i="20"/>
  <c r="IA181" i="21"/>
  <c r="IE181" i="21" s="1"/>
  <c r="IA173" i="21"/>
  <c r="ID173" i="21" s="1"/>
  <c r="IA169" i="21"/>
  <c r="ID169" i="21" s="1"/>
  <c r="IE127" i="21"/>
  <c r="IE106" i="21"/>
  <c r="B69" i="21"/>
  <c r="D66" i="20"/>
  <c r="AR66" i="20"/>
  <c r="E66" i="20"/>
  <c r="F66" i="20"/>
  <c r="G66" i="20"/>
  <c r="H66" i="20"/>
  <c r="U66" i="20" s="1"/>
  <c r="IF64" i="21"/>
  <c r="IC64" i="21"/>
  <c r="IE105" i="21"/>
  <c r="ID105" i="21"/>
  <c r="AR30" i="20"/>
  <c r="E30" i="20"/>
  <c r="G30" i="20"/>
  <c r="HZ23" i="21"/>
  <c r="IA23" i="21"/>
  <c r="H57" i="20"/>
  <c r="Q57" i="20" s="1"/>
  <c r="I57" i="20"/>
  <c r="J57" i="20"/>
  <c r="K57" i="20"/>
  <c r="L57" i="20"/>
  <c r="AR57" i="20"/>
  <c r="IB179" i="21"/>
  <c r="IC179" i="21" s="1"/>
  <c r="B179" i="21"/>
  <c r="HZ156" i="21"/>
  <c r="IB149" i="21"/>
  <c r="B149" i="21"/>
  <c r="IF130" i="21"/>
  <c r="IF120" i="21"/>
  <c r="IF109" i="21"/>
  <c r="IC109" i="21"/>
  <c r="E49" i="20"/>
  <c r="J49" i="20"/>
  <c r="K49" i="20"/>
  <c r="L49" i="20"/>
  <c r="D49" i="20"/>
  <c r="F49" i="20"/>
  <c r="HZ18" i="21"/>
  <c r="IA18" i="21"/>
  <c r="H74" i="20"/>
  <c r="Z74" i="20" s="1"/>
  <c r="I66" i="20"/>
  <c r="D63" i="20"/>
  <c r="H63" i="20"/>
  <c r="AM63" i="20" s="1"/>
  <c r="I63" i="20"/>
  <c r="J63" i="20"/>
  <c r="AR63" i="20"/>
  <c r="K63" i="20"/>
  <c r="I54" i="20"/>
  <c r="F48" i="20"/>
  <c r="K45" i="20"/>
  <c r="F44" i="20"/>
  <c r="G44" i="20"/>
  <c r="H44" i="20"/>
  <c r="T44" i="20" s="1"/>
  <c r="I44" i="20"/>
  <c r="J44" i="20"/>
  <c r="D36" i="20"/>
  <c r="L30" i="20"/>
  <c r="IA179" i="21"/>
  <c r="IA176" i="21"/>
  <c r="HZ164" i="21"/>
  <c r="B163" i="21"/>
  <c r="IB147" i="21"/>
  <c r="IC147" i="21" s="1"/>
  <c r="IE130" i="21"/>
  <c r="HZ127" i="21"/>
  <c r="IA115" i="21"/>
  <c r="HZ115" i="21"/>
  <c r="IF75" i="21"/>
  <c r="IC75" i="21"/>
  <c r="D69" i="20"/>
  <c r="E69" i="20"/>
  <c r="K69" i="20"/>
  <c r="HZ65" i="21"/>
  <c r="IA65" i="21"/>
  <c r="IB65" i="21"/>
  <c r="AR59" i="20"/>
  <c r="E59" i="20"/>
  <c r="F59" i="20"/>
  <c r="G59" i="20"/>
  <c r="H59" i="20"/>
  <c r="V59" i="20" s="1"/>
  <c r="IC49" i="21"/>
  <c r="H42" i="20"/>
  <c r="AF42" i="20" s="1"/>
  <c r="AT42" i="20" s="1"/>
  <c r="D42" i="20"/>
  <c r="I42" i="20"/>
  <c r="J42" i="20"/>
  <c r="E27" i="20"/>
  <c r="F27" i="20"/>
  <c r="I27" i="20"/>
  <c r="L27" i="20"/>
  <c r="HZ25" i="21"/>
  <c r="IA25" i="21"/>
  <c r="IB25" i="21"/>
  <c r="IB23" i="21"/>
  <c r="D22" i="20"/>
  <c r="L22" i="20"/>
  <c r="IF20" i="21"/>
  <c r="IC20" i="21"/>
  <c r="HZ19" i="21"/>
  <c r="IA19" i="21"/>
  <c r="H54" i="20"/>
  <c r="X54" i="20" s="1"/>
  <c r="I49" i="20"/>
  <c r="J45" i="20"/>
  <c r="F43" i="20"/>
  <c r="D43" i="20"/>
  <c r="E43" i="20"/>
  <c r="J43" i="20"/>
  <c r="K43" i="20"/>
  <c r="L43" i="20"/>
  <c r="K30" i="20"/>
  <c r="F24" i="20"/>
  <c r="H24" i="20"/>
  <c r="AH24" i="20" s="1"/>
  <c r="AR24" i="20"/>
  <c r="I24" i="20"/>
  <c r="J24" i="20"/>
  <c r="K24" i="20"/>
  <c r="HZ116" i="21"/>
  <c r="IA116" i="21"/>
  <c r="IB116" i="21"/>
  <c r="IA110" i="21"/>
  <c r="ID110" i="21" s="1"/>
  <c r="HZ110" i="21"/>
  <c r="IB110" i="21"/>
  <c r="IE75" i="21"/>
  <c r="ID75" i="21"/>
  <c r="D74" i="20"/>
  <c r="J74" i="20"/>
  <c r="K74" i="20"/>
  <c r="AR74" i="20"/>
  <c r="E74" i="20"/>
  <c r="F74" i="20"/>
  <c r="D67" i="20"/>
  <c r="G67" i="20"/>
  <c r="H67" i="20"/>
  <c r="AC67" i="20" s="1"/>
  <c r="I67" i="20"/>
  <c r="HZ50" i="21"/>
  <c r="IA50" i="21"/>
  <c r="ID50" i="21" s="1"/>
  <c r="H48" i="20"/>
  <c r="AF48" i="20" s="1"/>
  <c r="AT48" i="20" s="1"/>
  <c r="I48" i="20"/>
  <c r="AR48" i="20"/>
  <c r="J48" i="20"/>
  <c r="K48" i="20"/>
  <c r="D48" i="20"/>
  <c r="L48" i="20"/>
  <c r="ID40" i="21"/>
  <c r="IE40" i="21"/>
  <c r="H34" i="20"/>
  <c r="AI34" i="20" s="1"/>
  <c r="L34" i="20"/>
  <c r="D34" i="20"/>
  <c r="AR34" i="20"/>
  <c r="E34" i="20"/>
  <c r="F34" i="20"/>
  <c r="X49" i="20"/>
  <c r="AC49" i="20"/>
  <c r="AD49" i="20"/>
  <c r="AI49" i="20"/>
  <c r="R49" i="20"/>
  <c r="AL49" i="20"/>
  <c r="S49" i="20"/>
  <c r="AN49" i="20"/>
  <c r="I34" i="20"/>
  <c r="J30" i="20"/>
  <c r="IA158" i="21"/>
  <c r="ID158" i="21" s="1"/>
  <c r="B175" i="21"/>
  <c r="B151" i="21"/>
  <c r="IB140" i="21"/>
  <c r="IC140" i="21" s="1"/>
  <c r="ID133" i="21"/>
  <c r="IE128" i="21"/>
  <c r="IB126" i="21"/>
  <c r="IC126" i="21" s="1"/>
  <c r="B110" i="21"/>
  <c r="IC92" i="21"/>
  <c r="IF92" i="21"/>
  <c r="IA58" i="21"/>
  <c r="I40" i="20"/>
  <c r="J40" i="20"/>
  <c r="K40" i="20"/>
  <c r="D40" i="20"/>
  <c r="L40" i="20"/>
  <c r="E40" i="20"/>
  <c r="AR40" i="20"/>
  <c r="F25" i="20"/>
  <c r="E25" i="20"/>
  <c r="H25" i="20"/>
  <c r="AF25" i="20" s="1"/>
  <c r="AT25" i="20" s="1"/>
  <c r="I25" i="20"/>
  <c r="B21" i="21"/>
  <c r="AR67" i="20"/>
  <c r="G49" i="20"/>
  <c r="AR44" i="20"/>
  <c r="K42" i="20"/>
  <c r="G40" i="20"/>
  <c r="G34" i="20"/>
  <c r="J25" i="20"/>
  <c r="H23" i="20"/>
  <c r="AF23" i="20" s="1"/>
  <c r="AT23" i="20" s="1"/>
  <c r="K23" i="20"/>
  <c r="L23" i="20"/>
  <c r="AR23" i="20"/>
  <c r="J19" i="20"/>
  <c r="D19" i="20"/>
  <c r="AR19" i="20"/>
  <c r="E19" i="20"/>
  <c r="F19" i="20"/>
  <c r="G19" i="20"/>
  <c r="H19" i="20"/>
  <c r="AE19" i="20" s="1"/>
  <c r="AR49" i="20"/>
  <c r="L44" i="20"/>
  <c r="F40" i="20"/>
  <c r="AR22" i="20"/>
  <c r="AR18" i="20"/>
  <c r="B133" i="21"/>
  <c r="ID98" i="21"/>
  <c r="IE98" i="21"/>
  <c r="I75" i="20"/>
  <c r="G75" i="20"/>
  <c r="B52" i="21"/>
  <c r="J64" i="20"/>
  <c r="IA180" i="21"/>
  <c r="IA177" i="21"/>
  <c r="ID177" i="21" s="1"/>
  <c r="IB175" i="21"/>
  <c r="IC175" i="21" s="1"/>
  <c r="HZ172" i="21"/>
  <c r="IE171" i="21"/>
  <c r="B171" i="21"/>
  <c r="IF153" i="21"/>
  <c r="HZ152" i="21"/>
  <c r="IB145" i="21"/>
  <c r="B145" i="21"/>
  <c r="IF139" i="21"/>
  <c r="HZ133" i="21"/>
  <c r="IA126" i="21"/>
  <c r="ID126" i="21" s="1"/>
  <c r="IA124" i="21"/>
  <c r="IC112" i="21"/>
  <c r="IF112" i="21"/>
  <c r="HZ77" i="21"/>
  <c r="IA77" i="21"/>
  <c r="ID77" i="21" s="1"/>
  <c r="IB77" i="21"/>
  <c r="HZ76" i="21"/>
  <c r="B76" i="21"/>
  <c r="HZ54" i="21"/>
  <c r="IA54" i="21"/>
  <c r="ID54" i="21" s="1"/>
  <c r="G52" i="20"/>
  <c r="H52" i="20"/>
  <c r="T52" i="20" s="1"/>
  <c r="I52" i="20"/>
  <c r="J52" i="20"/>
  <c r="K52" i="20"/>
  <c r="HZ45" i="21"/>
  <c r="IA45" i="21"/>
  <c r="ID45" i="21" s="1"/>
  <c r="IB45" i="21"/>
  <c r="ID41" i="21"/>
  <c r="IE41" i="21"/>
  <c r="ID36" i="21"/>
  <c r="IE36" i="21"/>
  <c r="IB21" i="21"/>
  <c r="F21" i="20"/>
  <c r="K21" i="20"/>
  <c r="L21" i="20"/>
  <c r="AR21" i="20"/>
  <c r="D21" i="20"/>
  <c r="K67" i="20"/>
  <c r="D62" i="20"/>
  <c r="G62" i="20"/>
  <c r="H62" i="20"/>
  <c r="U62" i="20" s="1"/>
  <c r="I62" i="20"/>
  <c r="J62" i="20"/>
  <c r="K62" i="20"/>
  <c r="D56" i="20"/>
  <c r="L56" i="20"/>
  <c r="E56" i="20"/>
  <c r="F56" i="20"/>
  <c r="G56" i="20"/>
  <c r="H56" i="20"/>
  <c r="AN56" i="20" s="1"/>
  <c r="IE167" i="21"/>
  <c r="B143" i="21"/>
  <c r="HZ118" i="21"/>
  <c r="B118" i="21"/>
  <c r="IA118" i="21"/>
  <c r="ID118" i="21" s="1"/>
  <c r="ID112" i="21"/>
  <c r="IE112" i="21"/>
  <c r="IA61" i="21"/>
  <c r="ID61" i="21" s="1"/>
  <c r="IB61" i="21"/>
  <c r="IF55" i="21"/>
  <c r="IC55" i="21"/>
  <c r="D51" i="20"/>
  <c r="K51" i="20"/>
  <c r="L51" i="20"/>
  <c r="AR51" i="20"/>
  <c r="B45" i="21"/>
  <c r="L33" i="20"/>
  <c r="E33" i="20"/>
  <c r="G33" i="20"/>
  <c r="E32" i="20"/>
  <c r="AR32" i="20"/>
  <c r="F32" i="20"/>
  <c r="G32" i="20"/>
  <c r="H32" i="20"/>
  <c r="AL32" i="20" s="1"/>
  <c r="HZ29" i="21"/>
  <c r="IA29" i="21"/>
  <c r="ID29" i="21" s="1"/>
  <c r="IB29" i="21"/>
  <c r="IA21" i="21"/>
  <c r="IC17" i="21"/>
  <c r="D71" i="20"/>
  <c r="G71" i="20"/>
  <c r="H71" i="20"/>
  <c r="S71" i="20" s="1"/>
  <c r="I71" i="20"/>
  <c r="J71" i="20"/>
  <c r="K71" i="20"/>
  <c r="J67" i="20"/>
  <c r="K59" i="20"/>
  <c r="AR55" i="20"/>
  <c r="E53" i="20"/>
  <c r="D53" i="20"/>
  <c r="AR53" i="20"/>
  <c r="F53" i="20"/>
  <c r="G53" i="20"/>
  <c r="H53" i="20"/>
  <c r="U53" i="20" s="1"/>
  <c r="I53" i="20"/>
  <c r="AQ49" i="20"/>
  <c r="K44" i="20"/>
  <c r="I39" i="20"/>
  <c r="AR36" i="20"/>
  <c r="I33" i="20"/>
  <c r="K31" i="20"/>
  <c r="AR27" i="20"/>
  <c r="I21" i="20"/>
  <c r="L18" i="20"/>
  <c r="B116" i="21"/>
  <c r="B106" i="21"/>
  <c r="B94" i="21"/>
  <c r="IA91" i="21"/>
  <c r="ID91" i="21" s="1"/>
  <c r="IF57" i="21"/>
  <c r="B40" i="21"/>
  <c r="IF35" i="21"/>
  <c r="B29" i="21"/>
  <c r="B25" i="21"/>
  <c r="B86" i="21"/>
  <c r="IC82" i="21"/>
  <c r="IB73" i="21"/>
  <c r="B33" i="21"/>
  <c r="IA73" i="21"/>
  <c r="B109" i="21"/>
  <c r="IA95" i="21"/>
  <c r="IC72" i="21"/>
  <c r="B72" i="21"/>
  <c r="B53" i="21"/>
  <c r="IA22" i="21"/>
  <c r="B114" i="21"/>
  <c r="B105" i="21"/>
  <c r="IA97" i="21"/>
  <c r="IB56" i="21"/>
  <c r="B37" i="21"/>
  <c r="B137" i="21"/>
  <c r="AF40" i="20"/>
  <c r="AT40" i="20" s="1"/>
  <c r="B176" i="21"/>
  <c r="B87" i="21"/>
  <c r="U41" i="20"/>
  <c r="AF47" i="20"/>
  <c r="AT47" i="20" s="1"/>
  <c r="B161" i="21"/>
  <c r="B130" i="21"/>
  <c r="B180" i="21"/>
  <c r="B126" i="21"/>
  <c r="AF45" i="20"/>
  <c r="AT45" i="20" s="1"/>
  <c r="AF37" i="20"/>
  <c r="AT37" i="20" s="1"/>
  <c r="AK49" i="20"/>
  <c r="Z49" i="20"/>
  <c r="AB40" i="20"/>
  <c r="B146" i="21"/>
  <c r="B142" i="21"/>
  <c r="B141" i="21"/>
  <c r="AJ49" i="20"/>
  <c r="V49" i="20"/>
  <c r="AJ47" i="20"/>
  <c r="AA40" i="20"/>
  <c r="AF35" i="20"/>
  <c r="AT35" i="20" s="1"/>
  <c r="AF19" i="20"/>
  <c r="AT19" i="20" s="1"/>
  <c r="B150" i="21"/>
  <c r="B80" i="21"/>
  <c r="B57" i="21"/>
  <c r="X40" i="20"/>
  <c r="AE36" i="20"/>
  <c r="AF74" i="20"/>
  <c r="AT74" i="20" s="1"/>
  <c r="AF58" i="20"/>
  <c r="AT58" i="20" s="1"/>
  <c r="AF34" i="20"/>
  <c r="AT34" i="20" s="1"/>
  <c r="B83" i="21"/>
  <c r="B46" i="21"/>
  <c r="B24" i="21"/>
  <c r="AH49" i="20"/>
  <c r="T49" i="20"/>
  <c r="AH45" i="20"/>
  <c r="AL41" i="20"/>
  <c r="AF49" i="20"/>
  <c r="AT49" i="20" s="1"/>
  <c r="AF41" i="20"/>
  <c r="AT41" i="20" s="1"/>
  <c r="AF17" i="20"/>
  <c r="AT17" i="20" s="1"/>
  <c r="T47" i="20"/>
  <c r="V45" i="20"/>
  <c r="R37" i="20"/>
  <c r="AJ74" i="20"/>
  <c r="AG47" i="20"/>
  <c r="X36" i="20"/>
  <c r="AH34" i="20"/>
  <c r="AI74" i="20"/>
  <c r="AG74" i="20"/>
  <c r="S74" i="20"/>
  <c r="W36" i="20"/>
  <c r="AC37" i="20"/>
  <c r="AM18" i="20"/>
  <c r="Y37" i="20"/>
  <c r="W57" i="20"/>
  <c r="AH66" i="20"/>
  <c r="AG34" i="20"/>
  <c r="AJ70" i="20"/>
  <c r="AD34" i="20"/>
  <c r="AM57" i="20"/>
  <c r="V57" i="20"/>
  <c r="AI70" i="20"/>
  <c r="AH74" i="20"/>
  <c r="AQ57" i="20"/>
  <c r="AQ47" i="20"/>
  <c r="AA45" i="20"/>
  <c r="AK41" i="20"/>
  <c r="AN40" i="20"/>
  <c r="AA34" i="20"/>
  <c r="Y57" i="20"/>
  <c r="AI41" i="20"/>
  <c r="AJ37" i="20"/>
  <c r="Y34" i="20"/>
  <c r="Y74" i="20"/>
  <c r="R59" i="20"/>
  <c r="X57" i="20"/>
  <c r="AH37" i="20"/>
  <c r="AN34" i="20"/>
  <c r="X34" i="20"/>
  <c r="AA41" i="20"/>
  <c r="AL34" i="20"/>
  <c r="AM19" i="20"/>
  <c r="Z41" i="20"/>
  <c r="AA37" i="20"/>
  <c r="S34" i="20"/>
  <c r="D68" i="20"/>
  <c r="L68" i="20"/>
  <c r="E68" i="20"/>
  <c r="F68" i="20"/>
  <c r="G68" i="20"/>
  <c r="AR68" i="20"/>
  <c r="H68" i="20"/>
  <c r="AF68" i="20" s="1"/>
  <c r="H61" i="20"/>
  <c r="AF61" i="20" s="1"/>
  <c r="E61" i="20"/>
  <c r="F61" i="20"/>
  <c r="AR61" i="20"/>
  <c r="G61" i="20"/>
  <c r="I61" i="20"/>
  <c r="J61" i="20"/>
  <c r="V58" i="20"/>
  <c r="AG58" i="20"/>
  <c r="Y58" i="20"/>
  <c r="AA58" i="20"/>
  <c r="AC74" i="20"/>
  <c r="Q74" i="20"/>
  <c r="K73" i="20"/>
  <c r="F69" i="20"/>
  <c r="G69" i="20"/>
  <c r="AR69" i="20"/>
  <c r="H69" i="20"/>
  <c r="AF69" i="20" s="1"/>
  <c r="I69" i="20"/>
  <c r="J69" i="20"/>
  <c r="L65" i="20"/>
  <c r="AG25" i="20"/>
  <c r="AE25" i="20"/>
  <c r="AR75" i="20"/>
  <c r="K75" i="20"/>
  <c r="AQ74" i="20"/>
  <c r="AB74" i="20"/>
  <c r="F73" i="20"/>
  <c r="L72" i="20"/>
  <c r="K65" i="20"/>
  <c r="D64" i="20"/>
  <c r="L64" i="20"/>
  <c r="E64" i="20"/>
  <c r="F64" i="20"/>
  <c r="G64" i="20"/>
  <c r="AR64" i="20"/>
  <c r="H64" i="20"/>
  <c r="AF64" i="20" s="1"/>
  <c r="L60" i="20"/>
  <c r="E46" i="20"/>
  <c r="G46" i="20"/>
  <c r="AR46" i="20"/>
  <c r="I46" i="20"/>
  <c r="J46" i="20"/>
  <c r="K46" i="20"/>
  <c r="F46" i="20"/>
  <c r="H46" i="20"/>
  <c r="AF46" i="20" s="1"/>
  <c r="L46" i="20"/>
  <c r="J75" i="20"/>
  <c r="AO74" i="20"/>
  <c r="AA74" i="20"/>
  <c r="E73" i="20"/>
  <c r="K72" i="20"/>
  <c r="K68" i="20"/>
  <c r="E65" i="20"/>
  <c r="E60" i="20"/>
  <c r="T58" i="20"/>
  <c r="S35" i="20"/>
  <c r="AA35" i="20"/>
  <c r="AI35" i="20"/>
  <c r="Q35" i="20"/>
  <c r="Z35" i="20"/>
  <c r="AJ35" i="20"/>
  <c r="R35" i="20"/>
  <c r="AB35" i="20"/>
  <c r="AK35" i="20"/>
  <c r="T35" i="20"/>
  <c r="AC35" i="20"/>
  <c r="AL35" i="20"/>
  <c r="V35" i="20"/>
  <c r="AE35" i="20"/>
  <c r="AN35" i="20"/>
  <c r="AG35" i="20"/>
  <c r="AH35" i="20"/>
  <c r="U35" i="20"/>
  <c r="AM35" i="20"/>
  <c r="W35" i="20"/>
  <c r="AO35" i="20"/>
  <c r="X35" i="20"/>
  <c r="AK74" i="20"/>
  <c r="J68" i="20"/>
  <c r="S58" i="20"/>
  <c r="G50" i="20"/>
  <c r="AR50" i="20"/>
  <c r="I50" i="20"/>
  <c r="J50" i="20"/>
  <c r="D50" i="20"/>
  <c r="E50" i="20"/>
  <c r="F50" i="20"/>
  <c r="H50" i="20"/>
  <c r="AF50" i="20" s="1"/>
  <c r="K50" i="20"/>
  <c r="AK44" i="20"/>
  <c r="AM44" i="20"/>
  <c r="AJ44" i="20"/>
  <c r="AQ35" i="20"/>
  <c r="D75" i="20"/>
  <c r="L75" i="20"/>
  <c r="E75" i="20"/>
  <c r="F75" i="20"/>
  <c r="E72" i="20"/>
  <c r="F72" i="20"/>
  <c r="G72" i="20"/>
  <c r="AR72" i="20"/>
  <c r="H72" i="20"/>
  <c r="AF72" i="20" s="1"/>
  <c r="H75" i="20"/>
  <c r="AF75" i="20" s="1"/>
  <c r="U74" i="20"/>
  <c r="V74" i="20"/>
  <c r="AD74" i="20"/>
  <c r="AL74" i="20"/>
  <c r="W74" i="20"/>
  <c r="AE74" i="20"/>
  <c r="AM74" i="20"/>
  <c r="X74" i="20"/>
  <c r="AN74" i="20"/>
  <c r="G73" i="20"/>
  <c r="AR73" i="20"/>
  <c r="H73" i="20"/>
  <c r="AF73" i="20" s="1"/>
  <c r="I73" i="20"/>
  <c r="J73" i="20"/>
  <c r="I72" i="20"/>
  <c r="I68" i="20"/>
  <c r="F65" i="20"/>
  <c r="G65" i="20"/>
  <c r="AR65" i="20"/>
  <c r="H65" i="20"/>
  <c r="AF65" i="20" s="1"/>
  <c r="I65" i="20"/>
  <c r="J65" i="20"/>
  <c r="L61" i="20"/>
  <c r="F60" i="20"/>
  <c r="G60" i="20"/>
  <c r="H60" i="20"/>
  <c r="AF60" i="20" s="1"/>
  <c r="I60" i="20"/>
  <c r="J60" i="20"/>
  <c r="K60" i="20"/>
  <c r="AR60" i="20"/>
  <c r="AM58" i="20"/>
  <c r="AD35" i="20"/>
  <c r="L74" i="20"/>
  <c r="F71" i="20"/>
  <c r="L70" i="20"/>
  <c r="F67" i="20"/>
  <c r="L66" i="20"/>
  <c r="F63" i="20"/>
  <c r="L62" i="20"/>
  <c r="D59" i="20"/>
  <c r="L59" i="20"/>
  <c r="E58" i="20"/>
  <c r="AC57" i="20"/>
  <c r="F57" i="20"/>
  <c r="F55" i="20"/>
  <c r="G54" i="20"/>
  <c r="AR54" i="20"/>
  <c r="J54" i="20"/>
  <c r="J51" i="20"/>
  <c r="AK48" i="20"/>
  <c r="AA47" i="20"/>
  <c r="U47" i="20"/>
  <c r="R47" i="20"/>
  <c r="AN47" i="20"/>
  <c r="E71" i="20"/>
  <c r="E67" i="20"/>
  <c r="E63" i="20"/>
  <c r="Y59" i="20"/>
  <c r="E57" i="20"/>
  <c r="E55" i="20"/>
  <c r="F51" i="20"/>
  <c r="Y42" i="20"/>
  <c r="AQ42" i="20"/>
  <c r="AA42" i="20"/>
  <c r="V42" i="20"/>
  <c r="W42" i="20"/>
  <c r="L71" i="20"/>
  <c r="L67" i="20"/>
  <c r="V66" i="20"/>
  <c r="L63" i="20"/>
  <c r="AQ59" i="20"/>
  <c r="D57" i="20"/>
  <c r="AG53" i="20"/>
  <c r="E51" i="20"/>
  <c r="G35" i="20"/>
  <c r="AR35" i="20"/>
  <c r="D35" i="20"/>
  <c r="E35" i="20"/>
  <c r="F35" i="20"/>
  <c r="I35" i="20"/>
  <c r="J35" i="20"/>
  <c r="K35" i="20"/>
  <c r="L35" i="20"/>
  <c r="AK70" i="20"/>
  <c r="AO59" i="20"/>
  <c r="T57" i="20"/>
  <c r="I55" i="20"/>
  <c r="H55" i="20"/>
  <c r="AF55" i="20" s="1"/>
  <c r="AN59" i="20"/>
  <c r="I51" i="20"/>
  <c r="G51" i="20"/>
  <c r="H51" i="20"/>
  <c r="AF51" i="20" s="1"/>
  <c r="AJ41" i="20"/>
  <c r="AQ40" i="20"/>
  <c r="G39" i="20"/>
  <c r="E39" i="20"/>
  <c r="AR39" i="20"/>
  <c r="F39" i="20"/>
  <c r="H39" i="20"/>
  <c r="AF39" i="20" s="1"/>
  <c r="J39" i="20"/>
  <c r="AH36" i="20"/>
  <c r="Z36" i="20"/>
  <c r="AD36" i="20"/>
  <c r="F29" i="20"/>
  <c r="E29" i="20"/>
  <c r="H29" i="20"/>
  <c r="AF29" i="20" s="1"/>
  <c r="J29" i="20"/>
  <c r="I29" i="20"/>
  <c r="AR29" i="20"/>
  <c r="K29" i="20"/>
  <c r="L29" i="20"/>
  <c r="D29" i="20"/>
  <c r="D20" i="20"/>
  <c r="L20" i="20"/>
  <c r="I20" i="20"/>
  <c r="J20" i="20"/>
  <c r="K20" i="20"/>
  <c r="AR20" i="20"/>
  <c r="E20" i="20"/>
  <c r="H20" i="20"/>
  <c r="AF20" i="20" s="1"/>
  <c r="F20" i="20"/>
  <c r="W41" i="20"/>
  <c r="AE41" i="20"/>
  <c r="AM41" i="20"/>
  <c r="X41" i="20"/>
  <c r="AN41" i="20"/>
  <c r="Q41" i="20"/>
  <c r="Y41" i="20"/>
  <c r="AG41" i="20"/>
  <c r="AO41" i="20"/>
  <c r="U40" i="20"/>
  <c r="AC40" i="20"/>
  <c r="AK40" i="20"/>
  <c r="V40" i="20"/>
  <c r="AD40" i="20"/>
  <c r="AL40" i="20"/>
  <c r="W40" i="20"/>
  <c r="AE40" i="20"/>
  <c r="AM40" i="20"/>
  <c r="Q40" i="20"/>
  <c r="Y40" i="20"/>
  <c r="AG40" i="20"/>
  <c r="AO40" i="20"/>
  <c r="E38" i="20"/>
  <c r="G38" i="20"/>
  <c r="H38" i="20"/>
  <c r="AF38" i="20" s="1"/>
  <c r="I38" i="20"/>
  <c r="K38" i="20"/>
  <c r="AR38" i="20"/>
  <c r="AE45" i="20"/>
  <c r="Q45" i="20"/>
  <c r="E42" i="20"/>
  <c r="F42" i="20"/>
  <c r="G42" i="20"/>
  <c r="AR42" i="20"/>
  <c r="AH41" i="20"/>
  <c r="T41" i="20"/>
  <c r="AJ40" i="20"/>
  <c r="T40" i="20"/>
  <c r="W37" i="20"/>
  <c r="AE37" i="20"/>
  <c r="AM37" i="20"/>
  <c r="U37" i="20"/>
  <c r="AD37" i="20"/>
  <c r="AN37" i="20"/>
  <c r="V37" i="20"/>
  <c r="AO37" i="20"/>
  <c r="X37" i="20"/>
  <c r="AG37" i="20"/>
  <c r="AQ37" i="20"/>
  <c r="Q37" i="20"/>
  <c r="Z37" i="20"/>
  <c r="AI37" i="20"/>
  <c r="W49" i="20"/>
  <c r="AE49" i="20"/>
  <c r="AM49" i="20"/>
  <c r="Q49" i="20"/>
  <c r="Y49" i="20"/>
  <c r="AG49" i="20"/>
  <c r="AO49" i="20"/>
  <c r="G43" i="20"/>
  <c r="AR43" i="20"/>
  <c r="H43" i="20"/>
  <c r="AF43" i="20" s="1"/>
  <c r="I43" i="20"/>
  <c r="AD41" i="20"/>
  <c r="S41" i="20"/>
  <c r="AI40" i="20"/>
  <c r="S40" i="20"/>
  <c r="AL37" i="20"/>
  <c r="T37" i="20"/>
  <c r="K53" i="20"/>
  <c r="G47" i="20"/>
  <c r="AR47" i="20"/>
  <c r="I47" i="20"/>
  <c r="AC45" i="20"/>
  <c r="L42" i="20"/>
  <c r="AC41" i="20"/>
  <c r="R41" i="20"/>
  <c r="AH40" i="20"/>
  <c r="R40" i="20"/>
  <c r="AK37" i="20"/>
  <c r="S37" i="20"/>
  <c r="AQ34" i="20"/>
  <c r="AE34" i="20"/>
  <c r="U34" i="20"/>
  <c r="G27" i="20"/>
  <c r="AM34" i="20"/>
  <c r="AC34" i="20"/>
  <c r="J28" i="20"/>
  <c r="J22" i="20"/>
  <c r="V19" i="20"/>
  <c r="AD19" i="20"/>
  <c r="AL19" i="20"/>
  <c r="X19" i="20"/>
  <c r="AG19" i="20"/>
  <c r="AQ19" i="20"/>
  <c r="Y19" i="20"/>
  <c r="AH19" i="20"/>
  <c r="Q19" i="20"/>
  <c r="Z19" i="20"/>
  <c r="AI19" i="20"/>
  <c r="S19" i="20"/>
  <c r="AB19" i="20"/>
  <c r="AK19" i="20"/>
  <c r="AG17" i="20"/>
  <c r="T34" i="20"/>
  <c r="AB34" i="20"/>
  <c r="AJ34" i="20"/>
  <c r="W34" i="20"/>
  <c r="AO34" i="20"/>
  <c r="H28" i="20"/>
  <c r="AF28" i="20" s="1"/>
  <c r="J27" i="20"/>
  <c r="H27" i="20"/>
  <c r="AF27" i="20" s="1"/>
  <c r="K27" i="20"/>
  <c r="D27" i="20"/>
  <c r="E22" i="20"/>
  <c r="AO19" i="20"/>
  <c r="W19" i="20"/>
  <c r="AE17" i="20"/>
  <c r="AK34" i="20"/>
  <c r="Z34" i="20"/>
  <c r="F33" i="20"/>
  <c r="K33" i="20"/>
  <c r="AR33" i="20"/>
  <c r="D33" i="20"/>
  <c r="H30" i="20"/>
  <c r="AF30" i="20" s="1"/>
  <c r="D30" i="20"/>
  <c r="F30" i="20"/>
  <c r="I30" i="20"/>
  <c r="J23" i="20"/>
  <c r="E23" i="20"/>
  <c r="F23" i="20"/>
  <c r="G23" i="20"/>
  <c r="I23" i="20"/>
  <c r="AN19" i="20"/>
  <c r="U19" i="20"/>
  <c r="V17" i="20"/>
  <c r="H22" i="20"/>
  <c r="AF22" i="20" s="1"/>
  <c r="F22" i="20"/>
  <c r="G22" i="20"/>
  <c r="I22" i="20"/>
  <c r="K22" i="20"/>
  <c r="D28" i="20"/>
  <c r="L28" i="20"/>
  <c r="G28" i="20"/>
  <c r="I28" i="20"/>
  <c r="K28" i="20"/>
  <c r="AR28" i="20"/>
  <c r="R17" i="20"/>
  <c r="Z17" i="20"/>
  <c r="AH17" i="20"/>
  <c r="AQ17" i="20"/>
  <c r="S17" i="20"/>
  <c r="AA17" i="20"/>
  <c r="AI17" i="20"/>
  <c r="U17" i="20"/>
  <c r="AC17" i="20"/>
  <c r="AK17" i="20"/>
  <c r="W17" i="20"/>
  <c r="AJ17" i="20"/>
  <c r="X17" i="20"/>
  <c r="AL17" i="20"/>
  <c r="Y17" i="20"/>
  <c r="AM17" i="20"/>
  <c r="AB17" i="20"/>
  <c r="AN17" i="20"/>
  <c r="AD17" i="20"/>
  <c r="AO17" i="20"/>
  <c r="T17" i="20"/>
  <c r="G25" i="20"/>
  <c r="U18" i="20"/>
  <c r="AK18" i="20"/>
  <c r="J34" i="20"/>
  <c r="D32" i="20"/>
  <c r="L32" i="20"/>
  <c r="E31" i="20"/>
  <c r="D25" i="20"/>
  <c r="J21" i="20"/>
  <c r="Y18" i="20"/>
  <c r="L17" i="20"/>
  <c r="K17" i="20"/>
  <c r="AR25" i="20"/>
  <c r="K25" i="20"/>
  <c r="D24" i="20"/>
  <c r="L24" i="20"/>
  <c r="H21" i="20"/>
  <c r="AF21" i="20" s="1"/>
  <c r="J17" i="20"/>
  <c r="D17" i="20"/>
  <c r="E17" i="20"/>
  <c r="F17" i="20"/>
  <c r="G17" i="20"/>
  <c r="AR17" i="20"/>
  <c r="I17" i="20"/>
  <c r="I18" i="20"/>
  <c r="ID172" i="21"/>
  <c r="IE172" i="21"/>
  <c r="ID164" i="21"/>
  <c r="IE164" i="21"/>
  <c r="IF156" i="21"/>
  <c r="IC156" i="21"/>
  <c r="ID160" i="21"/>
  <c r="IE160" i="21"/>
  <c r="ID168" i="21"/>
  <c r="IE168" i="21"/>
  <c r="II175" i="21"/>
  <c r="IK174" i="21"/>
  <c r="GI172" i="21"/>
  <c r="FS172" i="21"/>
  <c r="II171" i="21"/>
  <c r="IK170" i="21"/>
  <c r="GI168" i="21"/>
  <c r="FS168" i="21"/>
  <c r="II167" i="21"/>
  <c r="GI164" i="21"/>
  <c r="FS164" i="21"/>
  <c r="II163" i="21"/>
  <c r="GI160" i="21"/>
  <c r="FS160" i="21"/>
  <c r="IE158" i="21"/>
  <c r="GK158" i="21"/>
  <c r="FS158" i="21"/>
  <c r="GD158" i="21"/>
  <c r="IJ158" i="21"/>
  <c r="IK158" i="21"/>
  <c r="FY140" i="21"/>
  <c r="BB160" i="21"/>
  <c r="ID143" i="21"/>
  <c r="IE143" i="21"/>
  <c r="BB140" i="21"/>
  <c r="IH31" i="21"/>
  <c r="II31" i="21"/>
  <c r="GD31" i="21"/>
  <c r="IJ31" i="21"/>
  <c r="IK31" i="21"/>
  <c r="IG31" i="21"/>
  <c r="GI180" i="21"/>
  <c r="FS180" i="21"/>
  <c r="IK178" i="21"/>
  <c r="GI176" i="21"/>
  <c r="FS176" i="21"/>
  <c r="GH180" i="21"/>
  <c r="IH179" i="21"/>
  <c r="IJ178" i="21"/>
  <c r="IB178" i="21"/>
  <c r="GD178" i="21"/>
  <c r="B178" i="21"/>
  <c r="GH176" i="21"/>
  <c r="IH175" i="21"/>
  <c r="IJ174" i="21"/>
  <c r="IB174" i="21"/>
  <c r="GD174" i="21"/>
  <c r="B174" i="21"/>
  <c r="GH172" i="21"/>
  <c r="IH171" i="21"/>
  <c r="IJ170" i="21"/>
  <c r="IB170" i="21"/>
  <c r="GD170" i="21"/>
  <c r="B170" i="21"/>
  <c r="GH168" i="21"/>
  <c r="IH167" i="21"/>
  <c r="IB166" i="21"/>
  <c r="B166" i="21"/>
  <c r="GH164" i="21"/>
  <c r="IH163" i="21"/>
  <c r="IB162" i="21"/>
  <c r="B162" i="21"/>
  <c r="GH160" i="21"/>
  <c r="HZ159" i="21"/>
  <c r="IA159" i="21"/>
  <c r="GJ158" i="21"/>
  <c r="GH156" i="21"/>
  <c r="FS156" i="21"/>
  <c r="GI156" i="21"/>
  <c r="FY156" i="21"/>
  <c r="GK156" i="21"/>
  <c r="GL156" i="21"/>
  <c r="GE156" i="21"/>
  <c r="IH147" i="21"/>
  <c r="II147" i="21"/>
  <c r="GD147" i="21"/>
  <c r="IJ147" i="21"/>
  <c r="IK147" i="21"/>
  <c r="II178" i="21"/>
  <c r="II170" i="21"/>
  <c r="IA170" i="21"/>
  <c r="GG168" i="21"/>
  <c r="IA166" i="21"/>
  <c r="GG164" i="21"/>
  <c r="IA162" i="21"/>
  <c r="GG160" i="21"/>
  <c r="GI158" i="21"/>
  <c r="GF157" i="21"/>
  <c r="GG157" i="21"/>
  <c r="B154" i="21"/>
  <c r="IB154" i="21"/>
  <c r="HZ154" i="21"/>
  <c r="IH151" i="21"/>
  <c r="II151" i="21"/>
  <c r="GD151" i="21"/>
  <c r="IJ151" i="21"/>
  <c r="IK151" i="21"/>
  <c r="BB172" i="21"/>
  <c r="GG180" i="21"/>
  <c r="IA178" i="21"/>
  <c r="GG176" i="21"/>
  <c r="II174" i="21"/>
  <c r="IA174" i="21"/>
  <c r="GG172" i="21"/>
  <c r="IJ181" i="21"/>
  <c r="IB181" i="21"/>
  <c r="GD181" i="21"/>
  <c r="B181" i="21"/>
  <c r="GF180" i="21"/>
  <c r="IF179" i="21"/>
  <c r="GH179" i="21"/>
  <c r="IB177" i="21"/>
  <c r="B177" i="21"/>
  <c r="GF176" i="21"/>
  <c r="IF175" i="21"/>
  <c r="GH175" i="21"/>
  <c r="IB173" i="21"/>
  <c r="B173" i="21"/>
  <c r="GF172" i="21"/>
  <c r="IF171" i="21"/>
  <c r="GH171" i="21"/>
  <c r="IB169" i="21"/>
  <c r="B169" i="21"/>
  <c r="GF168" i="21"/>
  <c r="IF167" i="21"/>
  <c r="GH167" i="21"/>
  <c r="B165" i="21"/>
  <c r="GF164" i="21"/>
  <c r="IF163" i="21"/>
  <c r="GF160" i="21"/>
  <c r="GH158" i="21"/>
  <c r="B158" i="21"/>
  <c r="IB158" i="21"/>
  <c r="GK157" i="21"/>
  <c r="FS157" i="21"/>
  <c r="IH155" i="21"/>
  <c r="II155" i="21"/>
  <c r="IK155" i="21"/>
  <c r="ID150" i="21"/>
  <c r="IE150" i="21"/>
  <c r="ID146" i="21"/>
  <c r="IE146" i="21"/>
  <c r="GE176" i="21"/>
  <c r="GG167" i="21"/>
  <c r="GI166" i="21"/>
  <c r="FS166" i="21"/>
  <c r="IA165" i="21"/>
  <c r="IK164" i="21"/>
  <c r="GE164" i="21"/>
  <c r="IE163" i="21"/>
  <c r="GG163" i="21"/>
  <c r="GI162" i="21"/>
  <c r="FS162" i="21"/>
  <c r="GE160" i="21"/>
  <c r="GG158" i="21"/>
  <c r="GJ157" i="21"/>
  <c r="IE152" i="21"/>
  <c r="ID147" i="21"/>
  <c r="IE147" i="21"/>
  <c r="IH143" i="21"/>
  <c r="II143" i="21"/>
  <c r="GD143" i="21"/>
  <c r="IJ143" i="21"/>
  <c r="IK143" i="21"/>
  <c r="GE180" i="21"/>
  <c r="GE172" i="21"/>
  <c r="GE168" i="21"/>
  <c r="IJ180" i="21"/>
  <c r="IB180" i="21"/>
  <c r="GL180" i="21"/>
  <c r="GD180" i="21"/>
  <c r="IJ176" i="21"/>
  <c r="IB176" i="21"/>
  <c r="GL176" i="21"/>
  <c r="GD176" i="21"/>
  <c r="GF175" i="21"/>
  <c r="IJ172" i="21"/>
  <c r="IB172" i="21"/>
  <c r="GL172" i="21"/>
  <c r="GD172" i="21"/>
  <c r="B172" i="21"/>
  <c r="GF171" i="21"/>
  <c r="GH170" i="21"/>
  <c r="IJ168" i="21"/>
  <c r="IB168" i="21"/>
  <c r="GL168" i="21"/>
  <c r="GD168" i="21"/>
  <c r="B168" i="21"/>
  <c r="GF167" i="21"/>
  <c r="GH166" i="21"/>
  <c r="IJ164" i="21"/>
  <c r="IB164" i="21"/>
  <c r="GL164" i="21"/>
  <c r="GD164" i="21"/>
  <c r="B164" i="21"/>
  <c r="GF163" i="21"/>
  <c r="GH162" i="21"/>
  <c r="IB160" i="21"/>
  <c r="GL160" i="21"/>
  <c r="B160" i="21"/>
  <c r="ID157" i="21"/>
  <c r="IE157" i="21"/>
  <c r="GI157" i="21"/>
  <c r="IA156" i="21"/>
  <c r="B156" i="21"/>
  <c r="IA154" i="21"/>
  <c r="GL158" i="21"/>
  <c r="GE158" i="21"/>
  <c r="FS140" i="21"/>
  <c r="GI140" i="21"/>
  <c r="GE140" i="21"/>
  <c r="GF140" i="21"/>
  <c r="GG140" i="21"/>
  <c r="GH140" i="21"/>
  <c r="GJ140" i="21"/>
  <c r="FV140" i="21"/>
  <c r="GK140" i="21"/>
  <c r="GK180" i="21"/>
  <c r="GK176" i="21"/>
  <c r="GK172" i="21"/>
  <c r="GK168" i="21"/>
  <c r="GK164" i="21"/>
  <c r="GK160" i="21"/>
  <c r="IH159" i="21"/>
  <c r="II159" i="21"/>
  <c r="IG158" i="21"/>
  <c r="FY158" i="21"/>
  <c r="GH157" i="21"/>
  <c r="GJ156" i="21"/>
  <c r="B144" i="21"/>
  <c r="ID142" i="21"/>
  <c r="IE142" i="21"/>
  <c r="GL140" i="21"/>
  <c r="HZ135" i="21"/>
  <c r="IA135" i="21"/>
  <c r="B135" i="21"/>
  <c r="IB135" i="21"/>
  <c r="GF152" i="21"/>
  <c r="IF151" i="21"/>
  <c r="HZ150" i="21"/>
  <c r="GF148" i="21"/>
  <c r="IF147" i="21"/>
  <c r="HZ146" i="21"/>
  <c r="GF144" i="21"/>
  <c r="IF143" i="21"/>
  <c r="HZ142" i="21"/>
  <c r="GF141" i="21"/>
  <c r="IA138" i="21"/>
  <c r="B138" i="21"/>
  <c r="IB138" i="21"/>
  <c r="IC132" i="21"/>
  <c r="IF132" i="21"/>
  <c r="GE130" i="21"/>
  <c r="GF130" i="21"/>
  <c r="GJ130" i="21"/>
  <c r="FY130" i="21"/>
  <c r="GG130" i="21"/>
  <c r="GH130" i="21"/>
  <c r="GI154" i="21"/>
  <c r="FS154" i="21"/>
  <c r="GE152" i="21"/>
  <c r="GI150" i="21"/>
  <c r="FS150" i="21"/>
  <c r="GE148" i="21"/>
  <c r="GI146" i="21"/>
  <c r="FS146" i="21"/>
  <c r="II145" i="21"/>
  <c r="GE144" i="21"/>
  <c r="GI142" i="21"/>
  <c r="FS142" i="21"/>
  <c r="IA141" i="21"/>
  <c r="GE141" i="21"/>
  <c r="GH138" i="21"/>
  <c r="ID137" i="21"/>
  <c r="IE137" i="21"/>
  <c r="GJ137" i="21"/>
  <c r="GL136" i="21"/>
  <c r="IH134" i="21"/>
  <c r="II134" i="21"/>
  <c r="GD134" i="21"/>
  <c r="IJ134" i="21"/>
  <c r="IK134" i="21"/>
  <c r="FS130" i="21"/>
  <c r="IK130" i="21"/>
  <c r="IG130" i="21"/>
  <c r="GD130" i="21"/>
  <c r="IH130" i="21"/>
  <c r="II130" i="21"/>
  <c r="IJ130" i="21"/>
  <c r="B129" i="21"/>
  <c r="IA129" i="21"/>
  <c r="IB129" i="21"/>
  <c r="GH154" i="21"/>
  <c r="IB152" i="21"/>
  <c r="GL152" i="21"/>
  <c r="B152" i="21"/>
  <c r="GH150" i="21"/>
  <c r="IB148" i="21"/>
  <c r="GL148" i="21"/>
  <c r="B148" i="21"/>
  <c r="GH146" i="21"/>
  <c r="IB144" i="21"/>
  <c r="GL144" i="21"/>
  <c r="GH142" i="21"/>
  <c r="HZ141" i="21"/>
  <c r="GG133" i="21"/>
  <c r="GH133" i="21"/>
  <c r="FY133" i="21"/>
  <c r="GF133" i="21"/>
  <c r="GI133" i="21"/>
  <c r="GJ133" i="21"/>
  <c r="FS133" i="21"/>
  <c r="GK133" i="21"/>
  <c r="GG154" i="21"/>
  <c r="GK152" i="21"/>
  <c r="FY152" i="21"/>
  <c r="GG150" i="21"/>
  <c r="GK148" i="21"/>
  <c r="FY148" i="21"/>
  <c r="GK144" i="21"/>
  <c r="FY144" i="21"/>
  <c r="GL141" i="21"/>
  <c r="GG141" i="21"/>
  <c r="FY138" i="21"/>
  <c r="GK138" i="21"/>
  <c r="GL138" i="21"/>
  <c r="GE138" i="21"/>
  <c r="FS137" i="21"/>
  <c r="GI137" i="21"/>
  <c r="GL137" i="21"/>
  <c r="GE137" i="21"/>
  <c r="GF137" i="21"/>
  <c r="GG137" i="21"/>
  <c r="FY136" i="21"/>
  <c r="GK136" i="21"/>
  <c r="GF136" i="21"/>
  <c r="GG136" i="21"/>
  <c r="GH136" i="21"/>
  <c r="FS136" i="21"/>
  <c r="GI136" i="21"/>
  <c r="HZ132" i="21"/>
  <c r="B132" i="21"/>
  <c r="IA132" i="21"/>
  <c r="HZ125" i="21"/>
  <c r="IA125" i="21"/>
  <c r="B125" i="21"/>
  <c r="IB125" i="21"/>
  <c r="IA155" i="21"/>
  <c r="IK154" i="21"/>
  <c r="GE154" i="21"/>
  <c r="IE153" i="21"/>
  <c r="GG153" i="21"/>
  <c r="GI152" i="21"/>
  <c r="FS152" i="21"/>
  <c r="IA151" i="21"/>
  <c r="GK151" i="21"/>
  <c r="IK150" i="21"/>
  <c r="GE150" i="21"/>
  <c r="IE149" i="21"/>
  <c r="GG149" i="21"/>
  <c r="GI148" i="21"/>
  <c r="FS148" i="21"/>
  <c r="GK147" i="21"/>
  <c r="IK146" i="21"/>
  <c r="GE146" i="21"/>
  <c r="IE145" i="21"/>
  <c r="GG145" i="21"/>
  <c r="GI144" i="21"/>
  <c r="FS144" i="21"/>
  <c r="GK143" i="21"/>
  <c r="GE142" i="21"/>
  <c r="GJ141" i="21"/>
  <c r="FS141" i="21"/>
  <c r="IA140" i="21"/>
  <c r="B140" i="21"/>
  <c r="FS138" i="21"/>
  <c r="GD138" i="21"/>
  <c r="IJ138" i="21"/>
  <c r="IK138" i="21"/>
  <c r="FV137" i="21"/>
  <c r="FV136" i="21"/>
  <c r="GL130" i="21"/>
  <c r="FY127" i="21"/>
  <c r="GK127" i="21"/>
  <c r="GL127" i="21"/>
  <c r="GF127" i="21"/>
  <c r="GH127" i="21"/>
  <c r="GE127" i="21"/>
  <c r="GG127" i="21"/>
  <c r="GI127" i="21"/>
  <c r="GJ127" i="21"/>
  <c r="IJ154" i="21"/>
  <c r="IJ150" i="21"/>
  <c r="IB150" i="21"/>
  <c r="IB146" i="21"/>
  <c r="IB142" i="21"/>
  <c r="GI141" i="21"/>
  <c r="HZ138" i="21"/>
  <c r="GK130" i="21"/>
  <c r="II127" i="21"/>
  <c r="GD127" i="21"/>
  <c r="IJ127" i="21"/>
  <c r="IG127" i="21"/>
  <c r="IH127" i="21"/>
  <c r="IE126" i="21"/>
  <c r="GK139" i="21"/>
  <c r="GK135" i="21"/>
  <c r="GE134" i="21"/>
  <c r="ID123" i="21"/>
  <c r="IE123" i="21"/>
  <c r="ID119" i="21"/>
  <c r="IE119" i="21"/>
  <c r="GL134" i="21"/>
  <c r="IB133" i="21"/>
  <c r="ID115" i="21"/>
  <c r="IE115" i="21"/>
  <c r="HZ113" i="21"/>
  <c r="IA113" i="21"/>
  <c r="B113" i="21"/>
  <c r="IB113" i="21"/>
  <c r="HZ108" i="21"/>
  <c r="B108" i="21"/>
  <c r="IA108" i="21"/>
  <c r="IB108" i="21"/>
  <c r="GK134" i="21"/>
  <c r="FY134" i="21"/>
  <c r="FY131" i="21"/>
  <c r="GK131" i="21"/>
  <c r="GL131" i="21"/>
  <c r="GJ123" i="21"/>
  <c r="B112" i="21"/>
  <c r="FY111" i="21"/>
  <c r="GK111" i="21"/>
  <c r="GL111" i="21"/>
  <c r="GE111" i="21"/>
  <c r="GF111" i="21"/>
  <c r="GG111" i="21"/>
  <c r="GH111" i="21"/>
  <c r="FS111" i="21"/>
  <c r="GI111" i="21"/>
  <c r="II131" i="21"/>
  <c r="GD131" i="21"/>
  <c r="IJ131" i="21"/>
  <c r="IC98" i="21"/>
  <c r="IF98" i="21"/>
  <c r="FY123" i="21"/>
  <c r="GK123" i="21"/>
  <c r="GL123" i="21"/>
  <c r="GE123" i="21"/>
  <c r="GF123" i="21"/>
  <c r="GG123" i="21"/>
  <c r="GH123" i="21"/>
  <c r="HZ121" i="21"/>
  <c r="IA121" i="21"/>
  <c r="B121" i="21"/>
  <c r="IB121" i="21"/>
  <c r="FY119" i="21"/>
  <c r="GK119" i="21"/>
  <c r="GL119" i="21"/>
  <c r="GE119" i="21"/>
  <c r="GF119" i="21"/>
  <c r="GG119" i="21"/>
  <c r="GH119" i="21"/>
  <c r="FS119" i="21"/>
  <c r="GI119" i="21"/>
  <c r="HZ117" i="21"/>
  <c r="IA117" i="21"/>
  <c r="B117" i="21"/>
  <c r="IB117" i="21"/>
  <c r="IC122" i="21"/>
  <c r="IF122" i="21"/>
  <c r="IC118" i="21"/>
  <c r="IF118" i="21"/>
  <c r="FY115" i="21"/>
  <c r="GK115" i="21"/>
  <c r="GL115" i="21"/>
  <c r="GE115" i="21"/>
  <c r="GF115" i="21"/>
  <c r="GG115" i="21"/>
  <c r="GH115" i="21"/>
  <c r="FS115" i="21"/>
  <c r="GI115" i="21"/>
  <c r="IA131" i="21"/>
  <c r="B131" i="21"/>
  <c r="IB131" i="21"/>
  <c r="IH129" i="21"/>
  <c r="IF126" i="21"/>
  <c r="FV115" i="21"/>
  <c r="IC114" i="21"/>
  <c r="IF114" i="21"/>
  <c r="ID111" i="21"/>
  <c r="IE111" i="21"/>
  <c r="IE101" i="21"/>
  <c r="ID101" i="21"/>
  <c r="HZ101" i="21"/>
  <c r="IB101" i="21"/>
  <c r="B101" i="21"/>
  <c r="IC106" i="21"/>
  <c r="IF106" i="21"/>
  <c r="IH126" i="21"/>
  <c r="IJ125" i="21"/>
  <c r="GD125" i="21"/>
  <c r="IH122" i="21"/>
  <c r="IJ121" i="21"/>
  <c r="GD121" i="21"/>
  <c r="IH118" i="21"/>
  <c r="IJ117" i="21"/>
  <c r="GD117" i="21"/>
  <c r="IH114" i="21"/>
  <c r="IJ113" i="21"/>
  <c r="GL113" i="21"/>
  <c r="IG110" i="21"/>
  <c r="GE110" i="21"/>
  <c r="GG109" i="21"/>
  <c r="GH109" i="21"/>
  <c r="GD102" i="21"/>
  <c r="ID95" i="21"/>
  <c r="IE95" i="21"/>
  <c r="II125" i="21"/>
  <c r="FY106" i="21"/>
  <c r="GK106" i="21"/>
  <c r="GE106" i="21"/>
  <c r="GF106" i="21"/>
  <c r="GH106" i="21"/>
  <c r="IE103" i="21"/>
  <c r="FY102" i="21"/>
  <c r="GK102" i="21"/>
  <c r="GE102" i="21"/>
  <c r="GF102" i="21"/>
  <c r="GG102" i="21"/>
  <c r="GH102" i="21"/>
  <c r="IH84" i="21"/>
  <c r="II84" i="21"/>
  <c r="GD84" i="21"/>
  <c r="IJ84" i="21"/>
  <c r="IK84" i="21"/>
  <c r="ID83" i="21"/>
  <c r="IE83" i="21"/>
  <c r="B128" i="21"/>
  <c r="B124" i="21"/>
  <c r="B120" i="21"/>
  <c r="II106" i="21"/>
  <c r="IK106" i="21"/>
  <c r="II102" i="21"/>
  <c r="IK102" i="21"/>
  <c r="GF94" i="21"/>
  <c r="GG94" i="21"/>
  <c r="FS94" i="21"/>
  <c r="GI94" i="21"/>
  <c r="FY94" i="21"/>
  <c r="GK94" i="21"/>
  <c r="GE94" i="21"/>
  <c r="GH94" i="21"/>
  <c r="GJ94" i="21"/>
  <c r="GL94" i="21"/>
  <c r="FV94" i="21"/>
  <c r="IK123" i="21"/>
  <c r="IE122" i="21"/>
  <c r="IK119" i="21"/>
  <c r="IE118" i="21"/>
  <c r="IK115" i="21"/>
  <c r="IE114" i="21"/>
  <c r="IK111" i="21"/>
  <c r="HZ104" i="21"/>
  <c r="IA104" i="21"/>
  <c r="B104" i="21"/>
  <c r="IB104" i="21"/>
  <c r="FS103" i="21"/>
  <c r="GI103" i="21"/>
  <c r="FY103" i="21"/>
  <c r="GK103" i="21"/>
  <c r="GL103" i="21"/>
  <c r="GE103" i="21"/>
  <c r="GF103" i="21"/>
  <c r="IH98" i="21"/>
  <c r="II98" i="21"/>
  <c r="IK98" i="21"/>
  <c r="GH129" i="21"/>
  <c r="IB127" i="21"/>
  <c r="B127" i="21"/>
  <c r="GF126" i="21"/>
  <c r="GH125" i="21"/>
  <c r="IJ123" i="21"/>
  <c r="IB123" i="21"/>
  <c r="GD123" i="21"/>
  <c r="B123" i="21"/>
  <c r="GF122" i="21"/>
  <c r="GH121" i="21"/>
  <c r="IJ119" i="21"/>
  <c r="IB119" i="21"/>
  <c r="GD119" i="21"/>
  <c r="B119" i="21"/>
  <c r="GF118" i="21"/>
  <c r="GH117" i="21"/>
  <c r="IJ115" i="21"/>
  <c r="IB115" i="21"/>
  <c r="GD115" i="21"/>
  <c r="B115" i="21"/>
  <c r="GF114" i="21"/>
  <c r="GH113" i="21"/>
  <c r="IJ111" i="21"/>
  <c r="IB111" i="21"/>
  <c r="GD111" i="21"/>
  <c r="B111" i="21"/>
  <c r="GG110" i="21"/>
  <c r="GF109" i="21"/>
  <c r="IE107" i="21"/>
  <c r="IH106" i="21"/>
  <c r="GL106" i="21"/>
  <c r="IC105" i="21"/>
  <c r="IF105" i="21"/>
  <c r="FV103" i="21"/>
  <c r="IF90" i="21"/>
  <c r="IC90" i="21"/>
  <c r="GI116" i="21"/>
  <c r="GI112" i="21"/>
  <c r="IJ110" i="21"/>
  <c r="GF110" i="21"/>
  <c r="ID109" i="21"/>
  <c r="GE109" i="21"/>
  <c r="FS107" i="21"/>
  <c r="GI107" i="21"/>
  <c r="FY107" i="21"/>
  <c r="GK107" i="21"/>
  <c r="GL107" i="21"/>
  <c r="GF107" i="21"/>
  <c r="IG106" i="21"/>
  <c r="GJ106" i="21"/>
  <c r="IC102" i="21"/>
  <c r="IF102" i="21"/>
  <c r="GL102" i="21"/>
  <c r="GH99" i="21"/>
  <c r="FS99" i="21"/>
  <c r="GI99" i="21"/>
  <c r="FY99" i="21"/>
  <c r="GK99" i="21"/>
  <c r="GL99" i="21"/>
  <c r="GE99" i="21"/>
  <c r="GF99" i="21"/>
  <c r="IH105" i="21"/>
  <c r="IB100" i="21"/>
  <c r="B100" i="21"/>
  <c r="GH98" i="21"/>
  <c r="HZ97" i="21"/>
  <c r="IB96" i="21"/>
  <c r="B96" i="21"/>
  <c r="GH95" i="21"/>
  <c r="B95" i="21"/>
  <c r="IB95" i="21"/>
  <c r="IH92" i="21"/>
  <c r="II92" i="21"/>
  <c r="GD92" i="21"/>
  <c r="IK92" i="21"/>
  <c r="IG80" i="21"/>
  <c r="IH80" i="21"/>
  <c r="GD80" i="21"/>
  <c r="II80" i="21"/>
  <c r="IJ80" i="21"/>
  <c r="IK80" i="21"/>
  <c r="IA100" i="21"/>
  <c r="GG98" i="21"/>
  <c r="IA96" i="21"/>
  <c r="GG95" i="21"/>
  <c r="IE91" i="21"/>
  <c r="ID53" i="21"/>
  <c r="IE53" i="21"/>
  <c r="IF52" i="21"/>
  <c r="IC52" i="21"/>
  <c r="IJ107" i="21"/>
  <c r="IB107" i="21"/>
  <c r="GD107" i="21"/>
  <c r="B107" i="21"/>
  <c r="GH105" i="21"/>
  <c r="IJ103" i="21"/>
  <c r="IB103" i="21"/>
  <c r="GD103" i="21"/>
  <c r="B103" i="21"/>
  <c r="GH101" i="21"/>
  <c r="IJ99" i="21"/>
  <c r="IB99" i="21"/>
  <c r="GD99" i="21"/>
  <c r="B99" i="21"/>
  <c r="GF98" i="21"/>
  <c r="GH97" i="21"/>
  <c r="GF95" i="21"/>
  <c r="ID94" i="21"/>
  <c r="IE94" i="21"/>
  <c r="GI108" i="21"/>
  <c r="GE98" i="21"/>
  <c r="B93" i="21"/>
  <c r="HZ92" i="21"/>
  <c r="IA92" i="21"/>
  <c r="B92" i="21"/>
  <c r="GL91" i="21"/>
  <c r="GE91" i="21"/>
  <c r="GF91" i="21"/>
  <c r="GG91" i="21"/>
  <c r="FS91" i="21"/>
  <c r="GI91" i="21"/>
  <c r="GL95" i="21"/>
  <c r="GE95" i="21"/>
  <c r="IH88" i="21"/>
  <c r="II88" i="21"/>
  <c r="GD88" i="21"/>
  <c r="IJ88" i="21"/>
  <c r="IK88" i="21"/>
  <c r="ID87" i="21"/>
  <c r="IE87" i="21"/>
  <c r="IC81" i="21"/>
  <c r="GK98" i="21"/>
  <c r="GK95" i="21"/>
  <c r="FS95" i="21"/>
  <c r="GD95" i="21"/>
  <c r="IJ95" i="21"/>
  <c r="IK95" i="21"/>
  <c r="IB93" i="21"/>
  <c r="GH93" i="21"/>
  <c r="FS93" i="21"/>
  <c r="GI93" i="21"/>
  <c r="FY93" i="21"/>
  <c r="GK93" i="21"/>
  <c r="GE93" i="21"/>
  <c r="IH79" i="21"/>
  <c r="IJ79" i="21"/>
  <c r="IK79" i="21"/>
  <c r="GD79" i="21"/>
  <c r="IG79" i="21"/>
  <c r="GD77" i="21"/>
  <c r="IJ77" i="21"/>
  <c r="IK77" i="21"/>
  <c r="IG77" i="21"/>
  <c r="IH77" i="21"/>
  <c r="IB97" i="21"/>
  <c r="GJ95" i="21"/>
  <c r="GD69" i="21"/>
  <c r="IJ69" i="21"/>
  <c r="IK69" i="21"/>
  <c r="IH69" i="21"/>
  <c r="IH66" i="21"/>
  <c r="II66" i="21"/>
  <c r="GD66" i="21"/>
  <c r="IJ66" i="21"/>
  <c r="IK66" i="21"/>
  <c r="ID60" i="21"/>
  <c r="IE60" i="21"/>
  <c r="B58" i="21"/>
  <c r="ID42" i="21"/>
  <c r="IE42" i="21"/>
  <c r="IH37" i="21"/>
  <c r="II37" i="21"/>
  <c r="IG37" i="21"/>
  <c r="IJ37" i="21"/>
  <c r="GD37" i="21"/>
  <c r="IK37" i="21"/>
  <c r="IH35" i="21"/>
  <c r="II35" i="21"/>
  <c r="GD35" i="21"/>
  <c r="IJ35" i="21"/>
  <c r="IK35" i="21"/>
  <c r="IG35" i="21"/>
  <c r="GK90" i="21"/>
  <c r="FY90" i="21"/>
  <c r="GE89" i="21"/>
  <c r="GI87" i="21"/>
  <c r="FS87" i="21"/>
  <c r="GK86" i="21"/>
  <c r="FY86" i="21"/>
  <c r="GE85" i="21"/>
  <c r="GI83" i="21"/>
  <c r="FS83" i="21"/>
  <c r="II82" i="21"/>
  <c r="II81" i="21"/>
  <c r="GD78" i="21"/>
  <c r="IJ78" i="21"/>
  <c r="IC76" i="21"/>
  <c r="ID24" i="21"/>
  <c r="IE24" i="21"/>
  <c r="ID21" i="21"/>
  <c r="IE21" i="21"/>
  <c r="IB89" i="21"/>
  <c r="B89" i="21"/>
  <c r="GH87" i="21"/>
  <c r="IB85" i="21"/>
  <c r="B85" i="21"/>
  <c r="GH83" i="21"/>
  <c r="GF76" i="21"/>
  <c r="GG76" i="21"/>
  <c r="GH76" i="21"/>
  <c r="GD73" i="21"/>
  <c r="IJ73" i="21"/>
  <c r="IK73" i="21"/>
  <c r="IH73" i="21"/>
  <c r="IH70" i="21"/>
  <c r="II70" i="21"/>
  <c r="GD70" i="21"/>
  <c r="IJ70" i="21"/>
  <c r="IK70" i="21"/>
  <c r="ID65" i="21"/>
  <c r="IE65" i="21"/>
  <c r="ID64" i="21"/>
  <c r="IE64" i="21"/>
  <c r="GD57" i="21"/>
  <c r="IJ57" i="21"/>
  <c r="IK57" i="21"/>
  <c r="IH57" i="21"/>
  <c r="GD50" i="21"/>
  <c r="IJ50" i="21"/>
  <c r="IK50" i="21"/>
  <c r="IG50" i="21"/>
  <c r="IH50" i="21"/>
  <c r="II50" i="21"/>
  <c r="GI90" i="21"/>
  <c r="FS90" i="21"/>
  <c r="IA89" i="21"/>
  <c r="GK89" i="21"/>
  <c r="FY89" i="21"/>
  <c r="GG87" i="21"/>
  <c r="GI86" i="21"/>
  <c r="FS86" i="21"/>
  <c r="IA85" i="21"/>
  <c r="GK85" i="21"/>
  <c r="FY85" i="21"/>
  <c r="GG83" i="21"/>
  <c r="IG82" i="21"/>
  <c r="GF81" i="21"/>
  <c r="IA80" i="21"/>
  <c r="IE77" i="21"/>
  <c r="GH77" i="21"/>
  <c r="B77" i="21"/>
  <c r="ID76" i="21"/>
  <c r="IE76" i="21"/>
  <c r="GL76" i="21"/>
  <c r="FS76" i="21"/>
  <c r="IG57" i="21"/>
  <c r="GH90" i="21"/>
  <c r="IB88" i="21"/>
  <c r="B88" i="21"/>
  <c r="GF87" i="21"/>
  <c r="GH86" i="21"/>
  <c r="IB84" i="21"/>
  <c r="B84" i="21"/>
  <c r="GF83" i="21"/>
  <c r="B79" i="21"/>
  <c r="B78" i="21"/>
  <c r="IB78" i="21"/>
  <c r="IH74" i="21"/>
  <c r="II74" i="21"/>
  <c r="GD74" i="21"/>
  <c r="IJ74" i="21"/>
  <c r="IK74" i="21"/>
  <c r="ID68" i="21"/>
  <c r="IE68" i="21"/>
  <c r="IG66" i="21"/>
  <c r="GD61" i="21"/>
  <c r="IJ61" i="21"/>
  <c r="IK61" i="21"/>
  <c r="IH61" i="21"/>
  <c r="GD53" i="21"/>
  <c r="IG53" i="21"/>
  <c r="IH53" i="21"/>
  <c r="II53" i="21"/>
  <c r="IJ53" i="21"/>
  <c r="IK53" i="21"/>
  <c r="IK91" i="21"/>
  <c r="IE90" i="21"/>
  <c r="GG90" i="21"/>
  <c r="GI89" i="21"/>
  <c r="FS89" i="21"/>
  <c r="IA88" i="21"/>
  <c r="IK87" i="21"/>
  <c r="GE87" i="21"/>
  <c r="IE86" i="21"/>
  <c r="GG86" i="21"/>
  <c r="GI85" i="21"/>
  <c r="FS85" i="21"/>
  <c r="IA84" i="21"/>
  <c r="IK83" i="21"/>
  <c r="GE83" i="21"/>
  <c r="IE82" i="21"/>
  <c r="GG82" i="21"/>
  <c r="B82" i="21"/>
  <c r="IE81" i="21"/>
  <c r="GI81" i="21"/>
  <c r="IB79" i="21"/>
  <c r="IA78" i="21"/>
  <c r="GJ76" i="21"/>
  <c r="HZ75" i="21"/>
  <c r="B75" i="21"/>
  <c r="IH58" i="21"/>
  <c r="II58" i="21"/>
  <c r="GD58" i="21"/>
  <c r="IJ58" i="21"/>
  <c r="IK58" i="21"/>
  <c r="HZ51" i="21"/>
  <c r="IA51" i="21"/>
  <c r="B51" i="21"/>
  <c r="IB51" i="21"/>
  <c r="IJ91" i="21"/>
  <c r="IB91" i="21"/>
  <c r="IJ87" i="21"/>
  <c r="IB87" i="21"/>
  <c r="IJ83" i="21"/>
  <c r="IB83" i="21"/>
  <c r="GH81" i="21"/>
  <c r="GH80" i="21"/>
  <c r="IA79" i="21"/>
  <c r="HZ78" i="21"/>
  <c r="GL77" i="21"/>
  <c r="GE77" i="21"/>
  <c r="GF77" i="21"/>
  <c r="GI76" i="21"/>
  <c r="ID73" i="21"/>
  <c r="IE73" i="21"/>
  <c r="ID72" i="21"/>
  <c r="IE72" i="21"/>
  <c r="IG70" i="21"/>
  <c r="GD65" i="21"/>
  <c r="IJ65" i="21"/>
  <c r="IK65" i="21"/>
  <c r="IH65" i="21"/>
  <c r="IH62" i="21"/>
  <c r="II62" i="21"/>
  <c r="GD62" i="21"/>
  <c r="IJ62" i="21"/>
  <c r="IK62" i="21"/>
  <c r="ID57" i="21"/>
  <c r="IE57" i="21"/>
  <c r="ID56" i="21"/>
  <c r="IE56" i="21"/>
  <c r="HZ52" i="21"/>
  <c r="IA52" i="21"/>
  <c r="B54" i="21"/>
  <c r="GF53" i="21"/>
  <c r="GG53" i="21"/>
  <c r="GH53" i="21"/>
  <c r="GL50" i="21"/>
  <c r="GE50" i="21"/>
  <c r="GF50" i="21"/>
  <c r="GG50" i="21"/>
  <c r="GD46" i="21"/>
  <c r="IJ46" i="21"/>
  <c r="IK46" i="21"/>
  <c r="IH46" i="21"/>
  <c r="GH73" i="21"/>
  <c r="IB71" i="21"/>
  <c r="B71" i="21"/>
  <c r="GH69" i="21"/>
  <c r="IB67" i="21"/>
  <c r="B67" i="21"/>
  <c r="GH65" i="21"/>
  <c r="IB63" i="21"/>
  <c r="B63" i="21"/>
  <c r="GH61" i="21"/>
  <c r="IB59" i="21"/>
  <c r="B59" i="21"/>
  <c r="GH57" i="21"/>
  <c r="HZ56" i="21"/>
  <c r="GK53" i="21"/>
  <c r="II46" i="21"/>
  <c r="IF33" i="21"/>
  <c r="IC33" i="21"/>
  <c r="GG73" i="21"/>
  <c r="IA71" i="21"/>
  <c r="GG69" i="21"/>
  <c r="IA67" i="21"/>
  <c r="GG65" i="21"/>
  <c r="IA63" i="21"/>
  <c r="GG61" i="21"/>
  <c r="IA59" i="21"/>
  <c r="GG57" i="21"/>
  <c r="IH55" i="21"/>
  <c r="II55" i="21"/>
  <c r="GJ53" i="21"/>
  <c r="GK50" i="21"/>
  <c r="IG46" i="21"/>
  <c r="IB74" i="21"/>
  <c r="B74" i="21"/>
  <c r="GF73" i="21"/>
  <c r="GH72" i="21"/>
  <c r="IB70" i="21"/>
  <c r="B70" i="21"/>
  <c r="GF69" i="21"/>
  <c r="GH68" i="21"/>
  <c r="IB66" i="21"/>
  <c r="B66" i="21"/>
  <c r="GF65" i="21"/>
  <c r="GH64" i="21"/>
  <c r="IB62" i="21"/>
  <c r="B62" i="21"/>
  <c r="GF61" i="21"/>
  <c r="GH60" i="21"/>
  <c r="IB58" i="21"/>
  <c r="GF57" i="21"/>
  <c r="GH56" i="21"/>
  <c r="FS56" i="21"/>
  <c r="GI56" i="21"/>
  <c r="IJ55" i="21"/>
  <c r="GL54" i="21"/>
  <c r="GE54" i="21"/>
  <c r="GI53" i="21"/>
  <c r="GJ50" i="21"/>
  <c r="B50" i="21"/>
  <c r="ID46" i="21"/>
  <c r="IE46" i="21"/>
  <c r="B42" i="21"/>
  <c r="IB42" i="21"/>
  <c r="HZ42" i="21"/>
  <c r="IA74" i="21"/>
  <c r="GE73" i="21"/>
  <c r="GG72" i="21"/>
  <c r="IA70" i="21"/>
  <c r="GE69" i="21"/>
  <c r="GG68" i="21"/>
  <c r="IA66" i="21"/>
  <c r="GE65" i="21"/>
  <c r="GG64" i="21"/>
  <c r="IA62" i="21"/>
  <c r="GE61" i="21"/>
  <c r="GG60" i="21"/>
  <c r="GE57" i="21"/>
  <c r="IG55" i="21"/>
  <c r="GD54" i="21"/>
  <c r="IJ54" i="21"/>
  <c r="IK54" i="21"/>
  <c r="GE53" i="21"/>
  <c r="GI50" i="21"/>
  <c r="ID49" i="21"/>
  <c r="IE49" i="21"/>
  <c r="IH47" i="21"/>
  <c r="II47" i="21"/>
  <c r="GD47" i="21"/>
  <c r="IJ47" i="21"/>
  <c r="IK47" i="21"/>
  <c r="IH43" i="21"/>
  <c r="II43" i="21"/>
  <c r="GD43" i="21"/>
  <c r="IJ43" i="21"/>
  <c r="IK43" i="21"/>
  <c r="IH41" i="21"/>
  <c r="II41" i="21"/>
  <c r="GD41" i="21"/>
  <c r="IJ41" i="21"/>
  <c r="IK41" i="21"/>
  <c r="HZ55" i="21"/>
  <c r="IA55" i="21"/>
  <c r="IH51" i="21"/>
  <c r="II51" i="21"/>
  <c r="GD51" i="21"/>
  <c r="IJ51" i="21"/>
  <c r="GH50" i="21"/>
  <c r="IH39" i="21"/>
  <c r="II39" i="21"/>
  <c r="GD39" i="21"/>
  <c r="IG39" i="21"/>
  <c r="IJ39" i="21"/>
  <c r="GL30" i="21"/>
  <c r="GE30" i="21"/>
  <c r="GF30" i="21"/>
  <c r="GG30" i="21"/>
  <c r="GH30" i="21"/>
  <c r="GI30" i="21"/>
  <c r="FS30" i="21"/>
  <c r="GJ30" i="21"/>
  <c r="ID20" i="21"/>
  <c r="IE20" i="21"/>
  <c r="IB48" i="21"/>
  <c r="B48" i="21"/>
  <c r="GH46" i="21"/>
  <c r="IB44" i="21"/>
  <c r="B44" i="21"/>
  <c r="GH40" i="21"/>
  <c r="FS40" i="21"/>
  <c r="GI40" i="21"/>
  <c r="B38" i="21"/>
  <c r="HZ32" i="21"/>
  <c r="IA32" i="21"/>
  <c r="B32" i="21"/>
  <c r="IB32" i="21"/>
  <c r="GI49" i="21"/>
  <c r="FS49" i="21"/>
  <c r="IA48" i="21"/>
  <c r="GG46" i="21"/>
  <c r="GI45" i="21"/>
  <c r="FS45" i="21"/>
  <c r="IA44" i="21"/>
  <c r="GL40" i="21"/>
  <c r="FV40" i="21"/>
  <c r="B31" i="21"/>
  <c r="IE29" i="21"/>
  <c r="ID25" i="21"/>
  <c r="IE25" i="21"/>
  <c r="GH49" i="21"/>
  <c r="IB47" i="21"/>
  <c r="B47" i="21"/>
  <c r="GF46" i="21"/>
  <c r="GH45" i="21"/>
  <c r="IB43" i="21"/>
  <c r="B43" i="21"/>
  <c r="GK40" i="21"/>
  <c r="HZ36" i="21"/>
  <c r="B36" i="21"/>
  <c r="IB36" i="21"/>
  <c r="GI52" i="21"/>
  <c r="FS52" i="21"/>
  <c r="GG49" i="21"/>
  <c r="GI48" i="21"/>
  <c r="FS48" i="21"/>
  <c r="IA47" i="21"/>
  <c r="GE46" i="21"/>
  <c r="GG45" i="21"/>
  <c r="GI44" i="21"/>
  <c r="FS44" i="21"/>
  <c r="IA43" i="21"/>
  <c r="GL42" i="21"/>
  <c r="GJ40" i="21"/>
  <c r="B35" i="21"/>
  <c r="GL34" i="21"/>
  <c r="GE34" i="21"/>
  <c r="GF34" i="21"/>
  <c r="GG34" i="21"/>
  <c r="GH34" i="21"/>
  <c r="FS34" i="21"/>
  <c r="GI34" i="21"/>
  <c r="HZ26" i="21"/>
  <c r="B26" i="21"/>
  <c r="IB26" i="21"/>
  <c r="IA26" i="21"/>
  <c r="IB54" i="21"/>
  <c r="IB50" i="21"/>
  <c r="IB46" i="21"/>
  <c r="GJ42" i="21"/>
  <c r="FS42" i="21"/>
  <c r="GF41" i="21"/>
  <c r="GG41" i="21"/>
  <c r="GG40" i="21"/>
  <c r="GL38" i="21"/>
  <c r="GE38" i="21"/>
  <c r="GH38" i="21"/>
  <c r="FS38" i="21"/>
  <c r="GI38" i="21"/>
  <c r="FV34" i="21"/>
  <c r="GE36" i="21"/>
  <c r="II33" i="21"/>
  <c r="GE32" i="21"/>
  <c r="GD30" i="21"/>
  <c r="IJ30" i="21"/>
  <c r="IH29" i="21"/>
  <c r="ID17" i="21"/>
  <c r="IE17" i="21"/>
  <c r="GL36" i="21"/>
  <c r="GL32" i="21"/>
  <c r="IG29" i="21"/>
  <c r="GF29" i="21"/>
  <c r="IH23" i="21"/>
  <c r="II23" i="21"/>
  <c r="GD23" i="21"/>
  <c r="IJ23" i="21"/>
  <c r="GD25" i="21"/>
  <c r="IJ25" i="21"/>
  <c r="IH25" i="21"/>
  <c r="GD21" i="21"/>
  <c r="IJ21" i="21"/>
  <c r="IH21" i="21"/>
  <c r="B30" i="21"/>
  <c r="IB30" i="21"/>
  <c r="IG25" i="21"/>
  <c r="IA39" i="21"/>
  <c r="IK38" i="21"/>
  <c r="IE37" i="21"/>
  <c r="GG37" i="21"/>
  <c r="GI36" i="21"/>
  <c r="FS36" i="21"/>
  <c r="IA35" i="21"/>
  <c r="IK34" i="21"/>
  <c r="IE33" i="21"/>
  <c r="GG33" i="21"/>
  <c r="GI32" i="21"/>
  <c r="FS32" i="21"/>
  <c r="IA31" i="21"/>
  <c r="IK30" i="21"/>
  <c r="IA30" i="21"/>
  <c r="GH29" i="21"/>
  <c r="GH28" i="21"/>
  <c r="IH26" i="21"/>
  <c r="GD26" i="21"/>
  <c r="IJ26" i="21"/>
  <c r="IH22" i="21"/>
  <c r="GD22" i="21"/>
  <c r="IJ22" i="21"/>
  <c r="IK22" i="21"/>
  <c r="B20" i="21"/>
  <c r="IJ38" i="21"/>
  <c r="IB38" i="21"/>
  <c r="IJ34" i="21"/>
  <c r="IB34" i="21"/>
  <c r="II30" i="21"/>
  <c r="HZ30" i="21"/>
  <c r="GG29" i="21"/>
  <c r="B23" i="21"/>
  <c r="IH18" i="21"/>
  <c r="II18" i="21"/>
  <c r="GD18" i="21"/>
  <c r="IJ18" i="21"/>
  <c r="IK18" i="21"/>
  <c r="IJ24" i="21"/>
  <c r="GL24" i="21"/>
  <c r="GL20" i="21"/>
  <c r="IH17" i="21"/>
  <c r="IJ19" i="21"/>
  <c r="GD19" i="21"/>
  <c r="GI24" i="21"/>
  <c r="FS24" i="21"/>
  <c r="GI20" i="21"/>
  <c r="FS20" i="21"/>
  <c r="II19" i="21"/>
  <c r="GH24" i="21"/>
  <c r="IB22" i="21"/>
  <c r="B22" i="21"/>
  <c r="GH20" i="21"/>
  <c r="IB18" i="21"/>
  <c r="B18" i="21"/>
  <c r="IJ17" i="21"/>
  <c r="BM16" i="21"/>
  <c r="AZ16" i="21"/>
  <c r="AX16" i="21"/>
  <c r="AW16" i="21"/>
  <c r="AK16" i="21"/>
  <c r="Z16" i="21"/>
  <c r="X16" i="21"/>
  <c r="V16" i="21"/>
  <c r="S16" i="21"/>
  <c r="P16" i="21"/>
  <c r="AJ16" i="21"/>
  <c r="AI18" i="20" l="1"/>
  <c r="AC18" i="20"/>
  <c r="AM36" i="20"/>
  <c r="Q36" i="20"/>
  <c r="AE59" i="20"/>
  <c r="AO53" i="20"/>
  <c r="AJ42" i="20"/>
  <c r="S42" i="20"/>
  <c r="Q42" i="20"/>
  <c r="AH59" i="20"/>
  <c r="AD47" i="20"/>
  <c r="AI47" i="20"/>
  <c r="AL57" i="20"/>
  <c r="AN58" i="20"/>
  <c r="AJ58" i="20"/>
  <c r="AQ58" i="20"/>
  <c r="AN57" i="20"/>
  <c r="AD57" i="20"/>
  <c r="T66" i="20"/>
  <c r="AH57" i="20"/>
  <c r="W18" i="20"/>
  <c r="AO36" i="20"/>
  <c r="AQ36" i="20"/>
  <c r="AH47" i="20"/>
  <c r="Y47" i="20"/>
  <c r="AL47" i="20"/>
  <c r="AJ18" i="20"/>
  <c r="T36" i="20"/>
  <c r="Y36" i="20"/>
  <c r="X59" i="20"/>
  <c r="AK62" i="20"/>
  <c r="AD66" i="20"/>
  <c r="U42" i="20"/>
  <c r="AH42" i="20"/>
  <c r="W66" i="20"/>
  <c r="AM47" i="20"/>
  <c r="S47" i="20"/>
  <c r="X66" i="20"/>
  <c r="R58" i="20"/>
  <c r="X58" i="20"/>
  <c r="AJ59" i="20"/>
  <c r="AO57" i="20"/>
  <c r="AL59" i="20"/>
  <c r="AO66" i="20"/>
  <c r="V36" i="20"/>
  <c r="AB18" i="20"/>
  <c r="AJ36" i="20"/>
  <c r="AK36" i="20"/>
  <c r="AC66" i="20"/>
  <c r="Z57" i="20"/>
  <c r="AL66" i="20"/>
  <c r="AE42" i="20"/>
  <c r="Z42" i="20"/>
  <c r="AE66" i="20"/>
  <c r="AB47" i="20"/>
  <c r="AO48" i="20"/>
  <c r="AN66" i="20"/>
  <c r="U58" i="20"/>
  <c r="AI58" i="20"/>
  <c r="AO58" i="20"/>
  <c r="Z66" i="20"/>
  <c r="R62" i="20"/>
  <c r="AE57" i="20"/>
  <c r="U57" i="20"/>
  <c r="AN36" i="20"/>
  <c r="Q18" i="20"/>
  <c r="X18" i="20"/>
  <c r="T18" i="20"/>
  <c r="AA36" i="20"/>
  <c r="AC36" i="20"/>
  <c r="AK66" i="20"/>
  <c r="AI57" i="20"/>
  <c r="T42" i="20"/>
  <c r="R42" i="20"/>
  <c r="R57" i="20"/>
  <c r="AM66" i="20"/>
  <c r="Q47" i="20"/>
  <c r="AD48" i="20"/>
  <c r="Q59" i="20"/>
  <c r="Z58" i="20"/>
  <c r="W58" i="20"/>
  <c r="AQ66" i="20"/>
  <c r="AB66" i="20"/>
  <c r="AG57" i="20"/>
  <c r="AA18" i="20"/>
  <c r="AF57" i="20"/>
  <c r="AT57" i="20" s="1"/>
  <c r="AH18" i="20"/>
  <c r="R36" i="20"/>
  <c r="U36" i="20"/>
  <c r="AJ57" i="20"/>
  <c r="W59" i="20"/>
  <c r="AD42" i="20"/>
  <c r="AO42" i="20"/>
  <c r="AA57" i="20"/>
  <c r="AK47" i="20"/>
  <c r="AM48" i="20"/>
  <c r="Z59" i="20"/>
  <c r="AB58" i="20"/>
  <c r="Q58" i="20"/>
  <c r="AL58" i="20"/>
  <c r="AL18" i="20"/>
  <c r="Z18" i="20"/>
  <c r="AO18" i="20"/>
  <c r="AB42" i="20"/>
  <c r="AI36" i="20"/>
  <c r="AB57" i="20"/>
  <c r="AG59" i="20"/>
  <c r="AK42" i="20"/>
  <c r="AI42" i="20"/>
  <c r="AG42" i="20"/>
  <c r="AK57" i="20"/>
  <c r="W48" i="20"/>
  <c r="S57" i="20"/>
  <c r="AI59" i="20"/>
  <c r="AH58" i="20"/>
  <c r="R66" i="20"/>
  <c r="AL36" i="20"/>
  <c r="AN18" i="20"/>
  <c r="AC42" i="20"/>
  <c r="AI33" i="20"/>
  <c r="Y53" i="20"/>
  <c r="V62" i="20"/>
  <c r="S48" i="20"/>
  <c r="AC48" i="20"/>
  <c r="S59" i="20"/>
  <c r="AI66" i="20"/>
  <c r="S18" i="20"/>
  <c r="AJ48" i="20"/>
  <c r="AF59" i="20"/>
  <c r="AT59" i="20" s="1"/>
  <c r="AF53" i="20"/>
  <c r="AT53" i="20" s="1"/>
  <c r="U33" i="20"/>
  <c r="Q53" i="20"/>
  <c r="AL62" i="20"/>
  <c r="AN48" i="20"/>
  <c r="U48" i="20"/>
  <c r="AK59" i="20"/>
  <c r="AL48" i="20"/>
  <c r="Q66" i="20"/>
  <c r="AB36" i="20"/>
  <c r="AG18" i="20"/>
  <c r="AB59" i="20"/>
  <c r="AF18" i="20"/>
  <c r="AT18" i="20" s="1"/>
  <c r="W53" i="20"/>
  <c r="AF36" i="20"/>
  <c r="AT36" i="20" s="1"/>
  <c r="AG33" i="20"/>
  <c r="AB48" i="20"/>
  <c r="AD33" i="20"/>
  <c r="AA66" i="20"/>
  <c r="S53" i="20"/>
  <c r="S66" i="20"/>
  <c r="AG66" i="20"/>
  <c r="AC59" i="20"/>
  <c r="Z48" i="20"/>
  <c r="AE18" i="20"/>
  <c r="R18" i="20"/>
  <c r="AG36" i="20"/>
  <c r="AQ18" i="20"/>
  <c r="AM59" i="20"/>
  <c r="AN42" i="20"/>
  <c r="U59" i="20"/>
  <c r="AQ33" i="20"/>
  <c r="W62" i="20"/>
  <c r="R48" i="20"/>
  <c r="AJ53" i="20"/>
  <c r="X62" i="20"/>
  <c r="AM33" i="20"/>
  <c r="AJ66" i="20"/>
  <c r="Y66" i="20"/>
  <c r="AD18" i="20"/>
  <c r="Z62" i="20"/>
  <c r="X42" i="20"/>
  <c r="AH53" i="20"/>
  <c r="AC62" i="20"/>
  <c r="X53" i="20"/>
  <c r="AE48" i="20"/>
  <c r="T59" i="20"/>
  <c r="AA59" i="20"/>
  <c r="AD59" i="20"/>
  <c r="AF66" i="20"/>
  <c r="AT66" i="20" s="1"/>
  <c r="AO33" i="20"/>
  <c r="AN62" i="20"/>
  <c r="U52" i="20"/>
  <c r="X48" i="20"/>
  <c r="AG62" i="20"/>
  <c r="S62" i="20"/>
  <c r="AJ62" i="20"/>
  <c r="AI62" i="20"/>
  <c r="AD62" i="20"/>
  <c r="AB44" i="20"/>
  <c r="AI53" i="20"/>
  <c r="AB62" i="20"/>
  <c r="AO62" i="20"/>
  <c r="IF86" i="21"/>
  <c r="IC86" i="21"/>
  <c r="IE136" i="21"/>
  <c r="ID136" i="21"/>
  <c r="ID181" i="21"/>
  <c r="IE169" i="21"/>
  <c r="V33" i="20"/>
  <c r="X33" i="20"/>
  <c r="AA25" i="20"/>
  <c r="V24" i="20"/>
  <c r="AF33" i="20"/>
  <c r="AT33" i="20" s="1"/>
  <c r="IF39" i="21"/>
  <c r="IC39" i="21"/>
  <c r="IE50" i="21"/>
  <c r="IF155" i="21"/>
  <c r="AB33" i="20"/>
  <c r="AE33" i="20"/>
  <c r="AH33" i="20"/>
  <c r="IF165" i="21"/>
  <c r="IF60" i="21"/>
  <c r="IC60" i="21"/>
  <c r="IE54" i="21"/>
  <c r="IE34" i="21"/>
  <c r="IE177" i="21"/>
  <c r="T33" i="20"/>
  <c r="Z33" i="20"/>
  <c r="Z23" i="20"/>
  <c r="S33" i="20"/>
  <c r="ID27" i="21"/>
  <c r="IE27" i="21"/>
  <c r="IE69" i="21"/>
  <c r="T31" i="20"/>
  <c r="W23" i="20"/>
  <c r="AC33" i="20"/>
  <c r="AJ33" i="20"/>
  <c r="R33" i="20"/>
  <c r="AB52" i="20"/>
  <c r="AA31" i="20"/>
  <c r="AA23" i="20"/>
  <c r="W33" i="20"/>
  <c r="AL33" i="20"/>
  <c r="AA33" i="20"/>
  <c r="AI52" i="20"/>
  <c r="AN33" i="20"/>
  <c r="IC137" i="21"/>
  <c r="IF137" i="21"/>
  <c r="IE110" i="21"/>
  <c r="IC80" i="21"/>
  <c r="V31" i="20"/>
  <c r="Y33" i="20"/>
  <c r="Q33" i="20"/>
  <c r="AM25" i="20"/>
  <c r="U44" i="20"/>
  <c r="Y25" i="20"/>
  <c r="AJ19" i="20"/>
  <c r="V34" i="20"/>
  <c r="R19" i="20"/>
  <c r="AA19" i="20"/>
  <c r="R74" i="20"/>
  <c r="T74" i="20"/>
  <c r="AO25" i="20"/>
  <c r="AD26" i="20"/>
  <c r="T19" i="20"/>
  <c r="AE54" i="20"/>
  <c r="AC19" i="20"/>
  <c r="AG52" i="20"/>
  <c r="AD24" i="20"/>
  <c r="AJ24" i="20"/>
  <c r="AA24" i="20"/>
  <c r="Q71" i="20"/>
  <c r="AB26" i="20"/>
  <c r="AG32" i="20"/>
  <c r="AL54" i="20"/>
  <c r="AQ67" i="20"/>
  <c r="W71" i="20"/>
  <c r="Z67" i="20"/>
  <c r="Z26" i="20"/>
  <c r="AH26" i="20"/>
  <c r="AA54" i="20"/>
  <c r="AQ56" i="20"/>
  <c r="AN67" i="20"/>
  <c r="U63" i="20"/>
  <c r="S56" i="20"/>
  <c r="W26" i="20"/>
  <c r="AB32" i="20"/>
  <c r="X67" i="20"/>
  <c r="AC26" i="20"/>
  <c r="AO26" i="20"/>
  <c r="AQ26" i="20"/>
  <c r="AG54" i="20"/>
  <c r="V67" i="20"/>
  <c r="AH63" i="20"/>
  <c r="AO32" i="20"/>
  <c r="AD54" i="20"/>
  <c r="AJ32" i="20"/>
  <c r="Q63" i="20"/>
  <c r="AE32" i="20"/>
  <c r="AC56" i="20"/>
  <c r="AB67" i="20"/>
  <c r="AD63" i="20"/>
  <c r="AG71" i="20"/>
  <c r="AN23" i="20"/>
  <c r="X23" i="20"/>
  <c r="AF31" i="20"/>
  <c r="AT31" i="20" s="1"/>
  <c r="Z24" i="20"/>
  <c r="AL23" i="20"/>
  <c r="AQ52" i="20"/>
  <c r="Q52" i="20"/>
  <c r="AI24" i="20"/>
  <c r="R31" i="20"/>
  <c r="T23" i="20"/>
  <c r="AD23" i="20"/>
  <c r="AE31" i="20"/>
  <c r="AD52" i="20"/>
  <c r="AK52" i="20"/>
  <c r="AM52" i="20"/>
  <c r="W25" i="20"/>
  <c r="AB25" i="20"/>
  <c r="X25" i="20"/>
  <c r="AB53" i="20"/>
  <c r="AE24" i="20"/>
  <c r="Q23" i="20"/>
  <c r="AC24" i="20"/>
  <c r="AN24" i="20"/>
  <c r="W31" i="20"/>
  <c r="AH31" i="20"/>
  <c r="AK23" i="20"/>
  <c r="V23" i="20"/>
  <c r="S52" i="20"/>
  <c r="X52" i="20"/>
  <c r="AE52" i="20"/>
  <c r="AI25" i="20"/>
  <c r="AL25" i="20"/>
  <c r="AQ25" i="20"/>
  <c r="AM53" i="20"/>
  <c r="AH52" i="20"/>
  <c r="AA48" i="20"/>
  <c r="R24" i="20"/>
  <c r="T48" i="20"/>
  <c r="AB71" i="20"/>
  <c r="Y52" i="20"/>
  <c r="S24" i="20"/>
  <c r="X24" i="20"/>
  <c r="AK31" i="20"/>
  <c r="Y31" i="20"/>
  <c r="AB23" i="20"/>
  <c r="AO52" i="20"/>
  <c r="AJ52" i="20"/>
  <c r="W52" i="20"/>
  <c r="U25" i="20"/>
  <c r="AC25" i="20"/>
  <c r="AH25" i="20"/>
  <c r="AC53" i="20"/>
  <c r="T53" i="20"/>
  <c r="AM24" i="20"/>
  <c r="AI48" i="20"/>
  <c r="AI23" i="20"/>
  <c r="AC23" i="20"/>
  <c r="AB24" i="20"/>
  <c r="AM31" i="20"/>
  <c r="AL31" i="20"/>
  <c r="S23" i="20"/>
  <c r="AO31" i="20"/>
  <c r="V52" i="20"/>
  <c r="AC52" i="20"/>
  <c r="AA52" i="20"/>
  <c r="AN25" i="20"/>
  <c r="T25" i="20"/>
  <c r="Z25" i="20"/>
  <c r="Y24" i="20"/>
  <c r="AN53" i="20"/>
  <c r="AI31" i="20"/>
  <c r="AL53" i="20"/>
  <c r="AK24" i="20"/>
  <c r="Y23" i="20"/>
  <c r="AC31" i="20"/>
  <c r="AD31" i="20"/>
  <c r="AO23" i="20"/>
  <c r="AJ23" i="20"/>
  <c r="AN52" i="20"/>
  <c r="R52" i="20"/>
  <c r="AK25" i="20"/>
  <c r="S25" i="20"/>
  <c r="AJ25" i="20"/>
  <c r="R25" i="20"/>
  <c r="AL24" i="20"/>
  <c r="AQ23" i="20"/>
  <c r="AE23" i="20"/>
  <c r="U23" i="20"/>
  <c r="AF24" i="20"/>
  <c r="AT24" i="20" s="1"/>
  <c r="Q24" i="20"/>
  <c r="AJ31" i="20"/>
  <c r="AM23" i="20"/>
  <c r="R23" i="20"/>
  <c r="AL52" i="20"/>
  <c r="Z52" i="20"/>
  <c r="V25" i="20"/>
  <c r="AD25" i="20"/>
  <c r="Q25" i="20"/>
  <c r="AG24" i="20"/>
  <c r="AD53" i="20"/>
  <c r="AG31" i="20"/>
  <c r="V48" i="20"/>
  <c r="AF52" i="20"/>
  <c r="AT52" i="20" s="1"/>
  <c r="AJ71" i="20"/>
  <c r="ID22" i="21"/>
  <c r="IE22" i="21"/>
  <c r="IC73" i="21"/>
  <c r="IF73" i="21"/>
  <c r="ID180" i="21"/>
  <c r="IE180" i="21"/>
  <c r="IC116" i="21"/>
  <c r="IF116" i="21"/>
  <c r="U45" i="20"/>
  <c r="R45" i="20"/>
  <c r="X45" i="20"/>
  <c r="AJ45" i="20"/>
  <c r="T26" i="20"/>
  <c r="AK32" i="20"/>
  <c r="X32" i="20"/>
  <c r="S45" i="20"/>
  <c r="AM45" i="20"/>
  <c r="S54" i="20"/>
  <c r="AC70" i="20"/>
  <c r="AH67" i="20"/>
  <c r="AQ44" i="20"/>
  <c r="Y44" i="20"/>
  <c r="AC44" i="20"/>
  <c r="AQ63" i="20"/>
  <c r="AN63" i="20"/>
  <c r="V63" i="20"/>
  <c r="Y71" i="20"/>
  <c r="S26" i="20"/>
  <c r="U26" i="20"/>
  <c r="Q62" i="20"/>
  <c r="X44" i="20"/>
  <c r="T56" i="20"/>
  <c r="AH62" i="20"/>
  <c r="V32" i="20"/>
  <c r="T70" i="20"/>
  <c r="Y62" i="20"/>
  <c r="R54" i="20"/>
  <c r="AI26" i="20"/>
  <c r="AQ62" i="20"/>
  <c r="AI71" i="20"/>
  <c r="S44" i="20"/>
  <c r="AD71" i="20"/>
  <c r="IC61" i="21"/>
  <c r="IF61" i="21"/>
  <c r="IF45" i="21"/>
  <c r="IC45" i="21"/>
  <c r="ID116" i="21"/>
  <c r="IE116" i="21"/>
  <c r="IF23" i="21"/>
  <c r="IC23" i="21"/>
  <c r="Y54" i="20"/>
  <c r="V70" i="20"/>
  <c r="AH56" i="20"/>
  <c r="X70" i="20"/>
  <c r="R67" i="20"/>
  <c r="AM67" i="20"/>
  <c r="Q44" i="20"/>
  <c r="AE44" i="20"/>
  <c r="Z63" i="20"/>
  <c r="X63" i="20"/>
  <c r="S67" i="20"/>
  <c r="AQ71" i="20"/>
  <c r="AN71" i="20"/>
  <c r="AL26" i="20"/>
  <c r="AM26" i="20"/>
  <c r="V54" i="20"/>
  <c r="AB56" i="20"/>
  <c r="T32" i="20"/>
  <c r="AL56" i="20"/>
  <c r="AA67" i="20"/>
  <c r="V56" i="20"/>
  <c r="R70" i="20"/>
  <c r="AC71" i="20"/>
  <c r="AK45" i="20"/>
  <c r="IE58" i="21"/>
  <c r="ID58" i="21"/>
  <c r="ID19" i="21"/>
  <c r="IE19" i="21"/>
  <c r="IC65" i="21"/>
  <c r="IF65" i="21"/>
  <c r="ID179" i="21"/>
  <c r="IE179" i="21"/>
  <c r="IC149" i="21"/>
  <c r="IF149" i="21"/>
  <c r="ID124" i="21"/>
  <c r="IE124" i="21"/>
  <c r="ID176" i="21"/>
  <c r="IE176" i="21"/>
  <c r="IE61" i="21"/>
  <c r="AI32" i="20"/>
  <c r="AD45" i="20"/>
  <c r="AO54" i="20"/>
  <c r="AJ54" i="20"/>
  <c r="AD70" i="20"/>
  <c r="Z54" i="20"/>
  <c r="Z56" i="20"/>
  <c r="AO67" i="20"/>
  <c r="AE67" i="20"/>
  <c r="R44" i="20"/>
  <c r="AO44" i="20"/>
  <c r="W44" i="20"/>
  <c r="AI67" i="20"/>
  <c r="AA63" i="20"/>
  <c r="R63" i="20"/>
  <c r="AK67" i="20"/>
  <c r="AH71" i="20"/>
  <c r="AC32" i="20"/>
  <c r="AD32" i="20"/>
  <c r="AA56" i="20"/>
  <c r="V26" i="20"/>
  <c r="AK56" i="20"/>
  <c r="U67" i="20"/>
  <c r="AH32" i="20"/>
  <c r="AB70" i="20"/>
  <c r="AO70" i="20"/>
  <c r="W32" i="20"/>
  <c r="AE56" i="20"/>
  <c r="AH70" i="20"/>
  <c r="AM54" i="20"/>
  <c r="Y26" i="20"/>
  <c r="AF44" i="20"/>
  <c r="AT44" i="20" s="1"/>
  <c r="AF54" i="20"/>
  <c r="AT54" i="20" s="1"/>
  <c r="AF32" i="20"/>
  <c r="AT32" i="20" s="1"/>
  <c r="IF56" i="21"/>
  <c r="IC56" i="21"/>
  <c r="IF21" i="21"/>
  <c r="IC21" i="21"/>
  <c r="AM42" i="20"/>
  <c r="AL42" i="20"/>
  <c r="AC58" i="20"/>
  <c r="AE58" i="20"/>
  <c r="AK58" i="20"/>
  <c r="Z47" i="20"/>
  <c r="X47" i="20"/>
  <c r="AE47" i="20"/>
  <c r="AO47" i="20"/>
  <c r="V47" i="20"/>
  <c r="W47" i="20"/>
  <c r="AC63" i="20"/>
  <c r="AJ63" i="20"/>
  <c r="AK63" i="20"/>
  <c r="S63" i="20"/>
  <c r="AB63" i="20"/>
  <c r="AI63" i="20"/>
  <c r="T63" i="20"/>
  <c r="Z32" i="20"/>
  <c r="AQ45" i="20"/>
  <c r="AO45" i="20"/>
  <c r="AH54" i="20"/>
  <c r="AL70" i="20"/>
  <c r="AK54" i="20"/>
  <c r="W70" i="20"/>
  <c r="R56" i="20"/>
  <c r="AN70" i="20"/>
  <c r="AG67" i="20"/>
  <c r="W67" i="20"/>
  <c r="AI44" i="20"/>
  <c r="AA44" i="20"/>
  <c r="AL44" i="20"/>
  <c r="AJ67" i="20"/>
  <c r="AO63" i="20"/>
  <c r="AE63" i="20"/>
  <c r="Z71" i="20"/>
  <c r="X71" i="20"/>
  <c r="AI45" i="20"/>
  <c r="AQ32" i="20"/>
  <c r="AJ56" i="20"/>
  <c r="T67" i="20"/>
  <c r="AE26" i="20"/>
  <c r="Z45" i="20"/>
  <c r="AA70" i="20"/>
  <c r="AA71" i="20"/>
  <c r="AB45" i="20"/>
  <c r="AC54" i="20"/>
  <c r="AN54" i="20"/>
  <c r="AQ54" i="20"/>
  <c r="AF62" i="20"/>
  <c r="AT62" i="20" s="1"/>
  <c r="IE97" i="21"/>
  <c r="ID97" i="21"/>
  <c r="IC77" i="21"/>
  <c r="IF77" i="21"/>
  <c r="R34" i="20"/>
  <c r="Q34" i="20"/>
  <c r="IC110" i="21"/>
  <c r="IF110" i="21"/>
  <c r="ID23" i="21"/>
  <c r="IE23" i="21"/>
  <c r="V41" i="20"/>
  <c r="AB41" i="20"/>
  <c r="AQ41" i="20"/>
  <c r="AA32" i="20"/>
  <c r="AM32" i="20"/>
  <c r="Q56" i="20"/>
  <c r="W56" i="20"/>
  <c r="X56" i="20"/>
  <c r="Y56" i="20"/>
  <c r="AD56" i="20"/>
  <c r="IC25" i="21"/>
  <c r="IF25" i="21"/>
  <c r="S32" i="20"/>
  <c r="T45" i="20"/>
  <c r="IF140" i="21"/>
  <c r="Q32" i="20"/>
  <c r="AG45" i="20"/>
  <c r="W54" i="20"/>
  <c r="AE62" i="20"/>
  <c r="AE70" i="20"/>
  <c r="Q54" i="20"/>
  <c r="Y67" i="20"/>
  <c r="AL67" i="20"/>
  <c r="AH44" i="20"/>
  <c r="AN44" i="20"/>
  <c r="AD44" i="20"/>
  <c r="U71" i="20"/>
  <c r="V71" i="20"/>
  <c r="AG63" i="20"/>
  <c r="W63" i="20"/>
  <c r="R71" i="20"/>
  <c r="AM71" i="20"/>
  <c r="AA26" i="20"/>
  <c r="Z70" i="20"/>
  <c r="AN26" i="20"/>
  <c r="AL45" i="20"/>
  <c r="T71" i="20"/>
  <c r="X26" i="20"/>
  <c r="Q70" i="20"/>
  <c r="S70" i="20"/>
  <c r="U56" i="20"/>
  <c r="T54" i="20"/>
  <c r="AG56" i="20"/>
  <c r="AI56" i="20"/>
  <c r="AF26" i="20"/>
  <c r="AT26" i="20" s="1"/>
  <c r="AO56" i="20"/>
  <c r="AF70" i="20"/>
  <c r="AT70" i="20" s="1"/>
  <c r="AF63" i="20"/>
  <c r="AT63" i="20" s="1"/>
  <c r="Z53" i="20"/>
  <c r="AK53" i="20"/>
  <c r="Y48" i="20"/>
  <c r="AQ48" i="20"/>
  <c r="AG48" i="20"/>
  <c r="AH48" i="20"/>
  <c r="Q48" i="20"/>
  <c r="ID18" i="21"/>
  <c r="IE18" i="21"/>
  <c r="IC69" i="21"/>
  <c r="IF69" i="21"/>
  <c r="IC94" i="21"/>
  <c r="IF94" i="21"/>
  <c r="AN45" i="20"/>
  <c r="W45" i="20"/>
  <c r="IE45" i="21"/>
  <c r="IE173" i="21"/>
  <c r="AJ26" i="20"/>
  <c r="U32" i="20"/>
  <c r="AN32" i="20"/>
  <c r="Y45" i="20"/>
  <c r="AI54" i="20"/>
  <c r="AM62" i="20"/>
  <c r="AM70" i="20"/>
  <c r="AB54" i="20"/>
  <c r="Q67" i="20"/>
  <c r="AD67" i="20"/>
  <c r="AG44" i="20"/>
  <c r="Z44" i="20"/>
  <c r="V44" i="20"/>
  <c r="AK71" i="20"/>
  <c r="AL71" i="20"/>
  <c r="Y63" i="20"/>
  <c r="AL63" i="20"/>
  <c r="AO71" i="20"/>
  <c r="AE71" i="20"/>
  <c r="AK26" i="20"/>
  <c r="AQ70" i="20"/>
  <c r="R32" i="20"/>
  <c r="R53" i="20"/>
  <c r="AQ53" i="20"/>
  <c r="AG26" i="20"/>
  <c r="AE53" i="20"/>
  <c r="AG70" i="20"/>
  <c r="T62" i="20"/>
  <c r="Y70" i="20"/>
  <c r="AM56" i="20"/>
  <c r="AA62" i="20"/>
  <c r="U54" i="20"/>
  <c r="Q26" i="20"/>
  <c r="V53" i="20"/>
  <c r="AF67" i="20"/>
  <c r="AT67" i="20" s="1"/>
  <c r="AA53" i="20"/>
  <c r="Y32" i="20"/>
  <c r="AF71" i="20"/>
  <c r="AT71" i="20" s="1"/>
  <c r="AF56" i="20"/>
  <c r="AT56" i="20" s="1"/>
  <c r="IC29" i="21"/>
  <c r="IF29" i="21"/>
  <c r="IC145" i="21"/>
  <c r="IF145" i="21"/>
  <c r="AH23" i="20"/>
  <c r="AG23" i="20"/>
  <c r="U24" i="20"/>
  <c r="T24" i="20"/>
  <c r="AO24" i="20"/>
  <c r="AQ24" i="20"/>
  <c r="W24" i="20"/>
  <c r="Z31" i="20"/>
  <c r="Q31" i="20"/>
  <c r="S31" i="20"/>
  <c r="X31" i="20"/>
  <c r="AB31" i="20"/>
  <c r="AN31" i="20"/>
  <c r="AQ31" i="20"/>
  <c r="R61" i="20"/>
  <c r="Z61" i="20"/>
  <c r="AH61" i="20"/>
  <c r="AQ61" i="20"/>
  <c r="S61" i="20"/>
  <c r="AA61" i="20"/>
  <c r="AI61" i="20"/>
  <c r="T61" i="20"/>
  <c r="AB61" i="20"/>
  <c r="AJ61" i="20"/>
  <c r="U61" i="20"/>
  <c r="AC61" i="20"/>
  <c r="AK61" i="20"/>
  <c r="V61" i="20"/>
  <c r="AD61" i="20"/>
  <c r="AL61" i="20"/>
  <c r="AM61" i="20"/>
  <c r="Q61" i="20"/>
  <c r="AN61" i="20"/>
  <c r="W61" i="20"/>
  <c r="AO61" i="20"/>
  <c r="X61" i="20"/>
  <c r="AE61" i="20"/>
  <c r="AT61" i="20"/>
  <c r="Y61" i="20"/>
  <c r="AG61" i="20"/>
  <c r="T22" i="20"/>
  <c r="AB22" i="20"/>
  <c r="AJ22" i="20"/>
  <c r="S22" i="20"/>
  <c r="AC22" i="20"/>
  <c r="AL22" i="20"/>
  <c r="U22" i="20"/>
  <c r="AD22" i="20"/>
  <c r="AM22" i="20"/>
  <c r="V22" i="20"/>
  <c r="AE22" i="20"/>
  <c r="AN22" i="20"/>
  <c r="X22" i="20"/>
  <c r="AG22" i="20"/>
  <c r="AQ22" i="20"/>
  <c r="W22" i="20"/>
  <c r="AO22" i="20"/>
  <c r="Y22" i="20"/>
  <c r="Z22" i="20"/>
  <c r="AA22" i="20"/>
  <c r="AT22" i="20"/>
  <c r="Q22" i="20"/>
  <c r="AI22" i="20"/>
  <c r="AH22" i="20"/>
  <c r="AK22" i="20"/>
  <c r="R22" i="20"/>
  <c r="X28" i="20"/>
  <c r="AT28" i="20"/>
  <c r="AN28" i="20"/>
  <c r="T28" i="20"/>
  <c r="AC28" i="20"/>
  <c r="AL28" i="20"/>
  <c r="V28" i="20"/>
  <c r="AE28" i="20"/>
  <c r="AO28" i="20"/>
  <c r="Y28" i="20"/>
  <c r="AH28" i="20"/>
  <c r="U28" i="20"/>
  <c r="AJ28" i="20"/>
  <c r="W28" i="20"/>
  <c r="AK28" i="20"/>
  <c r="Z28" i="20"/>
  <c r="AM28" i="20"/>
  <c r="AA28" i="20"/>
  <c r="AQ28" i="20"/>
  <c r="AB28" i="20"/>
  <c r="R28" i="20"/>
  <c r="AG28" i="20"/>
  <c r="Q28" i="20"/>
  <c r="S28" i="20"/>
  <c r="AD28" i="20"/>
  <c r="AI28" i="20"/>
  <c r="S73" i="20"/>
  <c r="AA73" i="20"/>
  <c r="AI73" i="20"/>
  <c r="T73" i="20"/>
  <c r="AB73" i="20"/>
  <c r="AJ73" i="20"/>
  <c r="U73" i="20"/>
  <c r="AC73" i="20"/>
  <c r="AK73" i="20"/>
  <c r="V73" i="20"/>
  <c r="AD73" i="20"/>
  <c r="AL73" i="20"/>
  <c r="W73" i="20"/>
  <c r="AM73" i="20"/>
  <c r="AG73" i="20"/>
  <c r="X73" i="20"/>
  <c r="AN73" i="20"/>
  <c r="Y73" i="20"/>
  <c r="AO73" i="20"/>
  <c r="Z73" i="20"/>
  <c r="AQ73" i="20"/>
  <c r="AT73" i="20"/>
  <c r="AE73" i="20"/>
  <c r="Q73" i="20"/>
  <c r="R73" i="20"/>
  <c r="AH73" i="20"/>
  <c r="S50" i="20"/>
  <c r="AA50" i="20"/>
  <c r="AI50" i="20"/>
  <c r="V50" i="20"/>
  <c r="AE50" i="20"/>
  <c r="AN50" i="20"/>
  <c r="W50" i="20"/>
  <c r="AT50" i="20"/>
  <c r="AO50" i="20"/>
  <c r="T50" i="20"/>
  <c r="AG50" i="20"/>
  <c r="U50" i="20"/>
  <c r="AH50" i="20"/>
  <c r="X50" i="20"/>
  <c r="AJ50" i="20"/>
  <c r="Y50" i="20"/>
  <c r="AK50" i="20"/>
  <c r="Z50" i="20"/>
  <c r="AL50" i="20"/>
  <c r="AM50" i="20"/>
  <c r="AQ50" i="20"/>
  <c r="Q50" i="20"/>
  <c r="AB50" i="20"/>
  <c r="AC50" i="20"/>
  <c r="R50" i="20"/>
  <c r="AD50" i="20"/>
  <c r="X68" i="20"/>
  <c r="AT68" i="20"/>
  <c r="AN68" i="20"/>
  <c r="Q68" i="20"/>
  <c r="Y68" i="20"/>
  <c r="AG68" i="20"/>
  <c r="AO68" i="20"/>
  <c r="R68" i="20"/>
  <c r="Z68" i="20"/>
  <c r="AH68" i="20"/>
  <c r="AQ68" i="20"/>
  <c r="S68" i="20"/>
  <c r="AA68" i="20"/>
  <c r="AI68" i="20"/>
  <c r="T68" i="20"/>
  <c r="AB68" i="20"/>
  <c r="AJ68" i="20"/>
  <c r="AE68" i="20"/>
  <c r="AC68" i="20"/>
  <c r="AD68" i="20"/>
  <c r="AK68" i="20"/>
  <c r="AL68" i="20"/>
  <c r="U68" i="20"/>
  <c r="AM68" i="20"/>
  <c r="V68" i="20"/>
  <c r="W68" i="20"/>
  <c r="U55" i="20"/>
  <c r="AC55" i="20"/>
  <c r="AK55" i="20"/>
  <c r="V55" i="20"/>
  <c r="AE55" i="20"/>
  <c r="AN55" i="20"/>
  <c r="Z55" i="20"/>
  <c r="AJ55" i="20"/>
  <c r="Q55" i="20"/>
  <c r="AA55" i="20"/>
  <c r="AL55" i="20"/>
  <c r="R55" i="20"/>
  <c r="AB55" i="20"/>
  <c r="AM55" i="20"/>
  <c r="S55" i="20"/>
  <c r="AD55" i="20"/>
  <c r="AO55" i="20"/>
  <c r="T55" i="20"/>
  <c r="AT55" i="20"/>
  <c r="AQ55" i="20"/>
  <c r="AI55" i="20"/>
  <c r="AG55" i="20"/>
  <c r="AH55" i="20"/>
  <c r="W55" i="20"/>
  <c r="X55" i="20"/>
  <c r="Y55" i="20"/>
  <c r="R60" i="20"/>
  <c r="Z60" i="20"/>
  <c r="AH60" i="20"/>
  <c r="AQ60" i="20"/>
  <c r="T60" i="20"/>
  <c r="AC60" i="20"/>
  <c r="AL60" i="20"/>
  <c r="U60" i="20"/>
  <c r="AD60" i="20"/>
  <c r="AM60" i="20"/>
  <c r="V60" i="20"/>
  <c r="AE60" i="20"/>
  <c r="AN60" i="20"/>
  <c r="W60" i="20"/>
  <c r="AT60" i="20"/>
  <c r="AO60" i="20"/>
  <c r="X60" i="20"/>
  <c r="AG60" i="20"/>
  <c r="AB60" i="20"/>
  <c r="AI60" i="20"/>
  <c r="AJ60" i="20"/>
  <c r="Y60" i="20"/>
  <c r="AK60" i="20"/>
  <c r="Q60" i="20"/>
  <c r="S60" i="20"/>
  <c r="AA60" i="20"/>
  <c r="X64" i="20"/>
  <c r="AT64" i="20"/>
  <c r="AN64" i="20"/>
  <c r="Q64" i="20"/>
  <c r="Y64" i="20"/>
  <c r="AG64" i="20"/>
  <c r="AO64" i="20"/>
  <c r="R64" i="20"/>
  <c r="Z64" i="20"/>
  <c r="AH64" i="20"/>
  <c r="AQ64" i="20"/>
  <c r="S64" i="20"/>
  <c r="AA64" i="20"/>
  <c r="AI64" i="20"/>
  <c r="T64" i="20"/>
  <c r="AB64" i="20"/>
  <c r="AJ64" i="20"/>
  <c r="V64" i="20"/>
  <c r="AM64" i="20"/>
  <c r="W64" i="20"/>
  <c r="AC64" i="20"/>
  <c r="AL64" i="20"/>
  <c r="AD64" i="20"/>
  <c r="AE64" i="20"/>
  <c r="AK64" i="20"/>
  <c r="U64" i="20"/>
  <c r="S43" i="20"/>
  <c r="AA43" i="20"/>
  <c r="AI43" i="20"/>
  <c r="T43" i="20"/>
  <c r="AB43" i="20"/>
  <c r="AJ43" i="20"/>
  <c r="U43" i="20"/>
  <c r="AC43" i="20"/>
  <c r="AK43" i="20"/>
  <c r="Q43" i="20"/>
  <c r="AE43" i="20"/>
  <c r="AQ43" i="20"/>
  <c r="R43" i="20"/>
  <c r="AT43" i="20"/>
  <c r="V43" i="20"/>
  <c r="AG43" i="20"/>
  <c r="W43" i="20"/>
  <c r="AH43" i="20"/>
  <c r="X43" i="20"/>
  <c r="AL43" i="20"/>
  <c r="AN43" i="20"/>
  <c r="AO43" i="20"/>
  <c r="Y43" i="20"/>
  <c r="Z43" i="20"/>
  <c r="AD43" i="20"/>
  <c r="AM43" i="20"/>
  <c r="Q38" i="20"/>
  <c r="Y38" i="20"/>
  <c r="AG38" i="20"/>
  <c r="AO38" i="20"/>
  <c r="T38" i="20"/>
  <c r="AC38" i="20"/>
  <c r="AL38" i="20"/>
  <c r="U38" i="20"/>
  <c r="AD38" i="20"/>
  <c r="AM38" i="20"/>
  <c r="V38" i="20"/>
  <c r="AE38" i="20"/>
  <c r="AN38" i="20"/>
  <c r="X38" i="20"/>
  <c r="AH38" i="20"/>
  <c r="R38" i="20"/>
  <c r="AJ38" i="20"/>
  <c r="S38" i="20"/>
  <c r="AK38" i="20"/>
  <c r="W38" i="20"/>
  <c r="AQ38" i="20"/>
  <c r="Z38" i="20"/>
  <c r="AA38" i="20"/>
  <c r="AB38" i="20"/>
  <c r="AI38" i="20"/>
  <c r="AT38" i="20"/>
  <c r="Q46" i="20"/>
  <c r="Y46" i="20"/>
  <c r="AG46" i="20"/>
  <c r="AO46" i="20"/>
  <c r="S46" i="20"/>
  <c r="AA46" i="20"/>
  <c r="AI46" i="20"/>
  <c r="W46" i="20"/>
  <c r="AH46" i="20"/>
  <c r="X46" i="20"/>
  <c r="AJ46" i="20"/>
  <c r="Z46" i="20"/>
  <c r="AK46" i="20"/>
  <c r="AC46" i="20"/>
  <c r="AD46" i="20"/>
  <c r="AE46" i="20"/>
  <c r="R46" i="20"/>
  <c r="AT46" i="20"/>
  <c r="T46" i="20"/>
  <c r="AL46" i="20"/>
  <c r="AM46" i="20"/>
  <c r="AN46" i="20"/>
  <c r="V46" i="20"/>
  <c r="AB46" i="20"/>
  <c r="AQ46" i="20"/>
  <c r="U46" i="20"/>
  <c r="R65" i="20"/>
  <c r="Z65" i="20"/>
  <c r="AH65" i="20"/>
  <c r="AQ65" i="20"/>
  <c r="S65" i="20"/>
  <c r="AA65" i="20"/>
  <c r="AI65" i="20"/>
  <c r="T65" i="20"/>
  <c r="AB65" i="20"/>
  <c r="AJ65" i="20"/>
  <c r="U65" i="20"/>
  <c r="AC65" i="20"/>
  <c r="AK65" i="20"/>
  <c r="V65" i="20"/>
  <c r="AD65" i="20"/>
  <c r="AL65" i="20"/>
  <c r="Y65" i="20"/>
  <c r="W65" i="20"/>
  <c r="AO65" i="20"/>
  <c r="AE65" i="20"/>
  <c r="AT65" i="20"/>
  <c r="AG65" i="20"/>
  <c r="AM65" i="20"/>
  <c r="Q65" i="20"/>
  <c r="AN65" i="20"/>
  <c r="X65" i="20"/>
  <c r="R29" i="20"/>
  <c r="Z29" i="20"/>
  <c r="AH29" i="20"/>
  <c r="AQ29" i="20"/>
  <c r="S29" i="20"/>
  <c r="AB29" i="20"/>
  <c r="AK29" i="20"/>
  <c r="U29" i="20"/>
  <c r="AD29" i="20"/>
  <c r="AM29" i="20"/>
  <c r="W29" i="20"/>
  <c r="AT29" i="20"/>
  <c r="AO29" i="20"/>
  <c r="AA29" i="20"/>
  <c r="AC29" i="20"/>
  <c r="AE29" i="20"/>
  <c r="Q29" i="20"/>
  <c r="AG29" i="20"/>
  <c r="T29" i="20"/>
  <c r="AI29" i="20"/>
  <c r="X29" i="20"/>
  <c r="AL29" i="20"/>
  <c r="AJ29" i="20"/>
  <c r="AN29" i="20"/>
  <c r="V29" i="20"/>
  <c r="Y29" i="20"/>
  <c r="R69" i="20"/>
  <c r="Z69" i="20"/>
  <c r="AH69" i="20"/>
  <c r="AQ69" i="20"/>
  <c r="S69" i="20"/>
  <c r="AA69" i="20"/>
  <c r="AI69" i="20"/>
  <c r="T69" i="20"/>
  <c r="AB69" i="20"/>
  <c r="AJ69" i="20"/>
  <c r="U69" i="20"/>
  <c r="AC69" i="20"/>
  <c r="AK69" i="20"/>
  <c r="V69" i="20"/>
  <c r="AD69" i="20"/>
  <c r="AL69" i="20"/>
  <c r="AM69" i="20"/>
  <c r="AT69" i="20"/>
  <c r="Q69" i="20"/>
  <c r="AN69" i="20"/>
  <c r="W69" i="20"/>
  <c r="AO69" i="20"/>
  <c r="X69" i="20"/>
  <c r="Y69" i="20"/>
  <c r="AE69" i="20"/>
  <c r="AG69" i="20"/>
  <c r="R21" i="20"/>
  <c r="Z21" i="20"/>
  <c r="AH21" i="20"/>
  <c r="AQ21" i="20"/>
  <c r="U21" i="20"/>
  <c r="AD21" i="20"/>
  <c r="AM21" i="20"/>
  <c r="V21" i="20"/>
  <c r="AE21" i="20"/>
  <c r="AN21" i="20"/>
  <c r="W21" i="20"/>
  <c r="AT21" i="20"/>
  <c r="AO21" i="20"/>
  <c r="Y21" i="20"/>
  <c r="AI21" i="20"/>
  <c r="X21" i="20"/>
  <c r="AA21" i="20"/>
  <c r="AB21" i="20"/>
  <c r="AC21" i="20"/>
  <c r="AG21" i="20"/>
  <c r="S21" i="20"/>
  <c r="AK21" i="20"/>
  <c r="Q21" i="20"/>
  <c r="T21" i="20"/>
  <c r="AJ21" i="20"/>
  <c r="AL21" i="20"/>
  <c r="U51" i="20"/>
  <c r="AC51" i="20"/>
  <c r="AK51" i="20"/>
  <c r="T51" i="20"/>
  <c r="AD51" i="20"/>
  <c r="AM51" i="20"/>
  <c r="V51" i="20"/>
  <c r="AE51" i="20"/>
  <c r="AN51" i="20"/>
  <c r="R51" i="20"/>
  <c r="AT51" i="20"/>
  <c r="S51" i="20"/>
  <c r="AG51" i="20"/>
  <c r="W51" i="20"/>
  <c r="AH51" i="20"/>
  <c r="X51" i="20"/>
  <c r="AI51" i="20"/>
  <c r="Y51" i="20"/>
  <c r="AJ51" i="20"/>
  <c r="AA51" i="20"/>
  <c r="AB51" i="20"/>
  <c r="Z51" i="20"/>
  <c r="AL51" i="20"/>
  <c r="AO51" i="20"/>
  <c r="AQ51" i="20"/>
  <c r="Q51" i="20"/>
  <c r="T30" i="20"/>
  <c r="AB30" i="20"/>
  <c r="AJ30" i="20"/>
  <c r="Q30" i="20"/>
  <c r="Z30" i="20"/>
  <c r="AI30" i="20"/>
  <c r="S30" i="20"/>
  <c r="AC30" i="20"/>
  <c r="AL30" i="20"/>
  <c r="V30" i="20"/>
  <c r="AE30" i="20"/>
  <c r="AN30" i="20"/>
  <c r="R30" i="20"/>
  <c r="AG30" i="20"/>
  <c r="U30" i="20"/>
  <c r="AH30" i="20"/>
  <c r="W30" i="20"/>
  <c r="AK30" i="20"/>
  <c r="X30" i="20"/>
  <c r="AM30" i="20"/>
  <c r="Y30" i="20"/>
  <c r="AO30" i="20"/>
  <c r="AD30" i="20"/>
  <c r="AA30" i="20"/>
  <c r="AT30" i="20"/>
  <c r="AQ30" i="20"/>
  <c r="X20" i="20"/>
  <c r="AT20" i="20"/>
  <c r="AN20" i="20"/>
  <c r="V20" i="20"/>
  <c r="AE20" i="20"/>
  <c r="AO20" i="20"/>
  <c r="W20" i="20"/>
  <c r="AG20" i="20"/>
  <c r="AQ20" i="20"/>
  <c r="Y20" i="20"/>
  <c r="AH20" i="20"/>
  <c r="R20" i="20"/>
  <c r="AA20" i="20"/>
  <c r="AJ20" i="20"/>
  <c r="AD20" i="20"/>
  <c r="Q20" i="20"/>
  <c r="AI20" i="20"/>
  <c r="S20" i="20"/>
  <c r="AK20" i="20"/>
  <c r="T20" i="20"/>
  <c r="AL20" i="20"/>
  <c r="U20" i="20"/>
  <c r="AM20" i="20"/>
  <c r="AB20" i="20"/>
  <c r="AC20" i="20"/>
  <c r="Z20" i="20"/>
  <c r="S39" i="20"/>
  <c r="R39" i="20"/>
  <c r="AA39" i="20"/>
  <c r="AI39" i="20"/>
  <c r="T39" i="20"/>
  <c r="AB39" i="20"/>
  <c r="AJ39" i="20"/>
  <c r="U39" i="20"/>
  <c r="AC39" i="20"/>
  <c r="AK39" i="20"/>
  <c r="W39" i="20"/>
  <c r="AE39" i="20"/>
  <c r="AM39" i="20"/>
  <c r="AG39" i="20"/>
  <c r="Q39" i="20"/>
  <c r="AH39" i="20"/>
  <c r="V39" i="20"/>
  <c r="AL39" i="20"/>
  <c r="X39" i="20"/>
  <c r="AN39" i="20"/>
  <c r="Y39" i="20"/>
  <c r="AO39" i="20"/>
  <c r="Z39" i="20"/>
  <c r="AD39" i="20"/>
  <c r="AT39" i="20"/>
  <c r="AQ39" i="20"/>
  <c r="X75" i="20"/>
  <c r="AT75" i="20"/>
  <c r="AN75" i="20"/>
  <c r="Q75" i="20"/>
  <c r="Y75" i="20"/>
  <c r="AG75" i="20"/>
  <c r="AO75" i="20"/>
  <c r="R75" i="20"/>
  <c r="Z75" i="20"/>
  <c r="AH75" i="20"/>
  <c r="AQ75" i="20"/>
  <c r="W75" i="20"/>
  <c r="AK75" i="20"/>
  <c r="AA75" i="20"/>
  <c r="AL75" i="20"/>
  <c r="V75" i="20"/>
  <c r="AJ75" i="20"/>
  <c r="AB75" i="20"/>
  <c r="AM75" i="20"/>
  <c r="AC75" i="20"/>
  <c r="AE75" i="20"/>
  <c r="S75" i="20"/>
  <c r="AD75" i="20"/>
  <c r="T75" i="20"/>
  <c r="U75" i="20"/>
  <c r="AI75" i="20"/>
  <c r="V27" i="20"/>
  <c r="AD27" i="20"/>
  <c r="AL27" i="20"/>
  <c r="U27" i="20"/>
  <c r="AE27" i="20"/>
  <c r="AN27" i="20"/>
  <c r="X27" i="20"/>
  <c r="AG27" i="20"/>
  <c r="AQ27" i="20"/>
  <c r="Q27" i="20"/>
  <c r="Z27" i="20"/>
  <c r="AI27" i="20"/>
  <c r="AC27" i="20"/>
  <c r="R27" i="20"/>
  <c r="AT27" i="20"/>
  <c r="S27" i="20"/>
  <c r="AH27" i="20"/>
  <c r="T27" i="20"/>
  <c r="AJ27" i="20"/>
  <c r="W27" i="20"/>
  <c r="AK27" i="20"/>
  <c r="AA27" i="20"/>
  <c r="AO27" i="20"/>
  <c r="Y27" i="20"/>
  <c r="AB27" i="20"/>
  <c r="AM27" i="20"/>
  <c r="Q72" i="20"/>
  <c r="Y72" i="20"/>
  <c r="AG72" i="20"/>
  <c r="AO72" i="20"/>
  <c r="R72" i="20"/>
  <c r="Z72" i="20"/>
  <c r="AH72" i="20"/>
  <c r="AQ72" i="20"/>
  <c r="S72" i="20"/>
  <c r="AA72" i="20"/>
  <c r="AI72" i="20"/>
  <c r="T72" i="20"/>
  <c r="AB72" i="20"/>
  <c r="AJ72" i="20"/>
  <c r="AC72" i="20"/>
  <c r="AD72" i="20"/>
  <c r="X72" i="20"/>
  <c r="AE72" i="20"/>
  <c r="V72" i="20"/>
  <c r="AL72" i="20"/>
  <c r="AT72" i="20"/>
  <c r="U72" i="20"/>
  <c r="AK72" i="20"/>
  <c r="W72" i="20"/>
  <c r="AM72" i="20"/>
  <c r="AN72" i="20"/>
  <c r="ID140" i="21"/>
  <c r="IE140" i="21"/>
  <c r="IF166" i="21"/>
  <c r="IC166" i="21"/>
  <c r="IF178" i="21"/>
  <c r="IC178" i="21"/>
  <c r="IC58" i="21"/>
  <c r="IF58" i="21"/>
  <c r="IC74" i="21"/>
  <c r="IF74" i="21"/>
  <c r="ID79" i="21"/>
  <c r="IE79" i="21"/>
  <c r="IF85" i="21"/>
  <c r="IC85" i="21"/>
  <c r="IF89" i="21"/>
  <c r="IC89" i="21"/>
  <c r="IF131" i="21"/>
  <c r="IC131" i="21"/>
  <c r="IE117" i="21"/>
  <c r="ID117" i="21"/>
  <c r="IE113" i="21"/>
  <c r="ID113" i="21"/>
  <c r="IF133" i="21"/>
  <c r="IC133" i="21"/>
  <c r="IE154" i="21"/>
  <c r="ID154" i="21"/>
  <c r="IC169" i="21"/>
  <c r="IF169" i="21"/>
  <c r="IF32" i="21"/>
  <c r="IC32" i="21"/>
  <c r="IC38" i="21"/>
  <c r="IF38" i="21"/>
  <c r="IC54" i="21"/>
  <c r="IF54" i="21"/>
  <c r="IF36" i="21"/>
  <c r="IC36" i="21"/>
  <c r="IC43" i="21"/>
  <c r="IF43" i="21"/>
  <c r="ID44" i="21"/>
  <c r="IE44" i="21"/>
  <c r="ID55" i="21"/>
  <c r="IE55" i="21"/>
  <c r="ID62" i="21"/>
  <c r="IE62" i="21"/>
  <c r="IC91" i="21"/>
  <c r="IF91" i="21"/>
  <c r="ID84" i="21"/>
  <c r="IE84" i="21"/>
  <c r="IF99" i="21"/>
  <c r="IC99" i="21"/>
  <c r="IF148" i="21"/>
  <c r="IC148" i="21"/>
  <c r="IC138" i="21"/>
  <c r="IF138" i="21"/>
  <c r="IC172" i="21"/>
  <c r="IF172" i="21"/>
  <c r="IE170" i="21"/>
  <c r="ID170" i="21"/>
  <c r="IF170" i="21"/>
  <c r="IC170" i="21"/>
  <c r="ID48" i="21"/>
  <c r="IE48" i="21"/>
  <c r="ID39" i="21"/>
  <c r="IE39" i="21"/>
  <c r="IC46" i="21"/>
  <c r="IF46" i="21"/>
  <c r="IC30" i="21"/>
  <c r="IF30" i="21"/>
  <c r="IE26" i="21"/>
  <c r="ID26" i="21"/>
  <c r="ID43" i="21"/>
  <c r="IE43" i="21"/>
  <c r="ID32" i="21"/>
  <c r="IE32" i="21"/>
  <c r="IC42" i="21"/>
  <c r="IF42" i="21"/>
  <c r="IC62" i="21"/>
  <c r="IF62" i="21"/>
  <c r="ID71" i="21"/>
  <c r="IE71" i="21"/>
  <c r="IF59" i="21"/>
  <c r="IC59" i="21"/>
  <c r="IF63" i="21"/>
  <c r="IC63" i="21"/>
  <c r="IF67" i="21"/>
  <c r="IC67" i="21"/>
  <c r="IF71" i="21"/>
  <c r="IC71" i="21"/>
  <c r="ID85" i="21"/>
  <c r="IE85" i="21"/>
  <c r="IF93" i="21"/>
  <c r="IC93" i="21"/>
  <c r="IE131" i="21"/>
  <c r="ID131" i="21"/>
  <c r="IF108" i="21"/>
  <c r="IC108" i="21"/>
  <c r="IE132" i="21"/>
  <c r="ID132" i="21"/>
  <c r="IC135" i="21"/>
  <c r="IF135" i="21"/>
  <c r="IE156" i="21"/>
  <c r="ID156" i="21"/>
  <c r="IE166" i="21"/>
  <c r="ID166" i="21"/>
  <c r="IC146" i="21"/>
  <c r="IF146" i="21"/>
  <c r="IC164" i="21"/>
  <c r="IF164" i="21"/>
  <c r="IC18" i="21"/>
  <c r="IF18" i="21"/>
  <c r="ID35" i="21"/>
  <c r="IE35" i="21"/>
  <c r="ID74" i="21"/>
  <c r="IE74" i="21"/>
  <c r="IC50" i="21"/>
  <c r="IF50" i="21"/>
  <c r="IF26" i="21"/>
  <c r="IC26" i="21"/>
  <c r="ID47" i="21"/>
  <c r="IE47" i="21"/>
  <c r="IF44" i="21"/>
  <c r="IC44" i="21"/>
  <c r="IF48" i="21"/>
  <c r="IC48" i="21"/>
  <c r="ID70" i="21"/>
  <c r="IE70" i="21"/>
  <c r="ID67" i="21"/>
  <c r="IE67" i="21"/>
  <c r="IC51" i="21"/>
  <c r="IF51" i="21"/>
  <c r="ID78" i="21"/>
  <c r="IE78" i="21"/>
  <c r="IC78" i="21"/>
  <c r="IF78" i="21"/>
  <c r="IC88" i="21"/>
  <c r="IF88" i="21"/>
  <c r="IE92" i="21"/>
  <c r="ID92" i="21"/>
  <c r="IC103" i="21"/>
  <c r="IF103" i="21"/>
  <c r="IE100" i="21"/>
  <c r="ID100" i="21"/>
  <c r="IF127" i="21"/>
  <c r="IC127" i="21"/>
  <c r="IF104" i="21"/>
  <c r="IC104" i="21"/>
  <c r="IC101" i="21"/>
  <c r="IF101" i="21"/>
  <c r="IE108" i="21"/>
  <c r="ID108" i="21"/>
  <c r="ID155" i="21"/>
  <c r="IE155" i="21"/>
  <c r="ID138" i="21"/>
  <c r="IE138" i="21"/>
  <c r="IC160" i="21"/>
  <c r="IF160" i="21"/>
  <c r="IC154" i="21"/>
  <c r="IF154" i="21"/>
  <c r="IE162" i="21"/>
  <c r="ID162" i="21"/>
  <c r="ID88" i="21"/>
  <c r="IE88" i="21"/>
  <c r="ID165" i="21"/>
  <c r="IE165" i="21"/>
  <c r="IC158" i="21"/>
  <c r="IF158" i="21"/>
  <c r="IF173" i="21"/>
  <c r="IC173" i="21"/>
  <c r="ID31" i="21"/>
  <c r="IE31" i="21"/>
  <c r="IC66" i="21"/>
  <c r="IF66" i="21"/>
  <c r="ID63" i="21"/>
  <c r="IE63" i="21"/>
  <c r="IC79" i="21"/>
  <c r="IF79" i="21"/>
  <c r="ID96" i="21"/>
  <c r="IE96" i="21"/>
  <c r="IC111" i="21"/>
  <c r="IF111" i="21"/>
  <c r="IC115" i="21"/>
  <c r="IF115" i="21"/>
  <c r="IC119" i="21"/>
  <c r="IF119" i="21"/>
  <c r="IC123" i="21"/>
  <c r="IF123" i="21"/>
  <c r="IF121" i="21"/>
  <c r="IC121" i="21"/>
  <c r="IF125" i="21"/>
  <c r="IC125" i="21"/>
  <c r="IF144" i="21"/>
  <c r="IC144" i="21"/>
  <c r="ID135" i="21"/>
  <c r="IE135" i="21"/>
  <c r="IC168" i="21"/>
  <c r="IF168" i="21"/>
  <c r="IC176" i="21"/>
  <c r="IF176" i="21"/>
  <c r="IF174" i="21"/>
  <c r="IC174" i="21"/>
  <c r="IC47" i="21"/>
  <c r="IF47" i="21"/>
  <c r="IC22" i="21"/>
  <c r="IF22" i="21"/>
  <c r="IC34" i="21"/>
  <c r="IF34" i="21"/>
  <c r="ID59" i="21"/>
  <c r="IE59" i="21"/>
  <c r="IC83" i="21"/>
  <c r="IF83" i="21"/>
  <c r="IC87" i="21"/>
  <c r="IF87" i="21"/>
  <c r="ID51" i="21"/>
  <c r="IE51" i="21"/>
  <c r="IC84" i="21"/>
  <c r="IF84" i="21"/>
  <c r="IC107" i="21"/>
  <c r="IF107" i="21"/>
  <c r="IF96" i="21"/>
  <c r="IC96" i="21"/>
  <c r="IE104" i="21"/>
  <c r="ID104" i="21"/>
  <c r="IC142" i="21"/>
  <c r="IF142" i="21"/>
  <c r="ID151" i="21"/>
  <c r="IE151" i="21"/>
  <c r="IF129" i="21"/>
  <c r="IC129" i="21"/>
  <c r="ID141" i="21"/>
  <c r="IE141" i="21"/>
  <c r="ID159" i="21"/>
  <c r="IE159" i="21"/>
  <c r="ID52" i="21"/>
  <c r="IE52" i="21"/>
  <c r="ID30" i="21"/>
  <c r="IE30" i="21"/>
  <c r="ID66" i="21"/>
  <c r="IE66" i="21"/>
  <c r="IC70" i="21"/>
  <c r="IF70" i="21"/>
  <c r="ID80" i="21"/>
  <c r="IE80" i="21"/>
  <c r="IE89" i="21"/>
  <c r="ID89" i="21"/>
  <c r="IC97" i="21"/>
  <c r="IF97" i="21"/>
  <c r="IC95" i="21"/>
  <c r="IF95" i="21"/>
  <c r="IC100" i="21"/>
  <c r="IF100" i="21"/>
  <c r="IF117" i="21"/>
  <c r="IC117" i="21"/>
  <c r="IE121" i="21"/>
  <c r="ID121" i="21"/>
  <c r="IF113" i="21"/>
  <c r="IC113" i="21"/>
  <c r="IC150" i="21"/>
  <c r="IF150" i="21"/>
  <c r="IE125" i="21"/>
  <c r="ID125" i="21"/>
  <c r="IF152" i="21"/>
  <c r="IC152" i="21"/>
  <c r="IE129" i="21"/>
  <c r="ID129" i="21"/>
  <c r="IC180" i="21"/>
  <c r="IF180" i="21"/>
  <c r="IC177" i="21"/>
  <c r="IF177" i="21"/>
  <c r="IC181" i="21"/>
  <c r="IF181" i="21"/>
  <c r="IE174" i="21"/>
  <c r="ID174" i="21"/>
  <c r="IE178" i="21"/>
  <c r="ID178" i="21"/>
  <c r="IF162" i="21"/>
  <c r="IC162" i="21"/>
  <c r="N76" i="20"/>
  <c r="M76" i="20"/>
  <c r="N15" i="20"/>
  <c r="M15" i="20"/>
  <c r="FQ16" i="21"/>
  <c r="FG16" i="21"/>
  <c r="EW16" i="21"/>
  <c r="CR16" i="21" l="1"/>
  <c r="CG16" i="21"/>
  <c r="AU15" i="21" l="1"/>
  <c r="AT15" i="21"/>
  <c r="AR15" i="21"/>
  <c r="J16" i="21"/>
  <c r="C16" i="20" s="1"/>
  <c r="E16" i="21"/>
  <c r="AW15" i="21" l="1"/>
  <c r="AZ15" i="21"/>
  <c r="G16" i="21" l="1"/>
  <c r="GD16" i="21" l="1"/>
  <c r="IG16" i="21"/>
  <c r="II16" i="21"/>
  <c r="I16" i="21" l="1"/>
  <c r="H16" i="21" l="1"/>
  <c r="HE16" i="21" l="1"/>
  <c r="HD16" i="21"/>
  <c r="GV16" i="21"/>
  <c r="HH16" i="21"/>
  <c r="GU16" i="21"/>
  <c r="HG16" i="21"/>
  <c r="HR16" i="21"/>
  <c r="HF16" i="21"/>
  <c r="HN16" i="21"/>
  <c r="HM16" i="21"/>
  <c r="HL16" i="21"/>
  <c r="GQ16" i="21"/>
  <c r="HB16" i="21"/>
  <c r="GP16" i="21"/>
  <c r="HV16" i="21"/>
  <c r="HU16" i="21"/>
  <c r="BB16" i="21"/>
  <c r="GN16" i="21" s="1"/>
  <c r="HP16" i="21"/>
  <c r="HO16" i="21"/>
  <c r="GS16" i="21"/>
  <c r="HA16" i="21"/>
  <c r="GZ16" i="21"/>
  <c r="GY16" i="21"/>
  <c r="GX16" i="21"/>
  <c r="GT16" i="21"/>
  <c r="GO16" i="21"/>
  <c r="GR16" i="21"/>
  <c r="GH16" i="21"/>
  <c r="GG16" i="21"/>
  <c r="GK16" i="21"/>
  <c r="FS16" i="21"/>
  <c r="HS16" i="21" s="1"/>
  <c r="GI16" i="21"/>
  <c r="FY16" i="21"/>
  <c r="HW16" i="21" s="1"/>
  <c r="GE16" i="21"/>
  <c r="GL16" i="21"/>
  <c r="GJ16" i="21"/>
  <c r="GF16" i="21"/>
  <c r="FV16" i="21"/>
  <c r="C16" i="21"/>
  <c r="D16" i="21"/>
  <c r="F16" i="21"/>
  <c r="HI16" i="21" l="1"/>
  <c r="HC16" i="21"/>
  <c r="GW16" i="21"/>
  <c r="HX16" i="21" s="1"/>
  <c r="IA16" i="21"/>
  <c r="HZ16" i="21"/>
  <c r="HT16" i="21"/>
  <c r="B16" i="21"/>
  <c r="IB16" i="21"/>
  <c r="IC16" i="21" l="1"/>
  <c r="ID16" i="21" s="1"/>
  <c r="IF16" i="21" s="1"/>
  <c r="AS16" i="21" s="1"/>
  <c r="IE16" i="21"/>
  <c r="J5" i="21"/>
  <c r="K5" i="21" s="1"/>
  <c r="L5" i="21" s="1"/>
  <c r="M5" i="21" s="1"/>
  <c r="N5" i="21" s="1"/>
  <c r="P5" i="21" s="1"/>
  <c r="S5" i="21" s="1"/>
  <c r="T5" i="21" s="1"/>
  <c r="U5" i="21" s="1"/>
  <c r="V5" i="21" s="1"/>
  <c r="W5" i="21" s="1"/>
  <c r="X5" i="21" s="1"/>
  <c r="Y5" i="21" s="1"/>
  <c r="Z5" i="21" s="1"/>
  <c r="AI5" i="21" s="1"/>
  <c r="AJ5" i="21" s="1"/>
  <c r="AK5" i="21" s="1"/>
  <c r="AL5" i="21" s="1"/>
  <c r="AP5" i="21" s="1"/>
  <c r="AQ5" i="21" s="1"/>
  <c r="AR5" i="21" s="1"/>
  <c r="AS5" i="21" s="1"/>
  <c r="AT5" i="21" s="1"/>
  <c r="AU5" i="21" s="1"/>
  <c r="AV5" i="21" s="1"/>
  <c r="AW5" i="21" s="1"/>
  <c r="AX5" i="21" s="1"/>
  <c r="AZ5" i="21" s="1"/>
  <c r="BA5" i="21" s="1"/>
  <c r="BB5" i="21" s="1"/>
  <c r="BC5" i="21" s="1"/>
  <c r="BD5" i="21" s="1"/>
  <c r="BF5" i="21" s="1"/>
  <c r="BG5" i="21" s="1"/>
  <c r="BH5" i="21" s="1"/>
  <c r="BI5" i="21" s="1"/>
  <c r="BJ5" i="21" s="1"/>
  <c r="BK5" i="21" s="1"/>
  <c r="BL5" i="21" s="1"/>
  <c r="BM5" i="21" s="1"/>
  <c r="BN5" i="21" s="1"/>
  <c r="BP5" i="21" s="1"/>
  <c r="BQ5" i="21" s="1"/>
  <c r="BR5" i="21" s="1"/>
  <c r="BS5" i="21" s="1"/>
  <c r="BT5" i="21" s="1"/>
  <c r="BU5" i="21" s="1"/>
  <c r="BV5" i="21" s="1"/>
  <c r="BW5" i="21" s="1"/>
  <c r="BX5" i="21" s="1"/>
  <c r="BZ5" i="21" s="1"/>
  <c r="CA5" i="21" s="1"/>
  <c r="CB5" i="21" s="1"/>
  <c r="CC5" i="21" s="1"/>
  <c r="CD5" i="21" s="1"/>
  <c r="CE5" i="21" s="1"/>
  <c r="CF5" i="21" s="1"/>
  <c r="CH5" i="21" s="1"/>
  <c r="CJ5" i="21" s="1"/>
  <c r="CK5" i="21" s="1"/>
  <c r="CL5" i="21" s="1"/>
  <c r="CM5" i="21" s="1"/>
  <c r="CN5" i="21" s="1"/>
  <c r="CO5" i="21" s="1"/>
  <c r="CP5" i="21" s="1"/>
  <c r="CQ5" i="21" s="1"/>
  <c r="CS5" i="21" s="1"/>
  <c r="CU5" i="21" s="1"/>
  <c r="CV5" i="21" s="1"/>
  <c r="CW5" i="21" s="1"/>
  <c r="CX5" i="21" s="1"/>
  <c r="CY5" i="21" s="1"/>
  <c r="CZ5" i="21" s="1"/>
  <c r="DA5" i="21" s="1"/>
  <c r="DB5" i="21" s="1"/>
  <c r="DD5" i="21" s="1"/>
  <c r="DE5" i="21" s="1"/>
  <c r="DF5" i="21" s="1"/>
  <c r="DG5" i="21" s="1"/>
  <c r="DH5" i="21" s="1"/>
  <c r="DI5" i="21" s="1"/>
  <c r="DJ5" i="21" s="1"/>
  <c r="DK5" i="21" s="1"/>
  <c r="DM5" i="21" s="1"/>
  <c r="DN5" i="21" s="1"/>
  <c r="DO5" i="21" s="1"/>
  <c r="DP5" i="21" s="1"/>
  <c r="DQ5" i="21" s="1"/>
  <c r="DR5" i="21" s="1"/>
  <c r="DS5" i="21" s="1"/>
  <c r="DT5" i="21" s="1"/>
  <c r="DV5" i="21" s="1"/>
  <c r="DW5" i="21" s="1"/>
  <c r="DX5" i="21" s="1"/>
  <c r="DY5" i="21" s="1"/>
  <c r="DZ5" i="21" s="1"/>
  <c r="EA5" i="21" s="1"/>
  <c r="EB5" i="21" s="1"/>
  <c r="EC5" i="21" s="1"/>
  <c r="ED5" i="21" s="1"/>
  <c r="EF5" i="21" s="1"/>
  <c r="EG5" i="21" s="1"/>
  <c r="EH5" i="21" s="1"/>
  <c r="EI5" i="21" s="1"/>
  <c r="EJ5" i="21" s="1"/>
  <c r="EK5" i="21" s="1"/>
  <c r="EL5" i="21" s="1"/>
  <c r="EM5" i="21" s="1"/>
  <c r="EN5" i="21" s="1"/>
  <c r="EP5" i="21" s="1"/>
  <c r="EQ5" i="21" s="1"/>
  <c r="ER5" i="21" s="1"/>
  <c r="ES5" i="21" s="1"/>
  <c r="ET5" i="21" s="1"/>
  <c r="EU5" i="21" s="1"/>
  <c r="EV5" i="21" s="1"/>
  <c r="EW5" i="21" s="1"/>
  <c r="EX5" i="21" s="1"/>
  <c r="EZ5" i="21" s="1"/>
  <c r="FA5" i="21" s="1"/>
  <c r="FB5" i="21" s="1"/>
  <c r="FC5" i="21" s="1"/>
  <c r="FD5" i="21" s="1"/>
  <c r="FE5" i="21" s="1"/>
  <c r="FF5" i="21" s="1"/>
  <c r="FG5" i="21" s="1"/>
  <c r="FH5" i="21" s="1"/>
  <c r="FJ5" i="21" s="1"/>
  <c r="FK5" i="21" s="1"/>
  <c r="FL5" i="21" s="1"/>
  <c r="FM5" i="21" s="1"/>
  <c r="FN5" i="21" s="1"/>
  <c r="FO5" i="21" s="1"/>
  <c r="FP5" i="21" s="1"/>
  <c r="FQ5" i="21" s="1"/>
  <c r="FR5" i="21" s="1"/>
  <c r="FS5" i="21" s="1"/>
  <c r="FV5" i="21" s="1"/>
  <c r="GA5" i="21" s="1"/>
  <c r="GB5" i="21" s="1"/>
  <c r="BA16" i="21" l="1"/>
  <c r="AV16" i="21"/>
  <c r="T14" i="20"/>
  <c r="U14" i="20" s="1"/>
  <c r="V14" i="20" s="1"/>
  <c r="W14" i="20" s="1"/>
  <c r="X14" i="20" s="1"/>
  <c r="Y14" i="20" s="1"/>
  <c r="Z14" i="20" s="1"/>
  <c r="AA14" i="20" s="1"/>
  <c r="AB14" i="20" s="1"/>
  <c r="AC14" i="20" s="1"/>
  <c r="AD14" i="20" s="1"/>
  <c r="AE14" i="20" s="1"/>
  <c r="AF14" i="20" s="1"/>
  <c r="AG14" i="20" s="1"/>
  <c r="AH14" i="20" s="1"/>
  <c r="AI14" i="20" s="1"/>
  <c r="AJ14" i="20" s="1"/>
  <c r="AK14" i="20" s="1"/>
  <c r="AL14" i="20" s="1"/>
  <c r="AM14" i="20" s="1"/>
  <c r="AN14" i="20" s="1"/>
  <c r="AO14" i="20" s="1"/>
  <c r="AP14" i="20" s="1"/>
  <c r="AQ14" i="20" s="1"/>
  <c r="AR14" i="20" s="1"/>
  <c r="AS14" i="20" s="1"/>
  <c r="IH16" i="21" l="1"/>
  <c r="IK16" i="21" s="1"/>
  <c r="AX15" i="21" l="1"/>
  <c r="IJ16" i="21"/>
  <c r="AV15" i="21" l="1"/>
  <c r="AS15" i="21"/>
  <c r="H16" i="20" l="1"/>
  <c r="AF16" i="20" l="1"/>
  <c r="Y16" i="20"/>
  <c r="AR16" i="20"/>
  <c r="F16" i="20"/>
  <c r="E16" i="20"/>
  <c r="D16" i="20"/>
  <c r="G16" i="20"/>
  <c r="AJ16" i="20"/>
  <c r="AT16" i="20"/>
  <c r="X16" i="20"/>
  <c r="U16" i="20"/>
  <c r="AM16" i="20"/>
  <c r="AB16" i="20"/>
  <c r="AC16" i="20"/>
  <c r="S16" i="20"/>
  <c r="Q16" i="20"/>
  <c r="T16" i="20"/>
  <c r="AA16" i="20"/>
  <c r="AG16" i="20"/>
  <c r="I16" i="20"/>
  <c r="W16" i="20"/>
  <c r="AI16" i="20"/>
  <c r="AL16" i="20"/>
  <c r="AH16" i="20"/>
  <c r="V16" i="20"/>
  <c r="AE16" i="20"/>
  <c r="Z16" i="20"/>
  <c r="R16" i="20"/>
  <c r="AD16" i="20"/>
  <c r="AK16" i="20"/>
  <c r="BA15" i="21"/>
  <c r="AN16" i="20" l="1"/>
  <c r="J16" i="20"/>
  <c r="K16" i="20"/>
  <c r="L16" i="20"/>
  <c r="I15" i="20" l="1"/>
  <c r="J15" i="20"/>
  <c r="J76" i="20"/>
  <c r="K76" i="20"/>
  <c r="K15" i="20"/>
  <c r="AO16" i="20"/>
  <c r="AQ16" i="20" s="1"/>
  <c r="I76" i="20"/>
  <c r="L76" i="20"/>
  <c r="L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D3EDD4DD-E49F-4A39-841F-CD3CF01C3373}">
      <text>
        <r>
          <rPr>
            <sz val="9"/>
            <color indexed="81"/>
            <rFont val="HGPｺﾞｼｯｸM"/>
            <family val="3"/>
            <charset val="128"/>
          </rPr>
          <t>要望調査・計画申請では空欄。
実績報告時に入力。</t>
        </r>
      </text>
    </comment>
  </commentList>
</comments>
</file>

<file path=xl/sharedStrings.xml><?xml version="1.0" encoding="utf-8"?>
<sst xmlns="http://schemas.openxmlformats.org/spreadsheetml/2006/main" count="3620" uniqueCount="250">
  <si>
    <t>　（１）総括表</t>
    <rPh sb="4" eb="6">
      <t>ソウカツ</t>
    </rPh>
    <rPh sb="6" eb="7">
      <t>ヒョウ</t>
    </rPh>
    <phoneticPr fontId="4"/>
  </si>
  <si>
    <t>No</t>
    <phoneticPr fontId="4"/>
  </si>
  <si>
    <t>都道府県名</t>
    <rPh sb="0" eb="4">
      <t>トドウフケン</t>
    </rPh>
    <rPh sb="4" eb="5">
      <t>メイ</t>
    </rPh>
    <phoneticPr fontId="4"/>
  </si>
  <si>
    <t>市町村名</t>
    <rPh sb="0" eb="4">
      <t>シチョウソンメイ</t>
    </rPh>
    <phoneticPr fontId="4"/>
  </si>
  <si>
    <t>助成事業</t>
    <rPh sb="0" eb="2">
      <t>ジョセイ</t>
    </rPh>
    <rPh sb="2" eb="4">
      <t>ジギョウ</t>
    </rPh>
    <phoneticPr fontId="6"/>
  </si>
  <si>
    <t>サポート経費</t>
    <rPh sb="4" eb="6">
      <t>ケイヒ</t>
    </rPh>
    <phoneticPr fontId="6"/>
  </si>
  <si>
    <t>ポイント</t>
    <phoneticPr fontId="4"/>
  </si>
  <si>
    <t>備考</t>
    <rPh sb="0" eb="2">
      <t>ビコウ</t>
    </rPh>
    <phoneticPr fontId="4"/>
  </si>
  <si>
    <t>全体</t>
    <rPh sb="0" eb="2">
      <t>ゼンタイ</t>
    </rPh>
    <phoneticPr fontId="6"/>
  </si>
  <si>
    <t>１　継続的な発展のための体制の確立</t>
    <rPh sb="2" eb="4">
      <t>ケイゾク</t>
    </rPh>
    <rPh sb="4" eb="5">
      <t>テキ</t>
    </rPh>
    <rPh sb="6" eb="8">
      <t>ハッテン</t>
    </rPh>
    <rPh sb="12" eb="14">
      <t>タイセイ</t>
    </rPh>
    <rPh sb="15" eb="17">
      <t>カクリツ</t>
    </rPh>
    <phoneticPr fontId="4"/>
  </si>
  <si>
    <t>２　継続的な発展のための収益性の改善</t>
    <rPh sb="2" eb="5">
      <t>ケイゾクテキ</t>
    </rPh>
    <rPh sb="6" eb="8">
      <t>ハッテン</t>
    </rPh>
    <rPh sb="12" eb="15">
      <t>シュウエキセイ</t>
    </rPh>
    <rPh sb="16" eb="18">
      <t>カイゼン</t>
    </rPh>
    <phoneticPr fontId="4"/>
  </si>
  <si>
    <t>基礎ポイント計</t>
    <rPh sb="0" eb="2">
      <t>キソ</t>
    </rPh>
    <rPh sb="6" eb="7">
      <t>ケイ</t>
    </rPh>
    <phoneticPr fontId="4"/>
  </si>
  <si>
    <t>都道府県加算ポイント</t>
    <rPh sb="0" eb="4">
      <t>トドウフケン</t>
    </rPh>
    <rPh sb="4" eb="6">
      <t>カサン</t>
    </rPh>
    <phoneticPr fontId="4"/>
  </si>
  <si>
    <t>事業費等</t>
    <rPh sb="0" eb="2">
      <t>ジギョウ</t>
    </rPh>
    <rPh sb="2" eb="3">
      <t>ヒ</t>
    </rPh>
    <rPh sb="3" eb="4">
      <t>トウ</t>
    </rPh>
    <phoneticPr fontId="6"/>
  </si>
  <si>
    <t>市町村</t>
    <rPh sb="0" eb="3">
      <t>シチョウソン</t>
    </rPh>
    <phoneticPr fontId="6"/>
  </si>
  <si>
    <t>都道府県</t>
    <rPh sb="0" eb="4">
      <t>トドウフケン</t>
    </rPh>
    <phoneticPr fontId="6"/>
  </si>
  <si>
    <t>項目</t>
    <rPh sb="0" eb="2">
      <t>コウモク</t>
    </rPh>
    <phoneticPr fontId="4"/>
  </si>
  <si>
    <t>項目</t>
    <rPh sb="0" eb="2">
      <t>コウモク</t>
    </rPh>
    <phoneticPr fontId="6"/>
  </si>
  <si>
    <t>１　継続的な発展のための体制の確立</t>
    <rPh sb="2" eb="5">
      <t>ケイゾクテキ</t>
    </rPh>
    <phoneticPr fontId="6"/>
  </si>
  <si>
    <t>２　継続的な発展のための収益性の改善</t>
    <rPh sb="2" eb="5">
      <t>ケイゾクテキ</t>
    </rPh>
    <phoneticPr fontId="4"/>
  </si>
  <si>
    <t>（１）リスクへの備え</t>
    <rPh sb="8" eb="9">
      <t>ソナ</t>
    </rPh>
    <phoneticPr fontId="6"/>
  </si>
  <si>
    <t>（２）環境への配慮</t>
    <rPh sb="3" eb="5">
      <t>カンキョウ</t>
    </rPh>
    <rPh sb="7" eb="9">
      <t>ハイリョ</t>
    </rPh>
    <phoneticPr fontId="6"/>
  </si>
  <si>
    <t>（３）輸出の取組</t>
    <rPh sb="3" eb="5">
      <t>ユシュツ</t>
    </rPh>
    <rPh sb="6" eb="8">
      <t>トリクミ</t>
    </rPh>
    <phoneticPr fontId="6"/>
  </si>
  <si>
    <t>事業費（円）</t>
    <rPh sb="0" eb="3">
      <t>ジギョウヒ</t>
    </rPh>
    <rPh sb="4" eb="5">
      <t>エン</t>
    </rPh>
    <phoneticPr fontId="4"/>
  </si>
  <si>
    <t>国庫補助金（円）</t>
    <rPh sb="6" eb="7">
      <t>エン</t>
    </rPh>
    <phoneticPr fontId="6"/>
  </si>
  <si>
    <t>（１）人材の確保</t>
    <rPh sb="3" eb="5">
      <t>ジンザイ</t>
    </rPh>
    <rPh sb="6" eb="8">
      <t>カクホ</t>
    </rPh>
    <phoneticPr fontId="4"/>
  </si>
  <si>
    <t>（２）人材の育成</t>
    <rPh sb="3" eb="5">
      <t>ジンザイ</t>
    </rPh>
    <rPh sb="6" eb="8">
      <t>イクセイ</t>
    </rPh>
    <phoneticPr fontId="4"/>
  </si>
  <si>
    <t>（１）事業の周年化</t>
    <rPh sb="3" eb="5">
      <t>ジギョウ</t>
    </rPh>
    <rPh sb="6" eb="8">
      <t>シュウネン</t>
    </rPh>
    <rPh sb="8" eb="9">
      <t>カ</t>
    </rPh>
    <phoneticPr fontId="6"/>
  </si>
  <si>
    <t>（２）高収益作物等の導入・拡大</t>
    <rPh sb="3" eb="6">
      <t>コウシュウエキ</t>
    </rPh>
    <rPh sb="6" eb="8">
      <t>サクモツ</t>
    </rPh>
    <rPh sb="8" eb="9">
      <t>トウ</t>
    </rPh>
    <rPh sb="10" eb="12">
      <t>ドウニュウ</t>
    </rPh>
    <rPh sb="13" eb="15">
      <t>カクダイ</t>
    </rPh>
    <phoneticPr fontId="6"/>
  </si>
  <si>
    <t>（３）加工品や直売等の導入・拡大</t>
    <rPh sb="3" eb="6">
      <t>カコウヒン</t>
    </rPh>
    <rPh sb="7" eb="9">
      <t>チョクバイ</t>
    </rPh>
    <rPh sb="9" eb="10">
      <t>トウ</t>
    </rPh>
    <rPh sb="11" eb="13">
      <t>ドウニュウ</t>
    </rPh>
    <rPh sb="14" eb="16">
      <t>カクダイ</t>
    </rPh>
    <phoneticPr fontId="6"/>
  </si>
  <si>
    <t>（４）農作業の省力化</t>
    <rPh sb="3" eb="6">
      <t>ノウサギョウ</t>
    </rPh>
    <rPh sb="7" eb="9">
      <t>ショウリョク</t>
    </rPh>
    <rPh sb="9" eb="10">
      <t>カ</t>
    </rPh>
    <phoneticPr fontId="6"/>
  </si>
  <si>
    <t>　</t>
    <phoneticPr fontId="6"/>
  </si>
  <si>
    <t>合計</t>
    <rPh sb="0" eb="2">
      <t>ゴウケイ</t>
    </rPh>
    <phoneticPr fontId="4"/>
  </si>
  <si>
    <t>（注）</t>
    <rPh sb="1" eb="2">
      <t>チュウ</t>
    </rPh>
    <phoneticPr fontId="4"/>
  </si>
  <si>
    <t>１　記載は、（２）の個別表の記載から転記すること。</t>
    <rPh sb="2" eb="4">
      <t>キサイ</t>
    </rPh>
    <rPh sb="10" eb="12">
      <t>コベツ</t>
    </rPh>
    <rPh sb="12" eb="13">
      <t>ヒョウ</t>
    </rPh>
    <rPh sb="14" eb="16">
      <t>キサイ</t>
    </rPh>
    <rPh sb="18" eb="20">
      <t>テンキ</t>
    </rPh>
    <phoneticPr fontId="7"/>
  </si>
  <si>
    <t>２　都道府県及び市町村のサポート経費について集落ビジョンごとに必要経費を記載すること。</t>
    <rPh sb="2" eb="6">
      <t>トドウフケン</t>
    </rPh>
    <rPh sb="6" eb="7">
      <t>オヨ</t>
    </rPh>
    <rPh sb="8" eb="11">
      <t>シチョウソン</t>
    </rPh>
    <rPh sb="16" eb="18">
      <t>ケイヒ</t>
    </rPh>
    <rPh sb="22" eb="24">
      <t>シュウラク</t>
    </rPh>
    <rPh sb="31" eb="33">
      <t>ヒツヨウ</t>
    </rPh>
    <rPh sb="33" eb="35">
      <t>ケイヒ</t>
    </rPh>
    <rPh sb="36" eb="38">
      <t>キサイ</t>
    </rPh>
    <phoneticPr fontId="7"/>
  </si>
  <si>
    <t>vlookup用→</t>
    <rPh sb="7" eb="8">
      <t>ヨウ</t>
    </rPh>
    <phoneticPr fontId="6"/>
  </si>
  <si>
    <t>（２）　（個別表）</t>
    <rPh sb="5" eb="7">
      <t>コベツ</t>
    </rPh>
    <rPh sb="7" eb="8">
      <t>ヒョウ</t>
    </rPh>
    <phoneticPr fontId="4"/>
  </si>
  <si>
    <t>市町村名</t>
    <rPh sb="0" eb="3">
      <t>シチョウソン</t>
    </rPh>
    <rPh sb="3" eb="4">
      <t>メイ</t>
    </rPh>
    <phoneticPr fontId="4"/>
  </si>
  <si>
    <t>集落ビジョン等策定主体</t>
    <rPh sb="0" eb="2">
      <t>シュウラク</t>
    </rPh>
    <rPh sb="6" eb="7">
      <t>トウ</t>
    </rPh>
    <rPh sb="7" eb="9">
      <t>サクテイ</t>
    </rPh>
    <rPh sb="9" eb="11">
      <t>シュタイ</t>
    </rPh>
    <phoneticPr fontId="4"/>
  </si>
  <si>
    <t>助成対象者情報</t>
    <rPh sb="0" eb="2">
      <t>ジョセイ</t>
    </rPh>
    <rPh sb="2" eb="4">
      <t>タイショウ</t>
    </rPh>
    <rPh sb="4" eb="5">
      <t>シャ</t>
    </rPh>
    <rPh sb="5" eb="7">
      <t>ジョウホウ</t>
    </rPh>
    <phoneticPr fontId="4"/>
  </si>
  <si>
    <t>事業内容
１　集落ビジョン策定
２　若者等の雇用
３　収益力の向上
４　法人化
５　共同利用機械等の導入</t>
    <rPh sb="8" eb="10">
      <t>シュウラク</t>
    </rPh>
    <rPh sb="14" eb="16">
      <t>サクテイ</t>
    </rPh>
    <rPh sb="20" eb="22">
      <t>ワカモノ</t>
    </rPh>
    <rPh sb="22" eb="23">
      <t>トウ</t>
    </rPh>
    <rPh sb="24" eb="26">
      <t>コヨウ</t>
    </rPh>
    <rPh sb="30" eb="33">
      <t>シュウエキリョク</t>
    </rPh>
    <rPh sb="34" eb="36">
      <t>コウジョウ</t>
    </rPh>
    <rPh sb="40" eb="43">
      <t>ホウジンカ</t>
    </rPh>
    <rPh sb="47" eb="49">
      <t>キョウドウ</t>
    </rPh>
    <rPh sb="49" eb="51">
      <t>リヨウ</t>
    </rPh>
    <rPh sb="51" eb="53">
      <t>キカイ</t>
    </rPh>
    <rPh sb="53" eb="54">
      <t>トウ</t>
    </rPh>
    <rPh sb="55" eb="57">
      <t>ドウニュウ</t>
    </rPh>
    <phoneticPr fontId="4"/>
  </si>
  <si>
    <t>具体的な内容</t>
    <rPh sb="0" eb="3">
      <t>グタイテキ</t>
    </rPh>
    <rPh sb="4" eb="6">
      <t>ナイヨウ</t>
    </rPh>
    <phoneticPr fontId="6"/>
  </si>
  <si>
    <t>経費情報</t>
    <rPh sb="0" eb="2">
      <t>ケイヒ</t>
    </rPh>
    <rPh sb="2" eb="4">
      <t>ジョウホウ</t>
    </rPh>
    <phoneticPr fontId="4"/>
  </si>
  <si>
    <t>広域連携等ポイント</t>
    <rPh sb="0" eb="2">
      <t>コウイキ</t>
    </rPh>
    <rPh sb="2" eb="4">
      <t>レンケイ</t>
    </rPh>
    <rPh sb="4" eb="5">
      <t>トウ</t>
    </rPh>
    <phoneticPr fontId="6"/>
  </si>
  <si>
    <t>成果目標の設定状況</t>
    <rPh sb="0" eb="2">
      <t>セイカ</t>
    </rPh>
    <rPh sb="2" eb="4">
      <t>モクヒョウ</t>
    </rPh>
    <rPh sb="5" eb="7">
      <t>セッテイ</t>
    </rPh>
    <rPh sb="7" eb="9">
      <t>ジョウキョウ</t>
    </rPh>
    <phoneticPr fontId="8"/>
  </si>
  <si>
    <t>その他の取組</t>
    <rPh sb="2" eb="3">
      <t>タ</t>
    </rPh>
    <rPh sb="4" eb="6">
      <t>トリクミ</t>
    </rPh>
    <phoneticPr fontId="4"/>
  </si>
  <si>
    <t>中山間地域農業ルネッサンス事業に位置付けられている（位置付けられている場合は、チェックを入れること）</t>
    <rPh sb="0" eb="7">
      <t>チュウサンカンチイキノウギョウ</t>
    </rPh>
    <rPh sb="13" eb="15">
      <t>ジギョウ</t>
    </rPh>
    <rPh sb="16" eb="19">
      <t>イチヅ</t>
    </rPh>
    <rPh sb="26" eb="29">
      <t>イチヅ</t>
    </rPh>
    <rPh sb="35" eb="37">
      <t>バアイ</t>
    </rPh>
    <rPh sb="44" eb="45">
      <t>イ</t>
    </rPh>
    <phoneticPr fontId="4"/>
  </si>
  <si>
    <t>助成対象者の整理番号</t>
    <rPh sb="0" eb="2">
      <t>ジョセイ</t>
    </rPh>
    <rPh sb="2" eb="5">
      <t>タイショウシャ</t>
    </rPh>
    <rPh sb="6" eb="8">
      <t>セイリ</t>
    </rPh>
    <rPh sb="8" eb="10">
      <t>バンゴウ</t>
    </rPh>
    <phoneticPr fontId="4"/>
  </si>
  <si>
    <t>助成対象者名</t>
    <rPh sb="0" eb="2">
      <t>ジョセイ</t>
    </rPh>
    <rPh sb="2" eb="5">
      <t>タイショウシャ</t>
    </rPh>
    <rPh sb="5" eb="6">
      <t>メイ</t>
    </rPh>
    <phoneticPr fontId="4"/>
  </si>
  <si>
    <t>助成対象組織の区分（目標地図・人農地プランにおける位置付け）</t>
    <rPh sb="0" eb="2">
      <t>ジョセイ</t>
    </rPh>
    <rPh sb="2" eb="4">
      <t>タイショウ</t>
    </rPh>
    <rPh sb="4" eb="6">
      <t>ソシキ</t>
    </rPh>
    <rPh sb="7" eb="9">
      <t>クブン</t>
    </rPh>
    <rPh sb="10" eb="12">
      <t>モクヒョウ</t>
    </rPh>
    <rPh sb="12" eb="14">
      <t>チズ</t>
    </rPh>
    <rPh sb="15" eb="16">
      <t>ヒト</t>
    </rPh>
    <rPh sb="16" eb="18">
      <t>ノウチ</t>
    </rPh>
    <rPh sb="25" eb="28">
      <t>イチヅ</t>
    </rPh>
    <phoneticPr fontId="4"/>
  </si>
  <si>
    <t>助成対象者の詳細</t>
    <rPh sb="0" eb="2">
      <t>ジョセイ</t>
    </rPh>
    <rPh sb="2" eb="4">
      <t>タイショウ</t>
    </rPh>
    <rPh sb="4" eb="5">
      <t>シャ</t>
    </rPh>
    <rPh sb="6" eb="8">
      <t>ショウサイ</t>
    </rPh>
    <phoneticPr fontId="4"/>
  </si>
  <si>
    <t>助成対象者毎の整備内容の整理番号</t>
    <rPh sb="0" eb="2">
      <t>ジョセイ</t>
    </rPh>
    <rPh sb="2" eb="5">
      <t>タイショウシャ</t>
    </rPh>
    <rPh sb="5" eb="6">
      <t>ゴト</t>
    </rPh>
    <rPh sb="7" eb="9">
      <t>セイビ</t>
    </rPh>
    <rPh sb="9" eb="11">
      <t>ナイヨウ</t>
    </rPh>
    <rPh sb="12" eb="14">
      <t>セイリ</t>
    </rPh>
    <rPh sb="14" eb="16">
      <t>バンゴウ</t>
    </rPh>
    <phoneticPr fontId="8"/>
  </si>
  <si>
    <t>事業内容
（取組内容、機械等名称及び能力･規模等）</t>
    <rPh sb="0" eb="2">
      <t>ジギョウ</t>
    </rPh>
    <rPh sb="2" eb="4">
      <t>ナイヨウ</t>
    </rPh>
    <rPh sb="6" eb="8">
      <t>トリクミ</t>
    </rPh>
    <rPh sb="8" eb="10">
      <t>ナイヨウ</t>
    </rPh>
    <rPh sb="11" eb="13">
      <t>キカイ</t>
    </rPh>
    <rPh sb="13" eb="14">
      <t>トウ</t>
    </rPh>
    <rPh sb="14" eb="16">
      <t>メイショウ</t>
    </rPh>
    <rPh sb="16" eb="17">
      <t>オヨ</t>
    </rPh>
    <rPh sb="18" eb="20">
      <t>ノウリョク</t>
    </rPh>
    <rPh sb="21" eb="23">
      <t>キボ</t>
    </rPh>
    <rPh sb="23" eb="24">
      <t>トウ</t>
    </rPh>
    <phoneticPr fontId="4"/>
  </si>
  <si>
    <t xml:space="preserve">消費税仕入控除税額
</t>
    <rPh sb="0" eb="3">
      <t>ショウヒゼイ</t>
    </rPh>
    <rPh sb="3" eb="5">
      <t>シイ</t>
    </rPh>
    <rPh sb="5" eb="7">
      <t>コウジョ</t>
    </rPh>
    <rPh sb="7" eb="9">
      <t>ゼイガク</t>
    </rPh>
    <phoneticPr fontId="4"/>
  </si>
  <si>
    <t>内容</t>
    <rPh sb="0" eb="2">
      <t>ナイヨウ</t>
    </rPh>
    <phoneticPr fontId="6"/>
  </si>
  <si>
    <t>１　継続的な発展のための体制の確立</t>
    <rPh sb="2" eb="4">
      <t>ケイゾク</t>
    </rPh>
    <rPh sb="4" eb="5">
      <t>テキ</t>
    </rPh>
    <rPh sb="6" eb="8">
      <t>ハッテン</t>
    </rPh>
    <rPh sb="12" eb="14">
      <t>タイセイ</t>
    </rPh>
    <rPh sb="15" eb="17">
      <t>カクリツ</t>
    </rPh>
    <phoneticPr fontId="6"/>
  </si>
  <si>
    <t>事業実施年度
（令和）</t>
    <rPh sb="0" eb="2">
      <t>ジギョウ</t>
    </rPh>
    <rPh sb="2" eb="4">
      <t>ジッシ</t>
    </rPh>
    <rPh sb="4" eb="6">
      <t>ネンド</t>
    </rPh>
    <rPh sb="8" eb="10">
      <t>レイワ</t>
    </rPh>
    <phoneticPr fontId="6"/>
  </si>
  <si>
    <t>区分
１：連携組織を設立
２：規約に基づいた連携の取組</t>
    <rPh sb="0" eb="2">
      <t>クブン</t>
    </rPh>
    <rPh sb="5" eb="7">
      <t>レンケイ</t>
    </rPh>
    <rPh sb="7" eb="9">
      <t>ソシキ</t>
    </rPh>
    <rPh sb="10" eb="12">
      <t>セツリツ</t>
    </rPh>
    <rPh sb="16" eb="18">
      <t>キヤク</t>
    </rPh>
    <rPh sb="19" eb="20">
      <t>モト</t>
    </rPh>
    <rPh sb="23" eb="25">
      <t>レンケイ</t>
    </rPh>
    <rPh sb="26" eb="28">
      <t>トリク</t>
    </rPh>
    <phoneticPr fontId="6"/>
  </si>
  <si>
    <t>事業費</t>
    <rPh sb="0" eb="3">
      <t>ジギョウヒ</t>
    </rPh>
    <phoneticPr fontId="4"/>
  </si>
  <si>
    <t>国費</t>
    <rPh sb="0" eb="2">
      <t>コクヒ</t>
    </rPh>
    <phoneticPr fontId="4"/>
  </si>
  <si>
    <t>都道府
県費</t>
    <rPh sb="0" eb="2">
      <t>トドウ</t>
    </rPh>
    <rPh sb="2" eb="3">
      <t>フ</t>
    </rPh>
    <rPh sb="4" eb="6">
      <t>ケンピ</t>
    </rPh>
    <rPh sb="5" eb="6">
      <t>ヒ</t>
    </rPh>
    <phoneticPr fontId="4"/>
  </si>
  <si>
    <t>市町村費</t>
    <rPh sb="0" eb="3">
      <t>シチョウソン</t>
    </rPh>
    <rPh sb="3" eb="4">
      <t>ヒ</t>
    </rPh>
    <phoneticPr fontId="4"/>
  </si>
  <si>
    <t>その他</t>
    <rPh sb="2" eb="3">
      <t>タ</t>
    </rPh>
    <phoneticPr fontId="4"/>
  </si>
  <si>
    <t>事業費</t>
    <rPh sb="0" eb="3">
      <t>ジギョウヒ</t>
    </rPh>
    <phoneticPr fontId="6"/>
  </si>
  <si>
    <t>国費</t>
    <rPh sb="0" eb="2">
      <t>コクヒ</t>
    </rPh>
    <phoneticPr fontId="6"/>
  </si>
  <si>
    <t>常時雇用者の増加（年間７か月以上雇用される者）</t>
    <rPh sb="0" eb="2">
      <t>ジョウジ</t>
    </rPh>
    <rPh sb="2" eb="4">
      <t>コヨウ</t>
    </rPh>
    <rPh sb="4" eb="5">
      <t>シャ</t>
    </rPh>
    <rPh sb="6" eb="8">
      <t>ゾウカ</t>
    </rPh>
    <rPh sb="9" eb="11">
      <t>ネンカン</t>
    </rPh>
    <rPh sb="13" eb="16">
      <t>ゲツイジョウ</t>
    </rPh>
    <rPh sb="16" eb="18">
      <t>コヨウ</t>
    </rPh>
    <rPh sb="21" eb="22">
      <t>シャ</t>
    </rPh>
    <phoneticPr fontId="6"/>
  </si>
  <si>
    <t>取組内容と成果目標の項目の関連</t>
    <rPh sb="0" eb="2">
      <t>トリクミ</t>
    </rPh>
    <rPh sb="2" eb="4">
      <t>ナイヨウ</t>
    </rPh>
    <rPh sb="5" eb="7">
      <t>セイカ</t>
    </rPh>
    <rPh sb="7" eb="9">
      <t>モクヒョウ</t>
    </rPh>
    <rPh sb="10" eb="12">
      <t>コウモク</t>
    </rPh>
    <rPh sb="13" eb="15">
      <t>カンレン</t>
    </rPh>
    <phoneticPr fontId="4"/>
  </si>
  <si>
    <t>雇用就農者のキャリアアップに向けた人材育成計画の策定</t>
    <rPh sb="0" eb="2">
      <t>コヨウ</t>
    </rPh>
    <rPh sb="2" eb="4">
      <t>シュウノウ</t>
    </rPh>
    <rPh sb="4" eb="5">
      <t>シャ</t>
    </rPh>
    <rPh sb="14" eb="15">
      <t>ム</t>
    </rPh>
    <rPh sb="17" eb="19">
      <t>ジンザイ</t>
    </rPh>
    <rPh sb="19" eb="21">
      <t>イクセイ</t>
    </rPh>
    <rPh sb="21" eb="23">
      <t>ケイカク</t>
    </rPh>
    <rPh sb="24" eb="26">
      <t>サクテイ</t>
    </rPh>
    <phoneticPr fontId="6"/>
  </si>
  <si>
    <t>農地バンクを通じた利用権設定等（農作業の受託を含む）の面積拡大</t>
    <rPh sb="0" eb="2">
      <t>ノウチ</t>
    </rPh>
    <rPh sb="6" eb="7">
      <t>ツウ</t>
    </rPh>
    <rPh sb="9" eb="11">
      <t>リヨウ</t>
    </rPh>
    <rPh sb="11" eb="12">
      <t>ケン</t>
    </rPh>
    <rPh sb="12" eb="14">
      <t>セッテイ</t>
    </rPh>
    <rPh sb="14" eb="15">
      <t>トウ</t>
    </rPh>
    <rPh sb="16" eb="19">
      <t>ノウサギョウ</t>
    </rPh>
    <rPh sb="20" eb="22">
      <t>ジュタク</t>
    </rPh>
    <rPh sb="23" eb="24">
      <t>フク</t>
    </rPh>
    <rPh sb="27" eb="29">
      <t>メンセキ</t>
    </rPh>
    <rPh sb="29" eb="31">
      <t>カクダイ</t>
    </rPh>
    <phoneticPr fontId="6"/>
  </si>
  <si>
    <t>法人化</t>
    <rPh sb="0" eb="3">
      <t>ホウジンカ</t>
    </rPh>
    <phoneticPr fontId="6"/>
  </si>
  <si>
    <t>就業規則の策定</t>
    <rPh sb="0" eb="2">
      <t>シュウギョウ</t>
    </rPh>
    <rPh sb="2" eb="4">
      <t>キソク</t>
    </rPh>
    <rPh sb="5" eb="7">
      <t>サクテイ</t>
    </rPh>
    <phoneticPr fontId="6"/>
  </si>
  <si>
    <t>複式簿記の導入</t>
    <rPh sb="0" eb="2">
      <t>フクシキ</t>
    </rPh>
    <rPh sb="2" eb="4">
      <t>ボキ</t>
    </rPh>
    <rPh sb="5" eb="7">
      <t>ドウニュウ</t>
    </rPh>
    <phoneticPr fontId="6"/>
  </si>
  <si>
    <t>周年作業体系の確立</t>
    <rPh sb="0" eb="2">
      <t>シュウネン</t>
    </rPh>
    <rPh sb="2" eb="4">
      <t>サギョウ</t>
    </rPh>
    <rPh sb="4" eb="6">
      <t>タイケイ</t>
    </rPh>
    <rPh sb="7" eb="9">
      <t>カクリツ</t>
    </rPh>
    <phoneticPr fontId="6"/>
  </si>
  <si>
    <t>高収益作物や有機農産物の販売増加</t>
    <rPh sb="0" eb="3">
      <t>コウシュウエキ</t>
    </rPh>
    <rPh sb="3" eb="5">
      <t>サクモツ</t>
    </rPh>
    <rPh sb="6" eb="8">
      <t>ユウキ</t>
    </rPh>
    <rPh sb="8" eb="11">
      <t>ノウサンブツ</t>
    </rPh>
    <rPh sb="12" eb="14">
      <t>ハンバイ</t>
    </rPh>
    <rPh sb="14" eb="16">
      <t>ゾウカ</t>
    </rPh>
    <phoneticPr fontId="6"/>
  </si>
  <si>
    <t>加工品や直売等の販売増加</t>
    <rPh sb="0" eb="3">
      <t>カコウヒン</t>
    </rPh>
    <rPh sb="4" eb="6">
      <t>チョクバイ</t>
    </rPh>
    <rPh sb="6" eb="7">
      <t>トウ</t>
    </rPh>
    <rPh sb="8" eb="10">
      <t>ハンバイ</t>
    </rPh>
    <rPh sb="10" eb="12">
      <t>ゾウカ</t>
    </rPh>
    <phoneticPr fontId="6"/>
  </si>
  <si>
    <t>基幹作業の労働時間削減</t>
    <rPh sb="0" eb="2">
      <t>キカン</t>
    </rPh>
    <rPh sb="2" eb="4">
      <t>サギョウ</t>
    </rPh>
    <rPh sb="5" eb="7">
      <t>ロウドウ</t>
    </rPh>
    <rPh sb="7" eb="9">
      <t>ジカン</t>
    </rPh>
    <rPh sb="9" eb="11">
      <t>サクゲン</t>
    </rPh>
    <phoneticPr fontId="6"/>
  </si>
  <si>
    <t>データ行個別番号（参考）</t>
    <rPh sb="3" eb="4">
      <t>ギョウ</t>
    </rPh>
    <rPh sb="4" eb="6">
      <t>コベツ</t>
    </rPh>
    <rPh sb="6" eb="8">
      <t>バンゴウ</t>
    </rPh>
    <rPh sb="9" eb="11">
      <t>サンコウ</t>
    </rPh>
    <phoneticPr fontId="5"/>
  </si>
  <si>
    <t>都道府県個別番号</t>
    <rPh sb="0" eb="4">
      <t>トドウフケン</t>
    </rPh>
    <rPh sb="4" eb="6">
      <t>コベツ</t>
    </rPh>
    <rPh sb="6" eb="8">
      <t>バンゴウ</t>
    </rPh>
    <phoneticPr fontId="4"/>
  </si>
  <si>
    <t>市町村個別番号</t>
    <rPh sb="0" eb="3">
      <t>シチョウソン</t>
    </rPh>
    <rPh sb="3" eb="5">
      <t>コベツ</t>
    </rPh>
    <rPh sb="5" eb="7">
      <t>バンゴウ</t>
    </rPh>
    <phoneticPr fontId="5"/>
  </si>
  <si>
    <t>ビジョン別番号</t>
    <rPh sb="4" eb="5">
      <t>ベツ</t>
    </rPh>
    <rPh sb="5" eb="7">
      <t>バンゴウ</t>
    </rPh>
    <phoneticPr fontId="5"/>
  </si>
  <si>
    <t>市町村先頭行</t>
    <rPh sb="0" eb="3">
      <t>シチョウソン</t>
    </rPh>
    <phoneticPr fontId="5"/>
  </si>
  <si>
    <t>ビジョン先頭行</t>
    <rPh sb="4" eb="6">
      <t>セントウ</t>
    </rPh>
    <rPh sb="6" eb="7">
      <t>ギョウ</t>
    </rPh>
    <phoneticPr fontId="5"/>
  </si>
  <si>
    <t>対象者先頭行</t>
    <rPh sb="0" eb="3">
      <t>タイショウシャ</t>
    </rPh>
    <rPh sb="3" eb="6">
      <t>セントウギョウ</t>
    </rPh>
    <phoneticPr fontId="5"/>
  </si>
  <si>
    <t>整理番号</t>
    <rPh sb="0" eb="2">
      <t>セイリ</t>
    </rPh>
    <rPh sb="2" eb="4">
      <t>バンゴウ</t>
    </rPh>
    <phoneticPr fontId="8"/>
  </si>
  <si>
    <t>区分
１：位置付けられた組織
２：位置付けられることが確実である組織
３：１・２以外の組織</t>
    <rPh sb="0" eb="2">
      <t>クブン</t>
    </rPh>
    <rPh sb="6" eb="9">
      <t>イチヅ</t>
    </rPh>
    <rPh sb="13" eb="15">
      <t>ソシキ</t>
    </rPh>
    <rPh sb="19" eb="22">
      <t>イチヅ</t>
    </rPh>
    <rPh sb="29" eb="31">
      <t>カクジツ</t>
    </rPh>
    <rPh sb="34" eb="36">
      <t>ソシキ</t>
    </rPh>
    <rPh sb="43" eb="45">
      <t>イガイ</t>
    </rPh>
    <rPh sb="46" eb="48">
      <t>ソシキ</t>
    </rPh>
    <phoneticPr fontId="4"/>
  </si>
  <si>
    <t>経営形態の別の区分</t>
    <rPh sb="0" eb="2">
      <t>ケイエイ</t>
    </rPh>
    <rPh sb="2" eb="4">
      <t>ケイタイ</t>
    </rPh>
    <rPh sb="5" eb="6">
      <t>ベツ</t>
    </rPh>
    <rPh sb="7" eb="9">
      <t>クブン</t>
    </rPh>
    <phoneticPr fontId="8"/>
  </si>
  <si>
    <t>認定農業者等の区分</t>
    <rPh sb="0" eb="2">
      <t>ニンテイ</t>
    </rPh>
    <rPh sb="2" eb="5">
      <t>ノウギョウシャ</t>
    </rPh>
    <rPh sb="5" eb="6">
      <t>トウ</t>
    </rPh>
    <rPh sb="7" eb="9">
      <t>クブン</t>
    </rPh>
    <phoneticPr fontId="8"/>
  </si>
  <si>
    <t xml:space="preserve">現状値
</t>
    <rPh sb="0" eb="2">
      <t>ゲンジョウ</t>
    </rPh>
    <rPh sb="2" eb="3">
      <t>チ</t>
    </rPh>
    <phoneticPr fontId="4"/>
  </si>
  <si>
    <t>R4年度</t>
    <rPh sb="2" eb="4">
      <t>ネンド</t>
    </rPh>
    <phoneticPr fontId="4"/>
  </si>
  <si>
    <t>R5年度</t>
    <rPh sb="2" eb="4">
      <t>ネンド</t>
    </rPh>
    <phoneticPr fontId="4"/>
  </si>
  <si>
    <t>R6年度</t>
    <rPh sb="2" eb="4">
      <t>ネンド</t>
    </rPh>
    <phoneticPr fontId="4"/>
  </si>
  <si>
    <t>R7年度</t>
    <rPh sb="2" eb="4">
      <t>ネンド</t>
    </rPh>
    <phoneticPr fontId="4"/>
  </si>
  <si>
    <t>R８年
度（目標値）</t>
    <rPh sb="2" eb="3">
      <t>ネン</t>
    </rPh>
    <rPh sb="4" eb="5">
      <t>タビ</t>
    </rPh>
    <rPh sb="6" eb="9">
      <t>モクヒョウチ</t>
    </rPh>
    <phoneticPr fontId="4"/>
  </si>
  <si>
    <t xml:space="preserve">単位
</t>
    <rPh sb="0" eb="2">
      <t>タンイ</t>
    </rPh>
    <phoneticPr fontId="4"/>
  </si>
  <si>
    <t>増加
（人）</t>
    <rPh sb="0" eb="2">
      <t>ゾウカ</t>
    </rPh>
    <rPh sb="4" eb="5">
      <t>ニン</t>
    </rPh>
    <phoneticPr fontId="4"/>
  </si>
  <si>
    <t>実施地区内農地面積</t>
    <rPh sb="0" eb="2">
      <t>ジッシ</t>
    </rPh>
    <rPh sb="2" eb="5">
      <t>チクナイ</t>
    </rPh>
    <rPh sb="5" eb="7">
      <t>ノウチ</t>
    </rPh>
    <rPh sb="7" eb="9">
      <t>メンセキ</t>
    </rPh>
    <phoneticPr fontId="4"/>
  </si>
  <si>
    <t>増加額
（万円）</t>
    <rPh sb="0" eb="2">
      <t>ゾウカ</t>
    </rPh>
    <rPh sb="2" eb="3">
      <t>ガク</t>
    </rPh>
    <rPh sb="5" eb="7">
      <t>マンエン</t>
    </rPh>
    <phoneticPr fontId="4"/>
  </si>
  <si>
    <t>縮減率
（％）</t>
    <rPh sb="0" eb="2">
      <t>シュクゲン</t>
    </rPh>
    <rPh sb="2" eb="3">
      <t>リツ</t>
    </rPh>
    <phoneticPr fontId="4"/>
  </si>
  <si>
    <t>既に海外へ輸出している、輸出事業計画の認定を受けている</t>
    <rPh sb="0" eb="1">
      <t>スデ</t>
    </rPh>
    <rPh sb="2" eb="4">
      <t>カイガイ</t>
    </rPh>
    <rPh sb="5" eb="7">
      <t>ユシュツ</t>
    </rPh>
    <rPh sb="12" eb="14">
      <t>ユシュツ</t>
    </rPh>
    <rPh sb="14" eb="16">
      <t>ジギョウ</t>
    </rPh>
    <rPh sb="16" eb="18">
      <t>ケイカク</t>
    </rPh>
    <rPh sb="19" eb="21">
      <t>ニンテイ</t>
    </rPh>
    <rPh sb="22" eb="23">
      <t>ウ</t>
    </rPh>
    <phoneticPr fontId="4"/>
  </si>
  <si>
    <t>区分
１：法人以外
２：法人</t>
    <rPh sb="0" eb="2">
      <t>クブン</t>
    </rPh>
    <rPh sb="5" eb="7">
      <t>ホウジン</t>
    </rPh>
    <rPh sb="7" eb="9">
      <t>イガイ</t>
    </rPh>
    <rPh sb="12" eb="14">
      <t>ホウジン</t>
    </rPh>
    <phoneticPr fontId="4"/>
  </si>
  <si>
    <t>（円）</t>
    <rPh sb="1" eb="2">
      <t>エン</t>
    </rPh>
    <phoneticPr fontId="4"/>
  </si>
  <si>
    <t>（円）</t>
    <rPh sb="1" eb="2">
      <t>エン</t>
    </rPh>
    <phoneticPr fontId="6"/>
  </si>
  <si>
    <t>除税額</t>
    <rPh sb="0" eb="1">
      <t>ジョ</t>
    </rPh>
    <rPh sb="1" eb="3">
      <t>ゼイガク</t>
    </rPh>
    <phoneticPr fontId="4"/>
  </si>
  <si>
    <t>うち国費</t>
    <rPh sb="2" eb="4">
      <t>コクヒ</t>
    </rPh>
    <phoneticPr fontId="4"/>
  </si>
  <si>
    <t>人</t>
    <rPh sb="0" eb="1">
      <t>ニン</t>
    </rPh>
    <phoneticPr fontId="6"/>
  </si>
  <si>
    <t>件</t>
    <rPh sb="0" eb="1">
      <t>ケン</t>
    </rPh>
    <phoneticPr fontId="6"/>
  </si>
  <si>
    <t>ha</t>
    <phoneticPr fontId="6"/>
  </si>
  <si>
    <t>法人</t>
    <rPh sb="0" eb="2">
      <t>ホウジン</t>
    </rPh>
    <phoneticPr fontId="6"/>
  </si>
  <si>
    <t>万円</t>
    <rPh sb="0" eb="2">
      <t>マンエン</t>
    </rPh>
    <phoneticPr fontId="6"/>
  </si>
  <si>
    <t>時間</t>
    <rPh sb="0" eb="2">
      <t>ジカン</t>
    </rPh>
    <phoneticPr fontId="4"/>
  </si>
  <si>
    <t>助成対象組織の区分</t>
    <rPh sb="0" eb="2">
      <t>ジョセイ</t>
    </rPh>
    <rPh sb="2" eb="4">
      <t>タイショウ</t>
    </rPh>
    <rPh sb="4" eb="6">
      <t>ソシキ</t>
    </rPh>
    <rPh sb="7" eb="9">
      <t>クブン</t>
    </rPh>
    <phoneticPr fontId="10"/>
  </si>
  <si>
    <t>位置付けられた組織</t>
    <rPh sb="0" eb="3">
      <t>イチヅ</t>
    </rPh>
    <rPh sb="7" eb="9">
      <t>ソシキ</t>
    </rPh>
    <phoneticPr fontId="10"/>
  </si>
  <si>
    <t>位置付けられることが確実である組織</t>
    <rPh sb="0" eb="3">
      <t>イチヅ</t>
    </rPh>
    <rPh sb="10" eb="12">
      <t>カクジツ</t>
    </rPh>
    <rPh sb="15" eb="17">
      <t>ソシキ</t>
    </rPh>
    <phoneticPr fontId="10"/>
  </si>
  <si>
    <t>１・２以外の組織</t>
    <rPh sb="3" eb="5">
      <t>イガイ</t>
    </rPh>
    <rPh sb="6" eb="8">
      <t>ソシキ</t>
    </rPh>
    <phoneticPr fontId="10"/>
  </si>
  <si>
    <t>経営形態の区分</t>
    <rPh sb="0" eb="4">
      <t>ケイエイケイタイ</t>
    </rPh>
    <rPh sb="5" eb="7">
      <t>クブン</t>
    </rPh>
    <phoneticPr fontId="10"/>
  </si>
  <si>
    <t>法人以外</t>
    <rPh sb="0" eb="2">
      <t>ホウジン</t>
    </rPh>
    <rPh sb="2" eb="4">
      <t>イガイ</t>
    </rPh>
    <phoneticPr fontId="10"/>
  </si>
  <si>
    <t>法人</t>
    <rPh sb="0" eb="2">
      <t>ホウジン</t>
    </rPh>
    <phoneticPr fontId="10"/>
  </si>
  <si>
    <t>認定農業者等の区分</t>
    <rPh sb="0" eb="2">
      <t>ニンテイ</t>
    </rPh>
    <rPh sb="2" eb="5">
      <t>ノウギョウシャ</t>
    </rPh>
    <rPh sb="5" eb="6">
      <t>トウ</t>
    </rPh>
    <rPh sb="7" eb="9">
      <t>クブン</t>
    </rPh>
    <phoneticPr fontId="10"/>
  </si>
  <si>
    <t>異業種等との連携組織</t>
    <rPh sb="0" eb="3">
      <t>イギョウシュ</t>
    </rPh>
    <rPh sb="3" eb="4">
      <t>トウ</t>
    </rPh>
    <rPh sb="6" eb="10">
      <t>レンケイソシキ</t>
    </rPh>
    <phoneticPr fontId="10"/>
  </si>
  <si>
    <t>事業内容</t>
    <rPh sb="0" eb="4">
      <t>ジギョウナイヨウ</t>
    </rPh>
    <phoneticPr fontId="10"/>
  </si>
  <si>
    <t>集落ビジョン策定</t>
    <rPh sb="0" eb="2">
      <t>シュウラク</t>
    </rPh>
    <rPh sb="6" eb="8">
      <t>サクテイ</t>
    </rPh>
    <phoneticPr fontId="10"/>
  </si>
  <si>
    <t>若者等の雇用</t>
    <rPh sb="0" eb="2">
      <t>ワカモノ</t>
    </rPh>
    <rPh sb="2" eb="3">
      <t>トウ</t>
    </rPh>
    <rPh sb="4" eb="6">
      <t>コヨウ</t>
    </rPh>
    <phoneticPr fontId="10"/>
  </si>
  <si>
    <t>収益力の向上</t>
    <rPh sb="0" eb="3">
      <t>シュウエキリョク</t>
    </rPh>
    <rPh sb="4" eb="6">
      <t>コウジョウ</t>
    </rPh>
    <phoneticPr fontId="10"/>
  </si>
  <si>
    <t>法人化</t>
    <rPh sb="0" eb="3">
      <t>ホウジンカ</t>
    </rPh>
    <phoneticPr fontId="10"/>
  </si>
  <si>
    <t>共同利用機械等の導入</t>
    <rPh sb="0" eb="2">
      <t>キョウドウ</t>
    </rPh>
    <rPh sb="2" eb="4">
      <t>リヨウ</t>
    </rPh>
    <rPh sb="4" eb="6">
      <t>キカイ</t>
    </rPh>
    <rPh sb="6" eb="7">
      <t>トウ</t>
    </rPh>
    <rPh sb="8" eb="10">
      <t>ドウニュウ</t>
    </rPh>
    <phoneticPr fontId="10"/>
  </si>
  <si>
    <t>広域連携等の取組</t>
    <rPh sb="0" eb="2">
      <t>コウイキ</t>
    </rPh>
    <rPh sb="2" eb="5">
      <t>レンケイトウ</t>
    </rPh>
    <rPh sb="6" eb="8">
      <t>トリクミ</t>
    </rPh>
    <phoneticPr fontId="10"/>
  </si>
  <si>
    <t>連携組織の設立</t>
    <rPh sb="0" eb="4">
      <t>レンケイソシキ</t>
    </rPh>
    <rPh sb="5" eb="7">
      <t>セツリツ</t>
    </rPh>
    <phoneticPr fontId="10"/>
  </si>
  <si>
    <t>連携の取組</t>
    <rPh sb="0" eb="2">
      <t>レンケイ</t>
    </rPh>
    <rPh sb="3" eb="5">
      <t>トリクミ</t>
    </rPh>
    <phoneticPr fontId="10"/>
  </si>
  <si>
    <t>（３）円滑な世代交代</t>
    <rPh sb="3" eb="5">
      <t>エンカツ</t>
    </rPh>
    <rPh sb="6" eb="8">
      <t>セダイ</t>
    </rPh>
    <rPh sb="8" eb="10">
      <t>コウタイ</t>
    </rPh>
    <phoneticPr fontId="4"/>
  </si>
  <si>
    <t>60歳以下のオペレーターを増加させる</t>
    <rPh sb="2" eb="5">
      <t>サイイカ</t>
    </rPh>
    <rPh sb="13" eb="15">
      <t>ゾウカ</t>
    </rPh>
    <phoneticPr fontId="6"/>
  </si>
  <si>
    <t>助成事業等実施内容（実施内訳）</t>
    <rPh sb="0" eb="2">
      <t>ジョセイ</t>
    </rPh>
    <rPh sb="2" eb="5">
      <t>ジギョウトウ</t>
    </rPh>
    <rPh sb="5" eb="7">
      <t>ジッシ</t>
    </rPh>
    <rPh sb="7" eb="9">
      <t>ナイヨウ</t>
    </rPh>
    <rPh sb="10" eb="12">
      <t>ジッシ</t>
    </rPh>
    <rPh sb="12" eb="14">
      <t>ウチワケ</t>
    </rPh>
    <phoneticPr fontId="4"/>
  </si>
  <si>
    <t>（別紙様式第２号別添１）</t>
    <rPh sb="1" eb="3">
      <t>ベッシ</t>
    </rPh>
    <rPh sb="3" eb="5">
      <t>ヨウシキ</t>
    </rPh>
    <rPh sb="5" eb="6">
      <t>ダイ</t>
    </rPh>
    <rPh sb="7" eb="8">
      <t>ゴウ</t>
    </rPh>
    <rPh sb="8" eb="10">
      <t>ベッテン</t>
    </rPh>
    <phoneticPr fontId="10"/>
  </si>
  <si>
    <t>（３）円滑な世代交代</t>
    <rPh sb="3" eb="5">
      <t>エンカツ</t>
    </rPh>
    <rPh sb="6" eb="10">
      <t>セダイコウタイ</t>
    </rPh>
    <phoneticPr fontId="6"/>
  </si>
  <si>
    <t>２　継続的な発展のための収益性の改善</t>
  </si>
  <si>
    <t>（参考）金額算定</t>
    <rPh sb="1" eb="3">
      <t>サンコウ</t>
    </rPh>
    <rPh sb="4" eb="6">
      <t>キンガク</t>
    </rPh>
    <rPh sb="6" eb="8">
      <t>サンテイ</t>
    </rPh>
    <phoneticPr fontId="4"/>
  </si>
  <si>
    <t>課税事業者区分</t>
    <rPh sb="0" eb="2">
      <t>カゼイ</t>
    </rPh>
    <rPh sb="2" eb="5">
      <t>ジギョウシャ</t>
    </rPh>
    <rPh sb="5" eb="7">
      <t>クブン</t>
    </rPh>
    <phoneticPr fontId="4"/>
  </si>
  <si>
    <t>事業内容</t>
    <rPh sb="0" eb="4">
      <t>ジギョウナイヨウ</t>
    </rPh>
    <phoneticPr fontId="4"/>
  </si>
  <si>
    <t>①
事業費*定額or1/2</t>
    <rPh sb="2" eb="5">
      <t>ジギョウヒ</t>
    </rPh>
    <rPh sb="6" eb="8">
      <t>テイガク</t>
    </rPh>
    <phoneticPr fontId="4"/>
  </si>
  <si>
    <t>ビジョンごとの合計</t>
    <rPh sb="7" eb="9">
      <t>ゴウケイ</t>
    </rPh>
    <phoneticPr fontId="4"/>
  </si>
  <si>
    <t>上限額確認</t>
    <rPh sb="0" eb="3">
      <t>ジョウゲンガク</t>
    </rPh>
    <rPh sb="3" eb="5">
      <t>カクニン</t>
    </rPh>
    <phoneticPr fontId="4"/>
  </si>
  <si>
    <t>（４）農地の集積</t>
    <rPh sb="3" eb="5">
      <t>ノウチ</t>
    </rPh>
    <rPh sb="6" eb="8">
      <t>シュウセキ</t>
    </rPh>
    <phoneticPr fontId="6"/>
  </si>
  <si>
    <t>（５）経営の高度化</t>
    <phoneticPr fontId="10"/>
  </si>
  <si>
    <t>令和６年度の合計</t>
    <rPh sb="0" eb="2">
      <t>レイワ</t>
    </rPh>
    <rPh sb="3" eb="5">
      <t>ネンド</t>
    </rPh>
    <rPh sb="6" eb="8">
      <t>ゴウケイ</t>
    </rPh>
    <phoneticPr fontId="4"/>
  </si>
  <si>
    <t>（２）広域連携等ポイント</t>
    <phoneticPr fontId="10"/>
  </si>
  <si>
    <t>（３）目標ポイント</t>
    <rPh sb="3" eb="5">
      <t>モクヒョウ</t>
    </rPh>
    <phoneticPr fontId="6"/>
  </si>
  <si>
    <t>（４）付加ポイント</t>
    <rPh sb="3" eb="5">
      <t>フカ</t>
    </rPh>
    <phoneticPr fontId="6"/>
  </si>
  <si>
    <t>採択ポイント
（32÷2×1,000万）</t>
    <rPh sb="0" eb="2">
      <t>サイタク</t>
    </rPh>
    <rPh sb="19" eb="20">
      <t>マン</t>
    </rPh>
    <phoneticPr fontId="4"/>
  </si>
  <si>
    <t>採択
ポイント合計
（33＋34）</t>
    <rPh sb="0" eb="2">
      <t>サイタク</t>
    </rPh>
    <rPh sb="7" eb="9">
      <t>ゴウケイ</t>
    </rPh>
    <phoneticPr fontId="4"/>
  </si>
  <si>
    <t>（４）農地の集積</t>
    <rPh sb="3" eb="5">
      <t>ノウチ</t>
    </rPh>
    <rPh sb="6" eb="8">
      <t>シュウセキ</t>
    </rPh>
    <phoneticPr fontId="4"/>
  </si>
  <si>
    <t>（５）経営の高度化</t>
    <rPh sb="3" eb="5">
      <t>ケイエイ</t>
    </rPh>
    <rPh sb="6" eb="9">
      <t>コウドカ</t>
    </rPh>
    <phoneticPr fontId="4"/>
  </si>
  <si>
    <t>計画番号</t>
    <rPh sb="0" eb="2">
      <t>ケイカク</t>
    </rPh>
    <rPh sb="2" eb="4">
      <t>バンゴウ</t>
    </rPh>
    <phoneticPr fontId="10"/>
  </si>
  <si>
    <t>２　継続的な発展のための収益性の改善</t>
    <rPh sb="2" eb="5">
      <t>ケイゾクテキ</t>
    </rPh>
    <rPh sb="16" eb="18">
      <t>カイゼン</t>
    </rPh>
    <phoneticPr fontId="4"/>
  </si>
  <si>
    <t>（１）リスクへの備え</t>
    <rPh sb="8" eb="9">
      <t>ソナ</t>
    </rPh>
    <phoneticPr fontId="4"/>
  </si>
  <si>
    <t>（２）環境への配慮</t>
    <rPh sb="3" eb="5">
      <t>カンキョウ</t>
    </rPh>
    <rPh sb="7" eb="9">
      <t>ハイリョ</t>
    </rPh>
    <phoneticPr fontId="4"/>
  </si>
  <si>
    <t>（３）輸出の取組</t>
    <rPh sb="3" eb="5">
      <t>ユシュツ</t>
    </rPh>
    <rPh sb="6" eb="8">
      <t>トリクミ</t>
    </rPh>
    <phoneticPr fontId="4"/>
  </si>
  <si>
    <t>（１）事業の周年化</t>
    <rPh sb="3" eb="5">
      <t>ジギョウ</t>
    </rPh>
    <rPh sb="6" eb="8">
      <t>シュウネン</t>
    </rPh>
    <rPh sb="8" eb="9">
      <t>カ</t>
    </rPh>
    <phoneticPr fontId="4"/>
  </si>
  <si>
    <t>（２）高収益作物等の導入・拡大</t>
    <rPh sb="3" eb="6">
      <t>コウシュウエキ</t>
    </rPh>
    <rPh sb="6" eb="8">
      <t>サクモツ</t>
    </rPh>
    <rPh sb="8" eb="9">
      <t>トウ</t>
    </rPh>
    <rPh sb="10" eb="12">
      <t>ドウニュウ</t>
    </rPh>
    <rPh sb="13" eb="15">
      <t>カクダイ</t>
    </rPh>
    <phoneticPr fontId="4"/>
  </si>
  <si>
    <t>（３）加工品や直売等の導入・拡大</t>
    <rPh sb="3" eb="6">
      <t>カコウヒン</t>
    </rPh>
    <rPh sb="7" eb="9">
      <t>チョクバイ</t>
    </rPh>
    <rPh sb="9" eb="10">
      <t>トウ</t>
    </rPh>
    <rPh sb="11" eb="13">
      <t>ドウニュウ</t>
    </rPh>
    <rPh sb="14" eb="16">
      <t>カクダイ</t>
    </rPh>
    <phoneticPr fontId="4"/>
  </si>
  <si>
    <t>（４）農作業の省力化</t>
    <rPh sb="3" eb="6">
      <t>ノウサギョウ</t>
    </rPh>
    <rPh sb="7" eb="10">
      <t>ショウリョクカ</t>
    </rPh>
    <phoneticPr fontId="4"/>
  </si>
  <si>
    <t>組織の法人化</t>
    <rPh sb="0" eb="2">
      <t>ソシキ</t>
    </rPh>
    <rPh sb="3" eb="6">
      <t>ホウジンカ</t>
    </rPh>
    <phoneticPr fontId="4"/>
  </si>
  <si>
    <t>複式簿記の導入</t>
    <rPh sb="0" eb="4">
      <t>フクシキボキ</t>
    </rPh>
    <rPh sb="5" eb="7">
      <t>ドウニュウ</t>
    </rPh>
    <phoneticPr fontId="4"/>
  </si>
  <si>
    <t>就業規則の策定</t>
    <rPh sb="0" eb="2">
      <t>シュウギョウ</t>
    </rPh>
    <rPh sb="2" eb="4">
      <t>キソク</t>
    </rPh>
    <rPh sb="5" eb="7">
      <t>サクテイ</t>
    </rPh>
    <phoneticPr fontId="4"/>
  </si>
  <si>
    <t>（４）付加ポイント</t>
    <rPh sb="3" eb="5">
      <t>フカ</t>
    </rPh>
    <phoneticPr fontId="4"/>
  </si>
  <si>
    <t>（３）目標ポイント</t>
    <rPh sb="3" eb="5">
      <t>モクヒョウ</t>
    </rPh>
    <phoneticPr fontId="4"/>
  </si>
  <si>
    <t>（２）広域連携等ポイント</t>
    <rPh sb="3" eb="5">
      <t>コウイキ</t>
    </rPh>
    <rPh sb="5" eb="7">
      <t>レンケイ</t>
    </rPh>
    <rPh sb="7" eb="8">
      <t>トウ</t>
    </rPh>
    <phoneticPr fontId="4"/>
  </si>
  <si>
    <t>（３）円滑な世代交代</t>
    <rPh sb="3" eb="5">
      <t>エンカツ</t>
    </rPh>
    <rPh sb="6" eb="10">
      <t>セダイコウタイ</t>
    </rPh>
    <phoneticPr fontId="4"/>
  </si>
  <si>
    <t>小計</t>
    <rPh sb="0" eb="2">
      <t>ショウケイ</t>
    </rPh>
    <phoneticPr fontId="10"/>
  </si>
  <si>
    <t>（参考）ポイント算出</t>
    <rPh sb="1" eb="3">
      <t>サンコウ</t>
    </rPh>
    <rPh sb="8" eb="10">
      <t>サンシュツ</t>
    </rPh>
    <phoneticPr fontId="4"/>
  </si>
  <si>
    <t>人</t>
    <rPh sb="0" eb="1">
      <t>ヒト</t>
    </rPh>
    <phoneticPr fontId="6"/>
  </si>
  <si>
    <t>事業費
（課税事業者の場合）</t>
    <rPh sb="0" eb="3">
      <t>ジギョウヒ</t>
    </rPh>
    <rPh sb="5" eb="10">
      <t>カゼイジギョウシャ</t>
    </rPh>
    <rPh sb="11" eb="13">
      <t>バアイ</t>
    </rPh>
    <phoneticPr fontId="4"/>
  </si>
  <si>
    <t>　</t>
  </si>
  <si>
    <t>助成額（①と②の比較）</t>
    <phoneticPr fontId="10"/>
  </si>
  <si>
    <t>②
助成金限度額</t>
    <phoneticPr fontId="4"/>
  </si>
  <si>
    <t>（参考）成果目標ポイント算出</t>
    <rPh sb="1" eb="3">
      <t>サンコウ</t>
    </rPh>
    <rPh sb="4" eb="8">
      <t>セイカモクヒョウ</t>
    </rPh>
    <rPh sb="12" eb="14">
      <t>サンシュツ</t>
    </rPh>
    <phoneticPr fontId="4"/>
  </si>
  <si>
    <t>（地域計画から転記）
地域名</t>
    <phoneticPr fontId="10"/>
  </si>
  <si>
    <t>成果目標</t>
    <rPh sb="0" eb="1">
      <t>シゲル</t>
    </rPh>
    <rPh sb="1" eb="2">
      <t>ハテ</t>
    </rPh>
    <rPh sb="2" eb="4">
      <t>モクヒョウ</t>
    </rPh>
    <phoneticPr fontId="4"/>
  </si>
  <si>
    <t>「1」
将来像が明確化された地域計画が策定されている場合は</t>
    <phoneticPr fontId="10"/>
  </si>
  <si>
    <t>整理番号</t>
    <rPh sb="0" eb="4">
      <t>セイリバンゴウ</t>
    </rPh>
    <phoneticPr fontId="10"/>
  </si>
  <si>
    <t>中山間地域農業ルネッサンス事業に位置付けられている</t>
    <phoneticPr fontId="4"/>
  </si>
  <si>
    <t>現状の経営面積（ha）</t>
    <phoneticPr fontId="10"/>
  </si>
  <si>
    <t>経営面積
（農作業受託を含む）</t>
    <rPh sb="0" eb="4">
      <t>ケイエイメンセキ</t>
    </rPh>
    <rPh sb="6" eb="11">
      <t>ノウサギョウジュタク</t>
    </rPh>
    <rPh sb="12" eb="13">
      <t>フク</t>
    </rPh>
    <phoneticPr fontId="10"/>
  </si>
  <si>
    <t>事業実施期間</t>
    <rPh sb="0" eb="6">
      <t>ジギョウジッシキカン</t>
    </rPh>
    <phoneticPr fontId="10"/>
  </si>
  <si>
    <t>令和４年度実施</t>
    <rPh sb="0" eb="2">
      <t>レイワ</t>
    </rPh>
    <rPh sb="3" eb="5">
      <t>ネンド</t>
    </rPh>
    <rPh sb="5" eb="7">
      <t>ジッシ</t>
    </rPh>
    <phoneticPr fontId="10"/>
  </si>
  <si>
    <t>令和５年度実施</t>
    <rPh sb="0" eb="2">
      <t>レイワ</t>
    </rPh>
    <rPh sb="3" eb="5">
      <t>ネンド</t>
    </rPh>
    <rPh sb="5" eb="7">
      <t>ジッシ</t>
    </rPh>
    <phoneticPr fontId="10"/>
  </si>
  <si>
    <t>令和６年度実施</t>
    <rPh sb="0" eb="2">
      <t>レイワ</t>
    </rPh>
    <rPh sb="3" eb="5">
      <t>ネンド</t>
    </rPh>
    <rPh sb="5" eb="7">
      <t>ジッシ</t>
    </rPh>
    <phoneticPr fontId="10"/>
  </si>
  <si>
    <t>令和７年度実施</t>
    <rPh sb="0" eb="2">
      <t>レイワ</t>
    </rPh>
    <rPh sb="3" eb="5">
      <t>ネンド</t>
    </rPh>
    <rPh sb="5" eb="7">
      <t>ジッシ</t>
    </rPh>
    <phoneticPr fontId="10"/>
  </si>
  <si>
    <t>令和８年度実施</t>
    <rPh sb="0" eb="2">
      <t>レイワ</t>
    </rPh>
    <rPh sb="3" eb="5">
      <t>ネンド</t>
    </rPh>
    <rPh sb="5" eb="7">
      <t>ジッシ</t>
    </rPh>
    <phoneticPr fontId="10"/>
  </si>
  <si>
    <t>耐用年数</t>
    <rPh sb="0" eb="4">
      <t>タイヨウネンスウ</t>
    </rPh>
    <phoneticPr fontId="10"/>
  </si>
  <si>
    <t>新品、中古の別</t>
    <rPh sb="0" eb="2">
      <t>シンピン</t>
    </rPh>
    <rPh sb="3" eb="5">
      <t>チュウコ</t>
    </rPh>
    <rPh sb="6" eb="7">
      <t>ベツ</t>
    </rPh>
    <phoneticPr fontId="10"/>
  </si>
  <si>
    <t>耐用年数（年）</t>
    <rPh sb="0" eb="4">
      <t>タイヨウネンスウ</t>
    </rPh>
    <rPh sb="5" eb="6">
      <t>ネン</t>
    </rPh>
    <phoneticPr fontId="10"/>
  </si>
  <si>
    <t>（中古の場合）中古資産耐用年数</t>
    <rPh sb="1" eb="3">
      <t>チュウコ</t>
    </rPh>
    <rPh sb="4" eb="6">
      <t>バアイ</t>
    </rPh>
    <rPh sb="7" eb="11">
      <t>チュウコシサン</t>
    </rPh>
    <rPh sb="11" eb="15">
      <t>タイヨウネンスウ</t>
    </rPh>
    <phoneticPr fontId="10"/>
  </si>
  <si>
    <t>控除等の別</t>
    <rPh sb="0" eb="3">
      <t>コウジョトウ</t>
    </rPh>
    <rPh sb="4" eb="5">
      <t>ベツ</t>
    </rPh>
    <phoneticPr fontId="10"/>
  </si>
  <si>
    <t>助成対象者名</t>
    <rPh sb="0" eb="5">
      <t>ジョセイタイショウシャ</t>
    </rPh>
    <rPh sb="5" eb="6">
      <t>メイ</t>
    </rPh>
    <phoneticPr fontId="4"/>
  </si>
  <si>
    <t>事業実施地区</t>
    <rPh sb="0" eb="2">
      <t>ジギョウ</t>
    </rPh>
    <rPh sb="2" eb="4">
      <t>ジッシ</t>
    </rPh>
    <rPh sb="4" eb="6">
      <t>チク</t>
    </rPh>
    <phoneticPr fontId="6"/>
  </si>
  <si>
    <t>現状年度</t>
    <phoneticPr fontId="10"/>
  </si>
  <si>
    <t>（１）</t>
    <phoneticPr fontId="10"/>
  </si>
  <si>
    <t>農業版BCPを策定している又は収入保険等に加入している</t>
    <rPh sb="0" eb="2">
      <t>ノウギョウ</t>
    </rPh>
    <rPh sb="2" eb="3">
      <t>バン</t>
    </rPh>
    <rPh sb="7" eb="9">
      <t>サクテイ</t>
    </rPh>
    <rPh sb="13" eb="14">
      <t>マタ</t>
    </rPh>
    <rPh sb="15" eb="17">
      <t>シュウニュウ</t>
    </rPh>
    <rPh sb="17" eb="19">
      <t>ホケン</t>
    </rPh>
    <rPh sb="19" eb="20">
      <t>トウ</t>
    </rPh>
    <rPh sb="21" eb="23">
      <t>カニュウ</t>
    </rPh>
    <phoneticPr fontId="4"/>
  </si>
  <si>
    <t>農業版BCPを策定している</t>
    <phoneticPr fontId="10"/>
  </si>
  <si>
    <t>収入保険等に加入している</t>
    <phoneticPr fontId="10"/>
  </si>
  <si>
    <t>いずれかを
選択</t>
    <rPh sb="6" eb="8">
      <t>センタク</t>
    </rPh>
    <phoneticPr fontId="10"/>
  </si>
  <si>
    <t>（２）</t>
    <phoneticPr fontId="10"/>
  </si>
  <si>
    <t>環境へ配慮する取組をしている</t>
    <phoneticPr fontId="10"/>
  </si>
  <si>
    <t>化学農薬や化学肥料の削減を行っている</t>
    <phoneticPr fontId="10"/>
  </si>
  <si>
    <t>（特定）環境負荷低減事業活動実施計画の認定を受けている
持続性の高い農業生産方式の導入に関する計画又は</t>
    <rPh sb="49" eb="50">
      <t>マタ</t>
    </rPh>
    <phoneticPr fontId="10"/>
  </si>
  <si>
    <t>既に農産物等を海外に輸出している</t>
    <rPh sb="7" eb="9">
      <t>カイガイ</t>
    </rPh>
    <phoneticPr fontId="10"/>
  </si>
  <si>
    <t>輸出事業計画の認定を受けている</t>
    <rPh sb="0" eb="2">
      <t>ユシュツ</t>
    </rPh>
    <rPh sb="2" eb="4">
      <t>ジギョウ</t>
    </rPh>
    <rPh sb="4" eb="6">
      <t>ケイカク</t>
    </rPh>
    <rPh sb="7" eb="9">
      <t>ニンテイ</t>
    </rPh>
    <rPh sb="10" eb="11">
      <t>ウ</t>
    </rPh>
    <phoneticPr fontId="4"/>
  </si>
  <si>
    <t>（３）</t>
    <phoneticPr fontId="10"/>
  </si>
  <si>
    <t>区分
１：集落営農
２：連携組織</t>
    <rPh sb="0" eb="2">
      <t>クブン</t>
    </rPh>
    <rPh sb="5" eb="7">
      <t>シュウラク</t>
    </rPh>
    <rPh sb="7" eb="9">
      <t>エイノウ</t>
    </rPh>
    <rPh sb="13" eb="15">
      <t>レンケイ</t>
    </rPh>
    <rPh sb="15" eb="17">
      <t>ソシキ</t>
    </rPh>
    <phoneticPr fontId="6"/>
  </si>
  <si>
    <t>区分
１：集落営農
２：集落営農（認定農業者）
３：集落営農（認定新規就農者）
４：集落営農等の広域連携組織
５：異業種等との連携組織</t>
    <rPh sb="0" eb="2">
      <t>クブン</t>
    </rPh>
    <rPh sb="5" eb="7">
      <t>シュウラク</t>
    </rPh>
    <rPh sb="7" eb="9">
      <t>エイノウ</t>
    </rPh>
    <rPh sb="12" eb="14">
      <t>シュウラク</t>
    </rPh>
    <rPh sb="14" eb="16">
      <t>エイノウ</t>
    </rPh>
    <rPh sb="17" eb="19">
      <t>ニンテイ</t>
    </rPh>
    <rPh sb="19" eb="22">
      <t>ノウギョウシャ</t>
    </rPh>
    <rPh sb="26" eb="28">
      <t>シュウラク</t>
    </rPh>
    <rPh sb="28" eb="30">
      <t>エイノウ</t>
    </rPh>
    <rPh sb="31" eb="33">
      <t>ニンテイ</t>
    </rPh>
    <rPh sb="33" eb="35">
      <t>シンキ</t>
    </rPh>
    <rPh sb="35" eb="38">
      <t>シュウノウシャ</t>
    </rPh>
    <rPh sb="42" eb="44">
      <t>シュウラク</t>
    </rPh>
    <rPh sb="44" eb="46">
      <t>エイノウ</t>
    </rPh>
    <rPh sb="46" eb="47">
      <t>トウ</t>
    </rPh>
    <rPh sb="48" eb="50">
      <t>コウイキ</t>
    </rPh>
    <rPh sb="50" eb="52">
      <t>レンケイ</t>
    </rPh>
    <rPh sb="52" eb="54">
      <t>ソシキ</t>
    </rPh>
    <rPh sb="57" eb="60">
      <t>イギョウシュ</t>
    </rPh>
    <rPh sb="60" eb="61">
      <t>トウ</t>
    </rPh>
    <rPh sb="63" eb="65">
      <t>レンケイ</t>
    </rPh>
    <rPh sb="65" eb="67">
      <t>ソシキ</t>
    </rPh>
    <phoneticPr fontId="4"/>
  </si>
  <si>
    <t>集落営農名（広域連携等の構成組織である集落営農の一部が目標設定する場合のみ記載）</t>
    <rPh sb="0" eb="2">
      <t>シュウラク</t>
    </rPh>
    <rPh sb="2" eb="4">
      <t>エイノウ</t>
    </rPh>
    <rPh sb="4" eb="5">
      <t>メイ</t>
    </rPh>
    <rPh sb="6" eb="8">
      <t>コウイキ</t>
    </rPh>
    <rPh sb="8" eb="10">
      <t>レンケイ</t>
    </rPh>
    <rPh sb="10" eb="11">
      <t>トウ</t>
    </rPh>
    <rPh sb="12" eb="14">
      <t>コウセイ</t>
    </rPh>
    <rPh sb="14" eb="16">
      <t>ソシキ</t>
    </rPh>
    <rPh sb="19" eb="21">
      <t>シュウラク</t>
    </rPh>
    <rPh sb="21" eb="23">
      <t>エイノウ</t>
    </rPh>
    <rPh sb="24" eb="26">
      <t>イチブ</t>
    </rPh>
    <rPh sb="27" eb="29">
      <t>モクヒョウ</t>
    </rPh>
    <rPh sb="29" eb="31">
      <t>セッテイ</t>
    </rPh>
    <rPh sb="33" eb="35">
      <t>バアイ</t>
    </rPh>
    <rPh sb="37" eb="39">
      <t>キサイ</t>
    </rPh>
    <phoneticPr fontId="4"/>
  </si>
  <si>
    <t>GAP認証の取得</t>
    <rPh sb="3" eb="5">
      <t>ニンショウ</t>
    </rPh>
    <rPh sb="6" eb="8">
      <t>シュトク</t>
    </rPh>
    <phoneticPr fontId="6"/>
  </si>
  <si>
    <r>
      <rPr>
        <sz val="8"/>
        <rFont val="HGSｺﾞｼｯｸM"/>
        <family val="3"/>
        <charset val="128"/>
      </rPr>
      <t>将来像が明確化された</t>
    </r>
    <r>
      <rPr>
        <sz val="8"/>
        <color theme="1"/>
        <rFont val="HGSｺﾞｼｯｸM"/>
        <family val="3"/>
        <charset val="128"/>
      </rPr>
      <t>地域計画策定ポイント</t>
    </r>
    <rPh sb="0" eb="3">
      <t>ショウライゾウ</t>
    </rPh>
    <rPh sb="4" eb="7">
      <t>メイカクカ</t>
    </rPh>
    <phoneticPr fontId="10"/>
  </si>
  <si>
    <t xml:space="preserve">
１　実質化された人・農地プラン
　（原子力被災12市町村及び令和６年能登半島地震の被災市町のみ）
２　地域計画</t>
    <rPh sb="4" eb="7">
      <t>ジッシツカ</t>
    </rPh>
    <rPh sb="10" eb="11">
      <t>ヒト</t>
    </rPh>
    <rPh sb="12" eb="14">
      <t>ノウチ</t>
    </rPh>
    <rPh sb="54" eb="58">
      <t>チイキケイカク</t>
    </rPh>
    <phoneticPr fontId="6"/>
  </si>
  <si>
    <t>本則の課税事業者は「1」、簡易課税事業者は｢2｣、免税事業者は「３」、不明な場合は空欄</t>
    <rPh sb="13" eb="15">
      <t>カンイ</t>
    </rPh>
    <rPh sb="15" eb="17">
      <t>カゼイ</t>
    </rPh>
    <rPh sb="17" eb="20">
      <t>ジギョウシャ</t>
    </rPh>
    <rPh sb="25" eb="30">
      <t>メンゼイジギョウシャ</t>
    </rPh>
    <rPh sb="35" eb="37">
      <t>フメイ</t>
    </rPh>
    <rPh sb="38" eb="40">
      <t>バアイ</t>
    </rPh>
    <rPh sb="41" eb="43">
      <t>クウラン</t>
    </rPh>
    <phoneticPr fontId="3"/>
  </si>
  <si>
    <t>事業実施地区</t>
    <rPh sb="0" eb="6">
      <t>ジギョウジッシチク</t>
    </rPh>
    <phoneticPr fontId="10"/>
  </si>
  <si>
    <t>地域計画</t>
    <rPh sb="0" eb="4">
      <t>チイキケイカク</t>
    </rPh>
    <phoneticPr fontId="10"/>
  </si>
  <si>
    <t>実質化された人・農地プラン</t>
    <rPh sb="0" eb="3">
      <t>ジッシツカ</t>
    </rPh>
    <rPh sb="6" eb="7">
      <t>ヒト</t>
    </rPh>
    <rPh sb="8" eb="10">
      <t>ノウチ</t>
    </rPh>
    <phoneticPr fontId="10"/>
  </si>
  <si>
    <t>増加（人）</t>
    <rPh sb="0" eb="2">
      <t>ゾウカ</t>
    </rPh>
    <rPh sb="3" eb="4">
      <t>ニン</t>
    </rPh>
    <phoneticPr fontId="10"/>
  </si>
  <si>
    <t>利用権設定等の割合
事業実施地区における農地バンクを通じた</t>
    <rPh sb="10" eb="16">
      <t>ジギョウジッシチク</t>
    </rPh>
    <rPh sb="20" eb="22">
      <t>ノウチ</t>
    </rPh>
    <rPh sb="26" eb="27">
      <t>ツウ</t>
    </rPh>
    <phoneticPr fontId="10"/>
  </si>
  <si>
    <t>成果目標として設定する場合「1」</t>
    <phoneticPr fontId="10"/>
  </si>
  <si>
    <t>令和〇年度</t>
    <rPh sb="0" eb="2">
      <t>レイワ</t>
    </rPh>
    <rPh sb="3" eb="5">
      <t>ネンド</t>
    </rPh>
    <phoneticPr fontId="6"/>
  </si>
  <si>
    <t>（１）将来像が明確化された地域計画策定ポイント</t>
    <rPh sb="3" eb="6">
      <t>ショウライゾウ</t>
    </rPh>
    <rPh sb="7" eb="10">
      <t>メイカクカ</t>
    </rPh>
    <rPh sb="13" eb="19">
      <t>チイキケイカクサクテイ</t>
    </rPh>
    <phoneticPr fontId="4"/>
  </si>
  <si>
    <t>３　将来像が明確化された地域計画が策定されているとしてポイント加算等をする場合は、地域計画（地域計画案を含む）を添付すること。</t>
    <rPh sb="33" eb="34">
      <t>トウ</t>
    </rPh>
    <rPh sb="46" eb="50">
      <t>チイキケイカク</t>
    </rPh>
    <rPh sb="50" eb="51">
      <t>アン</t>
    </rPh>
    <rPh sb="52" eb="53">
      <t>フク</t>
    </rPh>
    <phoneticPr fontId="10"/>
  </si>
  <si>
    <t>（１）将来像が明確化された地域計画策定ポイント</t>
    <rPh sb="3" eb="6">
      <t>ショウライゾウ</t>
    </rPh>
    <rPh sb="7" eb="10">
      <t>メイカクカ</t>
    </rPh>
    <rPh sb="13" eb="17">
      <t>チイキケイカク</t>
    </rPh>
    <rPh sb="17" eb="19">
      <t>サクテイ</t>
    </rPh>
    <phoneticPr fontId="4"/>
  </si>
  <si>
    <t>GAP認証の取得</t>
    <rPh sb="3" eb="5">
      <t>ニンショウ</t>
    </rPh>
    <rPh sb="6" eb="8">
      <t>シュトク</t>
    </rPh>
    <phoneticPr fontId="4"/>
  </si>
  <si>
    <t>（特定）環境負荷低減事業活動実施計画の認定を受けている</t>
    <rPh sb="1" eb="3">
      <t>トクテイ</t>
    </rPh>
    <rPh sb="4" eb="6">
      <t>カンキョウ</t>
    </rPh>
    <rPh sb="6" eb="8">
      <t>フカ</t>
    </rPh>
    <rPh sb="8" eb="10">
      <t>テイゲン</t>
    </rPh>
    <rPh sb="10" eb="12">
      <t>ジギョウ</t>
    </rPh>
    <rPh sb="12" eb="14">
      <t>カツドウ</t>
    </rPh>
    <rPh sb="14" eb="16">
      <t>ジッシ</t>
    </rPh>
    <rPh sb="16" eb="18">
      <t>ケイカク</t>
    </rPh>
    <rPh sb="19" eb="21">
      <t>ニンテイ</t>
    </rPh>
    <rPh sb="22" eb="23">
      <t>ウ</t>
    </rPh>
    <phoneticPr fontId="10"/>
  </si>
  <si>
    <t>化学農薬や化学肥料の削減を行っている</t>
    <rPh sb="0" eb="2">
      <t>カガク</t>
    </rPh>
    <rPh sb="2" eb="4">
      <t>ノウヤク</t>
    </rPh>
    <rPh sb="5" eb="7">
      <t>カガク</t>
    </rPh>
    <rPh sb="7" eb="9">
      <t>ヒリョウ</t>
    </rPh>
    <rPh sb="10" eb="12">
      <t>サクゲン</t>
    </rPh>
    <rPh sb="13" eb="14">
      <t>オコナ</t>
    </rPh>
    <phoneticPr fontId="10"/>
  </si>
  <si>
    <t>令和７年度配分積算額</t>
    <rPh sb="0" eb="2">
      <t>レイワ</t>
    </rPh>
    <rPh sb="3" eb="5">
      <t>ネンド</t>
    </rPh>
    <rPh sb="5" eb="7">
      <t>ハイブン</t>
    </rPh>
    <rPh sb="7" eb="9">
      <t>セキサン</t>
    </rPh>
    <rPh sb="9" eb="10">
      <t>ガク</t>
    </rPh>
    <phoneticPr fontId="4"/>
  </si>
  <si>
    <t>集落営農</t>
    <rPh sb="0" eb="2">
      <t>シュウラク</t>
    </rPh>
    <rPh sb="2" eb="4">
      <t>エイノウ</t>
    </rPh>
    <phoneticPr fontId="10"/>
  </si>
  <si>
    <t>集落営農（認定農業者）</t>
    <rPh sb="0" eb="4">
      <t>シュウラクエイノウ</t>
    </rPh>
    <rPh sb="5" eb="7">
      <t>ニンテイ</t>
    </rPh>
    <rPh sb="7" eb="10">
      <t>ノウギョウシャ</t>
    </rPh>
    <phoneticPr fontId="10"/>
  </si>
  <si>
    <t>集落営農（認定新規就農者）</t>
    <rPh sb="0" eb="2">
      <t>シュウラク</t>
    </rPh>
    <rPh sb="2" eb="4">
      <t>エイノウ</t>
    </rPh>
    <rPh sb="5" eb="7">
      <t>ニンテイ</t>
    </rPh>
    <rPh sb="7" eb="9">
      <t>シンキ</t>
    </rPh>
    <rPh sb="9" eb="12">
      <t>シュウノウシャ</t>
    </rPh>
    <phoneticPr fontId="10"/>
  </si>
  <si>
    <t>集落営農等の広域連携組織</t>
    <rPh sb="0" eb="2">
      <t>シュウラク</t>
    </rPh>
    <rPh sb="2" eb="4">
      <t>エイノウ</t>
    </rPh>
    <rPh sb="4" eb="5">
      <t>トウ</t>
    </rPh>
    <rPh sb="6" eb="8">
      <t>コウイキ</t>
    </rPh>
    <rPh sb="8" eb="10">
      <t>レンケイ</t>
    </rPh>
    <rPh sb="10" eb="12">
      <t>ソシキ</t>
    </rPh>
    <phoneticPr fontId="10"/>
  </si>
  <si>
    <t>８割以上</t>
    <rPh sb="1" eb="4">
      <t>ワリイジョウ</t>
    </rPh>
    <phoneticPr fontId="10"/>
  </si>
  <si>
    <t>６割以上</t>
    <rPh sb="1" eb="4">
      <t>ワリイジョウ</t>
    </rPh>
    <phoneticPr fontId="10"/>
  </si>
  <si>
    <t>４割以上</t>
    <rPh sb="1" eb="4">
      <t>ワリイジョウ</t>
    </rPh>
    <phoneticPr fontId="10"/>
  </si>
  <si>
    <t>高収益作物等の販売金額を50万円以上増加させる</t>
    <rPh sb="0" eb="6">
      <t>コウシュウエキサクモツトウ</t>
    </rPh>
    <rPh sb="7" eb="11">
      <t>ハンバイキンガク</t>
    </rPh>
    <rPh sb="14" eb="16">
      <t>マンエン</t>
    </rPh>
    <rPh sb="16" eb="18">
      <t>イジョウ</t>
    </rPh>
    <rPh sb="18" eb="20">
      <t>ゾウカ</t>
    </rPh>
    <phoneticPr fontId="10"/>
  </si>
  <si>
    <t>高収益作物等の販売金額を100万円以上増加させる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</si>
  <si>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高収益作物等の販売金額を150万円以上増加させる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</si>
  <si>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高収益作物等の販売金額を200万円以上増加させる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</si>
  <si>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高収益作物等の販売金額を250万円以上増加させる</t>
    <rPh sb="0" eb="6">
      <t>コウシュウエキサクモツトウ</t>
    </rPh>
    <rPh sb="7" eb="11">
      <t>ハンバイキンガク</t>
    </rPh>
    <rPh sb="15" eb="17">
      <t>マンエン</t>
    </rPh>
    <rPh sb="17" eb="19">
      <t>イジョウ</t>
    </rPh>
    <rPh sb="19" eb="21">
      <t>ゾウカ</t>
    </rPh>
    <phoneticPr fontId="10"/>
  </si>
  <si>
    <t>加工品や直売等の販売金額を50万円以上増加させる</t>
    <rPh sb="0" eb="3">
      <t>カコウヒン</t>
    </rPh>
    <rPh sb="4" eb="7">
      <t>チョクバイトウ</t>
    </rPh>
    <rPh sb="8" eb="12">
      <t>ハンバイキンガク</t>
    </rPh>
    <rPh sb="15" eb="17">
      <t>マンエン</t>
    </rPh>
    <rPh sb="17" eb="19">
      <t>イジョウ</t>
    </rPh>
    <rPh sb="19" eb="21">
      <t>ゾウカ</t>
    </rPh>
    <phoneticPr fontId="10"/>
  </si>
  <si>
    <t>加工品や直売等の販売金額を100万円以上増加させる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</si>
  <si>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加工品や直売等の販売金額を150万円以上増加させる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</si>
  <si>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加工品や直売等の販売金額を200万円以上増加させる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</si>
  <si>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加工品や直売等の販売金額を250万円以上増加させる</t>
    <rPh sb="0" eb="3">
      <t>カコウヒン</t>
    </rPh>
    <rPh sb="4" eb="7">
      <t>チョクバイトウ</t>
    </rPh>
    <rPh sb="8" eb="12">
      <t>ハンバイキンガク</t>
    </rPh>
    <rPh sb="16" eb="18">
      <t>マンエン</t>
    </rPh>
    <rPh sb="18" eb="20">
      <t>イジョウ</t>
    </rPh>
    <rPh sb="20" eb="22">
      <t>ゾウカ</t>
    </rPh>
    <phoneticPr fontId="10"/>
  </si>
  <si>
    <t>２%以上</t>
    <rPh sb="2" eb="4">
      <t>イジョウ</t>
    </rPh>
    <phoneticPr fontId="10"/>
  </si>
  <si>
    <t>６%以上</t>
    <rPh sb="2" eb="4">
      <t>イジョウ</t>
    </rPh>
    <phoneticPr fontId="10"/>
  </si>
  <si>
    <t>10%以上</t>
    <rPh sb="3" eb="5">
      <t>イジョウ</t>
    </rPh>
    <phoneticPr fontId="10"/>
  </si>
  <si>
    <t>令和〇年度の経営面積（ha）</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</si>
</sst>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地区&quot;;[Red]\-#,##0&quot;地区&quot;"/>
    <numFmt numFmtId="177" formatCode="0.0%"/>
    <numFmt numFmtId="178" formatCode="0.00_ "/>
    <numFmt numFmtId="179" formatCode="#,##0.0;[Red]\-#,##0.0"/>
    <numFmt numFmtId="180" formatCode="0_);[Red]\(0\)"/>
    <numFmt numFmtId="181" formatCode="#,##0_);[Red]\(#,##0\)"/>
    <numFmt numFmtId="182" formatCode="0_ "/>
    <numFmt numFmtId="183" formatCode="#,##0.00_);[Red]\(#,##0.00\)"/>
    <numFmt numFmtId="184" formatCode="0.0"/>
    <numFmt numFmtId="185" formatCode="0_ ;[Red]\-0\ "/>
    <numFmt numFmtId="186" formatCode="0.0_ "/>
  </numFmts>
  <fonts count="32" x14ac:knownFonts="1">
    <font>
      <sz val="11"/>
      <color theme="1"/>
      <name val="ＭＳ Ｐゴシック"/>
      <family val="3"/>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8"/>
      <color theme="1"/>
      <name val="HGSｺﾞｼｯｸM"/>
      <family val="3"/>
      <charset val="128"/>
    </font>
    <font>
      <sz val="11"/>
      <name val="HGSｺﾞｼｯｸM"/>
      <family val="3"/>
      <charset val="128"/>
    </font>
    <font>
      <sz val="11"/>
      <color theme="1"/>
      <name val="HGSｺﾞｼｯｸM"/>
      <family val="3"/>
      <charset val="128"/>
    </font>
    <font>
      <sz val="12"/>
      <name val="HGSｺﾞｼｯｸM"/>
      <family val="3"/>
      <charset val="128"/>
    </font>
    <font>
      <sz val="8"/>
      <name val="HGSｺﾞｼｯｸM"/>
      <family val="3"/>
      <charset val="128"/>
    </font>
    <font>
      <sz val="8"/>
      <color rgb="FF0000FF"/>
      <name val="HGSｺﾞｼｯｸM"/>
      <family val="3"/>
      <charset val="128"/>
    </font>
    <font>
      <sz val="11"/>
      <color rgb="FF0000FF"/>
      <name val="HGSｺﾞｼｯｸM"/>
      <family val="3"/>
      <charset val="128"/>
    </font>
    <font>
      <sz val="8"/>
      <color rgb="FFFF0000"/>
      <name val="HGSｺﾞｼｯｸM"/>
      <family val="3"/>
      <charset val="128"/>
    </font>
    <font>
      <sz val="8"/>
      <color theme="4"/>
      <name val="HGSｺﾞｼｯｸM"/>
      <family val="3"/>
      <charset val="128"/>
    </font>
    <font>
      <b/>
      <sz val="8"/>
      <name val="HGSｺﾞｼｯｸM"/>
      <family val="3"/>
      <charset val="128"/>
    </font>
    <font>
      <u/>
      <sz val="8"/>
      <name val="HGSｺﾞｼｯｸM"/>
      <family val="3"/>
      <charset val="128"/>
    </font>
    <font>
      <sz val="8"/>
      <color theme="1"/>
      <name val="HGPｺﾞｼｯｸM"/>
      <family val="3"/>
      <charset val="128"/>
    </font>
    <font>
      <sz val="8"/>
      <name val="HGPｺﾞｼｯｸM"/>
      <family val="3"/>
      <charset val="128"/>
    </font>
    <font>
      <sz val="9"/>
      <name val="HGSｺﾞｼｯｸM"/>
      <family val="3"/>
      <charset val="128"/>
    </font>
    <font>
      <sz val="9"/>
      <color indexed="81"/>
      <name val="HGPｺﾞｼｯｸM"/>
      <family val="3"/>
      <charset val="128"/>
    </font>
    <font>
      <b/>
      <sz val="9"/>
      <name val="HGSｺﾞｼｯｸM"/>
      <family val="3"/>
      <charset val="128"/>
    </font>
    <font>
      <sz val="9"/>
      <color theme="1"/>
      <name val="HGSｺﾞｼｯｸM"/>
      <family val="3"/>
      <charset val="128"/>
    </font>
    <font>
      <sz val="9"/>
      <color indexed="12"/>
      <name val="HGSｺﾞｼｯｸM"/>
      <family val="3"/>
      <charset val="128"/>
    </font>
    <font>
      <b/>
      <sz val="9"/>
      <color theme="1"/>
      <name val="HGSｺﾞｼｯｸM"/>
      <family val="3"/>
      <charset val="128"/>
    </font>
    <font>
      <sz val="11"/>
      <color rgb="FFFF0000"/>
      <name val="HGSｺﾞｼｯｸM"/>
      <family val="3"/>
      <charset val="128"/>
    </font>
    <font>
      <sz val="9"/>
      <color rgb="FFFF0000"/>
      <name val="HGSｺﾞｼｯｸM"/>
      <family val="3"/>
      <charset val="128"/>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99"/>
        <bgColor indexed="64"/>
      </patternFill>
    </fill>
    <fill>
      <patternFill patternType="solid">
        <fgColor rgb="FFFFFF00"/>
        <bgColor indexed="64"/>
      </patternFill>
    </fill>
    <fill>
      <patternFill patternType="solid">
        <fgColor rgb="FF66FF33"/>
        <bgColor indexed="64"/>
      </patternFill>
    </fill>
    <fill>
      <patternFill patternType="solid">
        <fgColor rgb="FF92D05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8" tint="0.59999389629810485"/>
        <bgColor indexed="64"/>
      </patternFill>
    </fill>
  </fills>
  <borders count="104">
    <border>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double">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uble">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double">
        <color indexed="64"/>
      </bottom>
      <diagonal/>
    </border>
  </borders>
  <cellStyleXfs count="19">
    <xf numFmtId="0" fontId="0" fillId="0" borderId="0">
      <alignment vertical="center"/>
    </xf>
    <xf numFmtId="9" fontId="2" fillId="0" borderId="0" applyFont="0" applyFill="0" applyBorder="0" applyAlignment="0" applyProtection="0">
      <alignment vertical="center"/>
    </xf>
    <xf numFmtId="9" fontId="9"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xf numFmtId="0" fontId="2" fillId="0" borderId="0"/>
    <xf numFmtId="0" fontId="1" fillId="0" borderId="0">
      <alignment vertical="center"/>
    </xf>
    <xf numFmtId="0" fontId="1" fillId="0" borderId="0">
      <alignment vertical="center"/>
    </xf>
    <xf numFmtId="0" fontId="3" fillId="0" borderId="0"/>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794">
    <xf numFmtId="0" fontId="0" fillId="0" borderId="0" xfId="0">
      <alignment vertical="center"/>
    </xf>
    <xf numFmtId="0" fontId="12" fillId="0" borderId="0" xfId="7" applyFont="1" applyAlignment="1">
      <alignment vertical="center"/>
    </xf>
    <xf numFmtId="183" fontId="13" fillId="0" borderId="0" xfId="0" applyNumberFormat="1" applyFont="1">
      <alignment vertical="center"/>
    </xf>
    <xf numFmtId="0" fontId="13" fillId="0" borderId="0" xfId="0" applyFont="1">
      <alignment vertical="center"/>
    </xf>
    <xf numFmtId="0" fontId="14" fillId="0" borderId="0" xfId="7" applyFont="1" applyAlignment="1">
      <alignment horizontal="left" vertical="center"/>
    </xf>
    <xf numFmtId="0" fontId="12" fillId="0" borderId="0" xfId="7" applyFont="1" applyAlignment="1">
      <alignment horizontal="left" vertical="center"/>
    </xf>
    <xf numFmtId="0" fontId="15" fillId="0" borderId="0" xfId="0" applyFont="1">
      <alignment vertical="center"/>
    </xf>
    <xf numFmtId="0" fontId="12" fillId="0" borderId="0" xfId="0" applyFont="1">
      <alignment vertical="center"/>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3" xfId="0" applyFont="1" applyBorder="1" applyAlignment="1">
      <alignment horizontal="center" vertical="center" shrinkToFit="1"/>
    </xf>
    <xf numFmtId="0" fontId="15" fillId="3" borderId="0" xfId="0" applyFont="1" applyFill="1">
      <alignment vertical="center"/>
    </xf>
    <xf numFmtId="0" fontId="15" fillId="3" borderId="0" xfId="0" applyFont="1" applyFill="1" applyAlignment="1">
      <alignment vertical="center" textRotation="255"/>
    </xf>
    <xf numFmtId="0" fontId="15" fillId="0" borderId="0" xfId="7" applyFont="1" applyProtection="1">
      <alignment vertical="center"/>
      <protection locked="0"/>
    </xf>
    <xf numFmtId="183" fontId="15" fillId="0" borderId="0" xfId="0" applyNumberFormat="1" applyFont="1">
      <alignment vertical="center"/>
    </xf>
    <xf numFmtId="0" fontId="12" fillId="2" borderId="0" xfId="0" applyFont="1" applyFill="1" applyAlignment="1">
      <alignment horizontal="center"/>
    </xf>
    <xf numFmtId="38" fontId="12" fillId="2" borderId="0" xfId="3" applyFont="1" applyFill="1" applyAlignment="1">
      <alignment horizontal="center" vertical="center"/>
    </xf>
    <xf numFmtId="0" fontId="12" fillId="2" borderId="0" xfId="0" applyFont="1" applyFill="1" applyAlignment="1">
      <alignment horizontal="center" vertical="center"/>
    </xf>
    <xf numFmtId="40" fontId="12" fillId="2" borderId="0" xfId="0" applyNumberFormat="1" applyFont="1" applyFill="1" applyAlignment="1">
      <alignment horizontal="center" vertical="center"/>
    </xf>
    <xf numFmtId="0" fontId="12" fillId="2" borderId="0" xfId="0" applyFont="1" applyFill="1" applyAlignment="1">
      <alignment horizontal="center" vertical="center" shrinkToFit="1"/>
    </xf>
    <xf numFmtId="0" fontId="12" fillId="0" borderId="0" xfId="7" applyFont="1" applyProtection="1">
      <alignment vertical="center"/>
      <protection locked="0"/>
    </xf>
    <xf numFmtId="176" fontId="12" fillId="0" borderId="0" xfId="0" applyNumberFormat="1" applyFont="1">
      <alignment vertical="center"/>
    </xf>
    <xf numFmtId="0" fontId="12" fillId="0" borderId="0" xfId="0" applyFont="1" applyAlignment="1">
      <alignment vertical="center" shrinkToFit="1"/>
    </xf>
    <xf numFmtId="38" fontId="17" fillId="0" borderId="0" xfId="17" applyFont="1" applyFill="1" applyAlignment="1">
      <alignment horizontal="center" vertical="center" shrinkToFit="1"/>
    </xf>
    <xf numFmtId="0" fontId="13" fillId="3" borderId="0" xfId="0" applyFont="1" applyFill="1">
      <alignment vertical="center"/>
    </xf>
    <xf numFmtId="0" fontId="13" fillId="0" borderId="48"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45" xfId="0" applyFont="1" applyBorder="1" applyAlignment="1">
      <alignment horizontal="center" vertical="center" shrinkToFit="1"/>
    </xf>
    <xf numFmtId="38" fontId="13" fillId="3" borderId="0" xfId="0" applyNumberFormat="1" applyFont="1" applyFill="1" applyAlignment="1">
      <alignment horizontal="center" vertical="center"/>
    </xf>
    <xf numFmtId="38" fontId="12" fillId="5" borderId="32" xfId="0" applyNumberFormat="1" applyFont="1" applyFill="1" applyBorder="1" applyAlignment="1">
      <alignment horizontal="center" vertical="center"/>
    </xf>
    <xf numFmtId="38" fontId="12" fillId="5" borderId="11" xfId="0" applyNumberFormat="1" applyFont="1" applyFill="1" applyBorder="1" applyAlignment="1">
      <alignment horizontal="center" vertical="center"/>
    </xf>
    <xf numFmtId="38" fontId="12" fillId="5" borderId="1" xfId="0" applyNumberFormat="1" applyFont="1" applyFill="1" applyBorder="1" applyAlignment="1">
      <alignment horizontal="center" vertical="center"/>
    </xf>
    <xf numFmtId="38" fontId="12" fillId="5" borderId="62" xfId="0" applyNumberFormat="1" applyFont="1" applyFill="1" applyBorder="1" applyAlignment="1">
      <alignment horizontal="center" vertical="center"/>
    </xf>
    <xf numFmtId="38" fontId="12" fillId="5" borderId="12" xfId="0" applyNumberFormat="1" applyFont="1" applyFill="1" applyBorder="1" applyAlignment="1">
      <alignment horizontal="center" vertical="center"/>
    </xf>
    <xf numFmtId="38" fontId="12" fillId="5" borderId="32" xfId="7" applyNumberFormat="1" applyFont="1" applyFill="1" applyBorder="1" applyAlignment="1" applyProtection="1">
      <alignment horizontal="center" vertical="center"/>
      <protection locked="0"/>
    </xf>
    <xf numFmtId="38" fontId="12" fillId="5" borderId="11" xfId="7" applyNumberFormat="1" applyFont="1" applyFill="1" applyBorder="1" applyAlignment="1" applyProtection="1">
      <alignment horizontal="center" vertical="center"/>
      <protection locked="0"/>
    </xf>
    <xf numFmtId="38" fontId="12" fillId="5" borderId="12" xfId="7" applyNumberFormat="1" applyFont="1" applyFill="1" applyBorder="1" applyAlignment="1" applyProtection="1">
      <alignment horizontal="center" vertical="center"/>
      <protection locked="0"/>
    </xf>
    <xf numFmtId="40" fontId="12" fillId="5" borderId="62" xfId="0" applyNumberFormat="1" applyFont="1" applyFill="1" applyBorder="1" applyAlignment="1">
      <alignment horizontal="center" vertical="center"/>
    </xf>
    <xf numFmtId="38" fontId="12" fillId="5" borderId="33" xfId="3" applyFont="1" applyFill="1" applyBorder="1" applyAlignment="1">
      <alignment horizontal="center" vertical="top" textRotation="255"/>
    </xf>
    <xf numFmtId="183" fontId="13" fillId="0" borderId="0" xfId="0" applyNumberFormat="1" applyFont="1" applyAlignment="1">
      <alignment horizontal="center" vertical="center"/>
    </xf>
    <xf numFmtId="38" fontId="13" fillId="0" borderId="0" xfId="0" applyNumberFormat="1" applyFont="1" applyAlignment="1">
      <alignment horizontal="center" vertical="center"/>
    </xf>
    <xf numFmtId="0" fontId="12" fillId="0" borderId="0" xfId="0" applyFont="1" applyAlignment="1">
      <alignment horizontal="center" vertical="center"/>
    </xf>
    <xf numFmtId="38" fontId="12" fillId="0" borderId="0" xfId="3" applyFont="1" applyAlignment="1">
      <alignment horizontal="center" vertical="center"/>
    </xf>
    <xf numFmtId="40" fontId="12" fillId="0" borderId="0" xfId="0" applyNumberFormat="1" applyFont="1" applyAlignment="1">
      <alignment horizontal="center" vertical="center"/>
    </xf>
    <xf numFmtId="40" fontId="12" fillId="0" borderId="0" xfId="3" applyNumberFormat="1" applyFont="1">
      <alignment vertical="center"/>
    </xf>
    <xf numFmtId="0" fontId="12" fillId="0" borderId="0" xfId="0" applyFont="1" applyAlignment="1">
      <alignment horizontal="left" vertical="center"/>
    </xf>
    <xf numFmtId="38" fontId="12" fillId="0" borderId="0" xfId="3" applyFont="1">
      <alignment vertical="center"/>
    </xf>
    <xf numFmtId="0" fontId="13" fillId="0" borderId="0" xfId="0" applyFont="1" applyBorder="1" applyAlignment="1">
      <alignment horizontal="center" vertical="center" shrinkToFit="1"/>
    </xf>
    <xf numFmtId="0" fontId="13" fillId="0" borderId="9" xfId="0" applyFont="1" applyBorder="1" applyAlignment="1">
      <alignment horizontal="center" vertical="center" shrinkToFit="1"/>
    </xf>
    <xf numFmtId="0" fontId="11" fillId="0" borderId="0" xfId="7" applyFont="1" applyAlignment="1" applyProtection="1">
      <alignment vertical="center" wrapText="1"/>
      <protection locked="0"/>
    </xf>
    <xf numFmtId="0" fontId="15" fillId="0" borderId="0" xfId="7" applyFont="1" applyAlignment="1" applyProtection="1">
      <alignment vertical="center" wrapText="1"/>
      <protection locked="0"/>
    </xf>
    <xf numFmtId="0" fontId="19" fillId="0" borderId="0" xfId="7" applyFont="1" applyAlignment="1" applyProtection="1">
      <alignment vertical="center" wrapText="1"/>
      <protection locked="0"/>
    </xf>
    <xf numFmtId="0" fontId="19" fillId="0" borderId="0" xfId="7" applyFont="1" applyAlignment="1" applyProtection="1">
      <alignment horizontal="center" vertical="center" wrapText="1"/>
      <protection locked="0"/>
    </xf>
    <xf numFmtId="0" fontId="15" fillId="0" borderId="0" xfId="7" applyFont="1" applyAlignment="1" applyProtection="1">
      <alignment horizontal="center" vertical="center" wrapText="1"/>
      <protection locked="0"/>
    </xf>
    <xf numFmtId="0" fontId="15" fillId="3" borderId="0" xfId="7" applyFont="1" applyFill="1" applyBorder="1" applyAlignment="1" applyProtection="1">
      <alignment vertical="center" wrapText="1"/>
      <protection locked="0"/>
    </xf>
    <xf numFmtId="38" fontId="15" fillId="0" borderId="0" xfId="7" applyNumberFormat="1" applyFont="1" applyAlignment="1" applyProtection="1">
      <alignment vertical="center" wrapText="1"/>
      <protection locked="0"/>
    </xf>
    <xf numFmtId="181" fontId="15" fillId="0" borderId="0" xfId="7" applyNumberFormat="1" applyFont="1" applyAlignment="1" applyProtection="1">
      <alignment vertical="center" wrapText="1"/>
      <protection locked="0"/>
    </xf>
    <xf numFmtId="182" fontId="15" fillId="0" borderId="0" xfId="7" applyNumberFormat="1" applyFont="1" applyAlignment="1" applyProtection="1">
      <alignment vertical="center" shrinkToFit="1"/>
      <protection locked="0"/>
    </xf>
    <xf numFmtId="0" fontId="11" fillId="0" borderId="0" xfId="7" applyFont="1" applyFill="1" applyAlignment="1" applyProtection="1">
      <alignment vertical="center" wrapText="1"/>
      <protection locked="0"/>
    </xf>
    <xf numFmtId="0" fontId="15" fillId="0" borderId="0" xfId="0" applyFont="1" applyAlignment="1">
      <alignment vertical="center" wrapText="1"/>
    </xf>
    <xf numFmtId="0" fontId="15" fillId="0" borderId="0" xfId="0" applyFont="1" applyAlignment="1">
      <alignment horizontal="center" vertical="center" wrapText="1"/>
    </xf>
    <xf numFmtId="0" fontId="15" fillId="3" borderId="0" xfId="7" applyFont="1" applyFill="1" applyAlignment="1" applyProtection="1">
      <alignment horizontal="center" vertical="center" wrapText="1"/>
      <protection locked="0"/>
    </xf>
    <xf numFmtId="38" fontId="15" fillId="0" borderId="0" xfId="0" applyNumberFormat="1" applyFont="1" applyAlignment="1">
      <alignment vertical="center" wrapText="1"/>
    </xf>
    <xf numFmtId="181" fontId="15" fillId="0" borderId="0" xfId="0" applyNumberFormat="1" applyFont="1" applyAlignment="1">
      <alignment vertical="center" wrapText="1"/>
    </xf>
    <xf numFmtId="182" fontId="15" fillId="0" borderId="0" xfId="0" applyNumberFormat="1" applyFont="1" applyAlignment="1">
      <alignment vertical="center" shrinkToFit="1"/>
    </xf>
    <xf numFmtId="0" fontId="15" fillId="0" borderId="0" xfId="0" applyFont="1" applyFill="1" applyAlignment="1">
      <alignment vertical="center" wrapText="1"/>
    </xf>
    <xf numFmtId="0" fontId="15" fillId="0" borderId="0" xfId="7" applyFont="1" applyAlignment="1">
      <alignment vertical="center" wrapText="1"/>
    </xf>
    <xf numFmtId="0" fontId="15" fillId="0" borderId="0" xfId="7" applyFont="1" applyAlignment="1">
      <alignment horizontal="center" vertical="center" wrapText="1"/>
    </xf>
    <xf numFmtId="38" fontId="16" fillId="0" borderId="0" xfId="17" applyFont="1" applyFill="1" applyBorder="1" applyAlignment="1" applyProtection="1">
      <alignment vertical="center" wrapText="1"/>
      <protection locked="0"/>
    </xf>
    <xf numFmtId="38" fontId="15" fillId="0" borderId="0" xfId="7" applyNumberFormat="1" applyFont="1" applyAlignment="1" applyProtection="1">
      <alignment horizontal="center" vertical="center" wrapText="1"/>
      <protection locked="0"/>
    </xf>
    <xf numFmtId="181" fontId="15" fillId="0" borderId="0" xfId="7" applyNumberFormat="1" applyFont="1" applyAlignment="1" applyProtection="1">
      <alignment horizontal="center" vertical="center" wrapText="1"/>
      <protection locked="0"/>
    </xf>
    <xf numFmtId="182" fontId="15" fillId="0" borderId="0" xfId="7" applyNumberFormat="1" applyFont="1" applyAlignment="1" applyProtection="1">
      <alignment horizontal="center" vertical="center" shrinkToFit="1"/>
      <protection locked="0"/>
    </xf>
    <xf numFmtId="0" fontId="11" fillId="0" borderId="0" xfId="7" applyFont="1" applyProtection="1">
      <alignment vertical="center"/>
      <protection locked="0"/>
    </xf>
    <xf numFmtId="0" fontId="11" fillId="0" borderId="38" xfId="7" applyFont="1" applyBorder="1" applyAlignment="1" applyProtection="1">
      <alignment vertical="center"/>
      <protection locked="0"/>
    </xf>
    <xf numFmtId="0" fontId="11" fillId="0" borderId="38" xfId="7" applyFont="1" applyBorder="1" applyProtection="1">
      <alignment vertical="center"/>
      <protection locked="0"/>
    </xf>
    <xf numFmtId="0" fontId="15" fillId="0" borderId="0" xfId="7" applyFont="1" applyBorder="1" applyAlignment="1" applyProtection="1">
      <alignment horizontal="center" wrapText="1"/>
      <protection locked="0"/>
    </xf>
    <xf numFmtId="0" fontId="20" fillId="0" borderId="13" xfId="7" applyFont="1" applyBorder="1" applyAlignment="1" applyProtection="1">
      <alignment vertical="center" wrapText="1"/>
      <protection locked="0"/>
    </xf>
    <xf numFmtId="0" fontId="15" fillId="0" borderId="11" xfId="7" applyFont="1" applyBorder="1" applyAlignment="1" applyProtection="1">
      <alignment horizontal="center" wrapText="1"/>
      <protection locked="0"/>
    </xf>
    <xf numFmtId="38" fontId="15" fillId="0" borderId="8" xfId="7" applyNumberFormat="1" applyFont="1" applyBorder="1" applyAlignment="1" applyProtection="1">
      <alignment vertical="center" wrapText="1"/>
      <protection locked="0"/>
    </xf>
    <xf numFmtId="0" fontId="15" fillId="0" borderId="8" xfId="7" applyFont="1" applyBorder="1" applyAlignment="1" applyProtection="1">
      <alignment vertical="center" textRotation="255" wrapText="1"/>
      <protection locked="0"/>
    </xf>
    <xf numFmtId="0" fontId="15" fillId="0" borderId="20" xfId="0" applyFont="1" applyBorder="1" applyAlignment="1">
      <alignment vertical="center" wrapText="1"/>
    </xf>
    <xf numFmtId="0" fontId="15" fillId="0" borderId="11" xfId="7" applyFont="1" applyBorder="1" applyAlignment="1" applyProtection="1">
      <alignment vertical="center" textRotation="255" wrapText="1"/>
      <protection locked="0"/>
    </xf>
    <xf numFmtId="0" fontId="15" fillId="3" borderId="3" xfId="7" applyFont="1" applyFill="1" applyBorder="1" applyAlignment="1" applyProtection="1">
      <alignment horizontal="right" wrapText="1"/>
      <protection locked="0"/>
    </xf>
    <xf numFmtId="38" fontId="15" fillId="0" borderId="11" xfId="7" applyNumberFormat="1" applyFont="1" applyBorder="1" applyAlignment="1" applyProtection="1">
      <alignment horizontal="center" vertical="center" wrapText="1"/>
      <protection locked="0"/>
    </xf>
    <xf numFmtId="38" fontId="15" fillId="5" borderId="36" xfId="0" applyNumberFormat="1" applyFont="1" applyFill="1" applyBorder="1" applyAlignment="1">
      <alignment horizontal="center" vertical="center" shrinkToFit="1"/>
    </xf>
    <xf numFmtId="38" fontId="15" fillId="5" borderId="4" xfId="0" applyNumberFormat="1" applyFont="1" applyFill="1" applyBorder="1" applyAlignment="1">
      <alignment horizontal="center" vertical="center" shrinkToFit="1"/>
    </xf>
    <xf numFmtId="38" fontId="15" fillId="5" borderId="4" xfId="7" applyNumberFormat="1" applyFont="1" applyFill="1" applyBorder="1" applyAlignment="1" applyProtection="1">
      <alignment horizontal="center" vertical="center" shrinkToFit="1"/>
      <protection locked="0"/>
    </xf>
    <xf numFmtId="38" fontId="15" fillId="5" borderId="24" xfId="7" applyNumberFormat="1" applyFont="1" applyFill="1" applyBorder="1" applyAlignment="1" applyProtection="1">
      <alignment horizontal="center" vertical="center" shrinkToFit="1"/>
      <protection locked="0"/>
    </xf>
    <xf numFmtId="38" fontId="15" fillId="5" borderId="4" xfId="9" applyNumberFormat="1" applyFont="1" applyFill="1" applyBorder="1" applyAlignment="1" applyProtection="1">
      <alignment horizontal="center" vertical="center" shrinkToFit="1"/>
      <protection locked="0"/>
    </xf>
    <xf numFmtId="38" fontId="15" fillId="5" borderId="4" xfId="7" applyNumberFormat="1" applyFont="1" applyFill="1" applyBorder="1" applyAlignment="1" applyProtection="1">
      <alignment horizontal="center" vertical="center" textRotation="255" shrinkToFit="1"/>
      <protection locked="0"/>
    </xf>
    <xf numFmtId="38" fontId="15" fillId="5" borderId="6" xfId="7" applyNumberFormat="1" applyFont="1" applyFill="1" applyBorder="1" applyAlignment="1" applyProtection="1">
      <alignment horizontal="center" vertical="center" shrinkToFit="1"/>
      <protection locked="0"/>
    </xf>
    <xf numFmtId="38" fontId="15" fillId="5" borderId="36" xfId="7" applyNumberFormat="1" applyFont="1" applyFill="1" applyBorder="1" applyAlignment="1">
      <alignment horizontal="center" vertical="center" textRotation="255" shrinkToFit="1"/>
    </xf>
    <xf numFmtId="38" fontId="15" fillId="5" borderId="36" xfId="7" applyNumberFormat="1" applyFont="1" applyFill="1" applyBorder="1" applyAlignment="1" applyProtection="1">
      <alignment horizontal="center" vertical="center" textRotation="255" shrinkToFit="1"/>
      <protection locked="0"/>
    </xf>
    <xf numFmtId="38" fontId="15" fillId="5" borderId="4" xfId="7" applyNumberFormat="1" applyFont="1" applyFill="1" applyBorder="1" applyAlignment="1" applyProtection="1">
      <alignment horizontal="left" vertical="center" shrinkToFit="1"/>
      <protection locked="0"/>
    </xf>
    <xf numFmtId="38" fontId="15" fillId="5" borderId="14" xfId="7" applyNumberFormat="1" applyFont="1" applyFill="1" applyBorder="1" applyAlignment="1" applyProtection="1">
      <alignment horizontal="center" vertical="center" shrinkToFit="1"/>
      <protection locked="0"/>
    </xf>
    <xf numFmtId="38" fontId="15" fillId="5" borderId="65" xfId="17" applyFont="1" applyFill="1" applyBorder="1" applyAlignment="1" applyProtection="1">
      <alignment horizontal="center" vertical="center" shrinkToFit="1"/>
      <protection locked="0"/>
    </xf>
    <xf numFmtId="38" fontId="15" fillId="5" borderId="14" xfId="9" applyNumberFormat="1" applyFont="1" applyFill="1" applyBorder="1" applyAlignment="1" applyProtection="1">
      <alignment horizontal="center" vertical="center" textRotation="255" shrinkToFit="1"/>
      <protection locked="0"/>
    </xf>
    <xf numFmtId="181" fontId="15" fillId="5" borderId="4" xfId="7" applyNumberFormat="1" applyFont="1" applyFill="1" applyBorder="1" applyAlignment="1" applyProtection="1">
      <alignment horizontal="center" vertical="center" shrinkToFit="1"/>
      <protection locked="0"/>
    </xf>
    <xf numFmtId="182" fontId="15" fillId="5" borderId="4" xfId="7" applyNumberFormat="1" applyFont="1" applyFill="1" applyBorder="1" applyAlignment="1" applyProtection="1">
      <alignment horizontal="center" vertical="center" shrinkToFit="1"/>
      <protection locked="0"/>
    </xf>
    <xf numFmtId="38" fontId="21" fillId="5" borderId="36" xfId="7" applyNumberFormat="1" applyFont="1" applyFill="1" applyBorder="1" applyAlignment="1" applyProtection="1">
      <alignment horizontal="center" vertical="center" shrinkToFit="1"/>
      <protection locked="0"/>
    </xf>
    <xf numFmtId="38" fontId="21" fillId="5" borderId="4" xfId="7" applyNumberFormat="1" applyFont="1" applyFill="1" applyBorder="1" applyAlignment="1" applyProtection="1">
      <alignment horizontal="center" vertical="center" shrinkToFit="1"/>
      <protection locked="0"/>
    </xf>
    <xf numFmtId="38" fontId="15" fillId="5" borderId="25" xfId="7" applyNumberFormat="1" applyFont="1" applyFill="1" applyBorder="1" applyAlignment="1" applyProtection="1">
      <alignment horizontal="center" vertical="center" shrinkToFit="1"/>
      <protection locked="0"/>
    </xf>
    <xf numFmtId="38" fontId="15" fillId="0" borderId="0" xfId="7" applyNumberFormat="1" applyFont="1" applyBorder="1" applyAlignment="1" applyProtection="1">
      <alignment horizontal="center" vertical="center" shrinkToFit="1"/>
      <protection locked="0"/>
    </xf>
    <xf numFmtId="0" fontId="15" fillId="3" borderId="7" xfId="7" applyFont="1" applyFill="1" applyBorder="1" applyAlignment="1" applyProtection="1">
      <alignment vertical="center" wrapText="1"/>
      <protection locked="0"/>
    </xf>
    <xf numFmtId="0" fontId="15" fillId="3" borderId="16" xfId="7" applyFont="1" applyFill="1" applyBorder="1" applyAlignment="1" applyProtection="1">
      <alignment vertical="center" wrapText="1"/>
      <protection locked="0"/>
    </xf>
    <xf numFmtId="176" fontId="13" fillId="0" borderId="3" xfId="0" applyNumberFormat="1" applyFont="1" applyBorder="1" applyAlignment="1">
      <alignment horizontal="center" vertical="center" shrinkToFit="1"/>
    </xf>
    <xf numFmtId="0" fontId="15" fillId="3" borderId="0" xfId="7" applyFont="1" applyFill="1" applyBorder="1" applyAlignment="1" applyProtection="1">
      <alignment horizontal="center" vertical="center" wrapText="1"/>
      <protection locked="0"/>
    </xf>
    <xf numFmtId="0" fontId="15" fillId="0" borderId="46" xfId="7" applyFont="1" applyBorder="1" applyAlignment="1" applyProtection="1">
      <alignment vertical="center" wrapText="1"/>
      <protection locked="0"/>
    </xf>
    <xf numFmtId="38" fontId="15" fillId="5" borderId="86" xfId="7" applyNumberFormat="1" applyFont="1" applyFill="1" applyBorder="1" applyAlignment="1" applyProtection="1">
      <alignment horizontal="center" vertical="center" shrinkToFit="1"/>
      <protection locked="0"/>
    </xf>
    <xf numFmtId="38" fontId="15" fillId="5" borderId="87" xfId="7" applyNumberFormat="1" applyFont="1" applyFill="1" applyBorder="1" applyAlignment="1" applyProtection="1">
      <alignment horizontal="center" vertical="center" shrinkToFit="1"/>
      <protection locked="0"/>
    </xf>
    <xf numFmtId="0" fontId="15" fillId="0" borderId="33" xfId="7" applyFont="1" applyBorder="1" applyAlignment="1" applyProtection="1">
      <alignment horizontal="center" wrapText="1"/>
      <protection locked="0"/>
    </xf>
    <xf numFmtId="0" fontId="15" fillId="0" borderId="89" xfId="9" applyFont="1" applyBorder="1" applyAlignment="1" applyProtection="1">
      <alignment horizontal="center" vertical="center" wrapText="1"/>
      <protection locked="0"/>
    </xf>
    <xf numFmtId="38" fontId="15" fillId="5" borderId="6" xfId="9" applyNumberFormat="1" applyFont="1" applyFill="1" applyBorder="1" applyAlignment="1" applyProtection="1">
      <alignment horizontal="left" vertical="center" shrinkToFit="1"/>
      <protection locked="0"/>
    </xf>
    <xf numFmtId="38" fontId="15" fillId="5" borderId="4" xfId="9" applyNumberFormat="1" applyFont="1" applyFill="1" applyBorder="1" applyAlignment="1" applyProtection="1">
      <alignment horizontal="left" vertical="center" shrinkToFit="1"/>
      <protection locked="0"/>
    </xf>
    <xf numFmtId="0" fontId="11" fillId="0" borderId="8" xfId="7" applyFont="1" applyBorder="1" applyAlignment="1" applyProtection="1">
      <alignment vertical="center" wrapText="1"/>
      <protection locked="0"/>
    </xf>
    <xf numFmtId="0" fontId="11" fillId="0" borderId="91" xfId="7" applyFont="1" applyBorder="1" applyAlignment="1" applyProtection="1">
      <alignment vertical="center" wrapText="1"/>
      <protection locked="0"/>
    </xf>
    <xf numFmtId="38" fontId="15" fillId="5" borderId="86" xfId="9" applyNumberFormat="1" applyFont="1" applyFill="1" applyBorder="1" applyAlignment="1" applyProtection="1">
      <alignment horizontal="left" vertical="center" shrinkToFit="1"/>
      <protection locked="0"/>
    </xf>
    <xf numFmtId="38" fontId="21" fillId="5" borderId="24" xfId="7" applyNumberFormat="1" applyFont="1" applyFill="1" applyBorder="1" applyAlignment="1" applyProtection="1">
      <alignment horizontal="center" vertical="center" shrinkToFit="1"/>
      <protection locked="0"/>
    </xf>
    <xf numFmtId="38" fontId="21" fillId="5" borderId="14" xfId="7" applyNumberFormat="1" applyFont="1" applyFill="1" applyBorder="1" applyAlignment="1" applyProtection="1">
      <alignment horizontal="center" vertical="center" shrinkToFit="1"/>
      <protection locked="0"/>
    </xf>
    <xf numFmtId="38" fontId="21" fillId="5" borderId="6" xfId="7" applyNumberFormat="1" applyFont="1" applyFill="1" applyBorder="1" applyAlignment="1" applyProtection="1">
      <alignment horizontal="center" vertical="center" shrinkToFit="1"/>
      <protection locked="0"/>
    </xf>
    <xf numFmtId="38" fontId="15" fillId="5" borderId="6" xfId="17" applyFont="1" applyFill="1" applyBorder="1" applyAlignment="1" applyProtection="1">
      <alignment horizontal="center" vertical="center" shrinkToFit="1"/>
      <protection locked="0"/>
    </xf>
    <xf numFmtId="38" fontId="21" fillId="5" borderId="13" xfId="7" applyNumberFormat="1" applyFont="1" applyFill="1" applyBorder="1" applyAlignment="1" applyProtection="1">
      <alignment horizontal="center" vertical="center" shrinkToFit="1"/>
      <protection locked="0"/>
    </xf>
    <xf numFmtId="38" fontId="21" fillId="5" borderId="64" xfId="7" applyNumberFormat="1" applyFont="1" applyFill="1" applyBorder="1" applyAlignment="1" applyProtection="1">
      <alignment horizontal="center" vertical="center" shrinkToFit="1"/>
      <protection locked="0"/>
    </xf>
    <xf numFmtId="38" fontId="21" fillId="5" borderId="65" xfId="7" applyNumberFormat="1" applyFont="1" applyFill="1" applyBorder="1" applyAlignment="1" applyProtection="1">
      <alignment horizontal="center" vertical="center" shrinkToFit="1"/>
      <protection locked="0"/>
    </xf>
    <xf numFmtId="0" fontId="15" fillId="0" borderId="11" xfId="7" applyFont="1" applyBorder="1" applyAlignment="1" applyProtection="1">
      <alignment horizontal="left" vertical="center" wrapText="1"/>
      <protection locked="0"/>
    </xf>
    <xf numFmtId="0" fontId="15" fillId="0" borderId="11" xfId="7" applyFont="1" applyBorder="1" applyAlignment="1" applyProtection="1">
      <alignment horizontal="center" vertical="center" wrapText="1"/>
      <protection locked="0"/>
    </xf>
    <xf numFmtId="0" fontId="15" fillId="0" borderId="1" xfId="7" applyFont="1" applyBorder="1" applyAlignment="1" applyProtection="1">
      <alignment horizontal="center" vertical="center" wrapText="1"/>
      <protection locked="0"/>
    </xf>
    <xf numFmtId="0" fontId="15" fillId="0" borderId="10" xfId="7" applyFont="1" applyBorder="1" applyAlignment="1" applyProtection="1">
      <alignment horizontal="center" vertical="center" wrapText="1"/>
      <protection locked="0"/>
    </xf>
    <xf numFmtId="0" fontId="15" fillId="0" borderId="7" xfId="7" applyFont="1" applyBorder="1" applyAlignment="1" applyProtection="1">
      <alignment horizontal="center" wrapText="1"/>
      <protection locked="0"/>
    </xf>
    <xf numFmtId="0" fontId="15" fillId="0" borderId="16" xfId="7" applyFont="1" applyBorder="1" applyAlignment="1" applyProtection="1">
      <alignment horizontal="center" wrapText="1"/>
      <protection locked="0"/>
    </xf>
    <xf numFmtId="0" fontId="15" fillId="0" borderId="0" xfId="9" applyFont="1" applyBorder="1" applyAlignment="1" applyProtection="1">
      <alignment horizontal="center" vertical="center" wrapText="1"/>
      <protection locked="0"/>
    </xf>
    <xf numFmtId="0" fontId="15" fillId="3" borderId="3" xfId="9" applyFont="1" applyFill="1" applyBorder="1" applyAlignment="1" applyProtection="1">
      <alignment horizontal="center" vertical="center" wrapText="1"/>
      <protection locked="0"/>
    </xf>
    <xf numFmtId="0" fontId="15" fillId="0" borderId="16" xfId="7" applyFont="1" applyBorder="1" applyAlignment="1" applyProtection="1">
      <alignment horizontal="center" vertical="center" textRotation="255" wrapText="1"/>
      <protection locked="0"/>
    </xf>
    <xf numFmtId="0" fontId="15" fillId="3" borderId="16" xfId="7" applyFont="1" applyFill="1" applyBorder="1" applyAlignment="1" applyProtection="1">
      <alignment horizontal="center" vertical="center" wrapText="1"/>
      <protection locked="0"/>
    </xf>
    <xf numFmtId="0" fontId="15" fillId="0" borderId="0" xfId="7" applyFont="1" applyFill="1" applyAlignment="1" applyProtection="1">
      <alignment vertical="center" wrapText="1"/>
      <protection locked="0"/>
    </xf>
    <xf numFmtId="0" fontId="15" fillId="0" borderId="0" xfId="0" applyFont="1" applyFill="1">
      <alignment vertical="center"/>
    </xf>
    <xf numFmtId="38" fontId="15" fillId="5" borderId="4" xfId="7" applyNumberFormat="1" applyFont="1" applyFill="1" applyBorder="1" applyAlignment="1" applyProtection="1">
      <alignment vertical="center" shrinkToFit="1"/>
      <protection locked="0"/>
    </xf>
    <xf numFmtId="0" fontId="24" fillId="4" borderId="9" xfId="7" applyFont="1" applyFill="1" applyBorder="1" applyAlignment="1" applyProtection="1">
      <alignment vertical="center" wrapText="1" shrinkToFit="1"/>
      <protection locked="0"/>
    </xf>
    <xf numFmtId="0" fontId="24" fillId="4" borderId="9" xfId="7" applyFont="1" applyFill="1" applyBorder="1" applyAlignment="1" applyProtection="1">
      <alignment horizontal="left" vertical="center" wrapText="1" shrinkToFit="1"/>
      <protection locked="0"/>
    </xf>
    <xf numFmtId="38" fontId="24" fillId="0" borderId="9" xfId="3" applyFont="1" applyFill="1" applyBorder="1" applyAlignment="1" applyProtection="1">
      <alignment vertical="center" wrapText="1" shrinkToFit="1"/>
      <protection locked="0"/>
    </xf>
    <xf numFmtId="0" fontId="24" fillId="4" borderId="60" xfId="7" applyFont="1" applyFill="1" applyBorder="1" applyAlignment="1" applyProtection="1">
      <alignment vertical="center" wrapText="1" shrinkToFit="1"/>
      <protection locked="0"/>
    </xf>
    <xf numFmtId="0" fontId="24" fillId="4" borderId="60" xfId="7" applyFont="1" applyFill="1" applyBorder="1" applyAlignment="1" applyProtection="1">
      <alignment horizontal="left" vertical="center" wrapText="1" shrinkToFit="1"/>
      <protection locked="0"/>
    </xf>
    <xf numFmtId="38" fontId="24" fillId="0" borderId="60" xfId="3" applyFont="1" applyFill="1" applyBorder="1" applyAlignment="1" applyProtection="1">
      <alignment vertical="center" wrapText="1" shrinkToFit="1"/>
      <protection locked="0"/>
    </xf>
    <xf numFmtId="0" fontId="24" fillId="4" borderId="21" xfId="0" applyFont="1" applyFill="1" applyBorder="1" applyAlignment="1">
      <alignment horizontal="center" vertical="center" wrapText="1" shrinkToFit="1"/>
    </xf>
    <xf numFmtId="0" fontId="24" fillId="0" borderId="9" xfId="7" applyFont="1" applyBorder="1" applyAlignment="1" applyProtection="1">
      <alignment horizontal="left" vertical="center" wrapText="1" shrinkToFit="1"/>
      <protection locked="0"/>
    </xf>
    <xf numFmtId="0" fontId="24" fillId="0" borderId="9" xfId="7" applyFont="1" applyBorder="1" applyAlignment="1" applyProtection="1">
      <alignment horizontal="center" vertical="center" wrapText="1" shrinkToFit="1"/>
      <protection locked="0"/>
    </xf>
    <xf numFmtId="0" fontId="24" fillId="0" borderId="22" xfId="7" applyFont="1" applyBorder="1" applyAlignment="1" applyProtection="1">
      <alignment horizontal="left" vertical="center" wrapText="1" shrinkToFit="1"/>
      <protection locked="0"/>
    </xf>
    <xf numFmtId="0" fontId="24" fillId="0" borderId="21" xfId="7" applyFont="1" applyBorder="1" applyAlignment="1" applyProtection="1">
      <alignment horizontal="center" vertical="center" wrapText="1" shrinkToFit="1"/>
      <protection locked="0"/>
    </xf>
    <xf numFmtId="0" fontId="24" fillId="4" borderId="35" xfId="7" applyFont="1" applyFill="1" applyBorder="1" applyAlignment="1" applyProtection="1">
      <alignment horizontal="center" vertical="center" wrapText="1" shrinkToFit="1"/>
      <protection locked="0"/>
    </xf>
    <xf numFmtId="0" fontId="24" fillId="0" borderId="15" xfId="7" applyFont="1" applyBorder="1" applyAlignment="1" applyProtection="1">
      <alignment vertical="center" wrapText="1" shrinkToFit="1"/>
      <protection locked="0"/>
    </xf>
    <xf numFmtId="0" fontId="24" fillId="0" borderId="41" xfId="7" applyFont="1" applyBorder="1" applyAlignment="1" applyProtection="1">
      <alignment horizontal="center" vertical="center" wrapText="1" shrinkToFit="1"/>
      <protection locked="0"/>
    </xf>
    <xf numFmtId="0" fontId="24" fillId="0" borderId="35" xfId="7" applyFont="1" applyBorder="1" applyAlignment="1" applyProtection="1">
      <alignment horizontal="center" vertical="center" wrapText="1" shrinkToFit="1"/>
      <protection locked="0"/>
    </xf>
    <xf numFmtId="38" fontId="24" fillId="0" borderId="5" xfId="3" applyFont="1" applyFill="1" applyBorder="1" applyAlignment="1" applyProtection="1">
      <alignment vertical="center" wrapText="1" shrinkToFit="1"/>
      <protection locked="0"/>
    </xf>
    <xf numFmtId="38" fontId="24" fillId="4" borderId="9" xfId="3" applyFont="1" applyFill="1" applyBorder="1" applyAlignment="1" applyProtection="1">
      <alignment vertical="center" wrapText="1" shrinkToFit="1"/>
      <protection locked="0"/>
    </xf>
    <xf numFmtId="38" fontId="24" fillId="4" borderId="5" xfId="3" applyFont="1" applyFill="1" applyBorder="1" applyAlignment="1" applyProtection="1">
      <alignment vertical="center" wrapText="1" shrinkToFit="1"/>
      <protection locked="0"/>
    </xf>
    <xf numFmtId="38" fontId="24" fillId="4" borderId="9" xfId="3" applyFont="1" applyFill="1" applyBorder="1" applyAlignment="1" applyProtection="1">
      <alignment horizontal="center" vertical="center" wrapText="1" shrinkToFit="1"/>
      <protection locked="0"/>
    </xf>
    <xf numFmtId="180" fontId="24" fillId="0" borderId="9" xfId="17" applyNumberFormat="1" applyFont="1" applyFill="1" applyBorder="1" applyAlignment="1" applyProtection="1">
      <alignment vertical="center" wrapText="1" shrinkToFit="1"/>
      <protection locked="0"/>
    </xf>
    <xf numFmtId="178" fontId="24" fillId="4" borderId="9" xfId="1" applyNumberFormat="1" applyFont="1" applyFill="1" applyBorder="1" applyAlignment="1" applyProtection="1">
      <alignment horizontal="center" vertical="center" wrapText="1" shrinkToFit="1"/>
      <protection locked="0"/>
    </xf>
    <xf numFmtId="179" fontId="24" fillId="0" borderId="5" xfId="1" applyNumberFormat="1" applyFont="1" applyFill="1" applyBorder="1" applyAlignment="1" applyProtection="1">
      <alignment vertical="center" wrapText="1" shrinkToFit="1"/>
      <protection locked="0"/>
    </xf>
    <xf numFmtId="178" fontId="24" fillId="0" borderId="5" xfId="1" applyNumberFormat="1" applyFont="1" applyFill="1" applyBorder="1" applyAlignment="1" applyProtection="1">
      <alignment vertical="center" wrapText="1" shrinkToFit="1"/>
      <protection locked="0"/>
    </xf>
    <xf numFmtId="178" fontId="24" fillId="4" borderId="15" xfId="1" applyNumberFormat="1" applyFont="1" applyFill="1" applyBorder="1" applyAlignment="1" applyProtection="1">
      <alignment horizontal="center" vertical="center" wrapText="1" shrinkToFit="1"/>
      <protection locked="0"/>
    </xf>
    <xf numFmtId="181" fontId="24" fillId="4" borderId="17" xfId="17" applyNumberFormat="1" applyFont="1" applyFill="1" applyBorder="1" applyAlignment="1" applyProtection="1">
      <alignment horizontal="center" vertical="center" wrapText="1" shrinkToFit="1"/>
      <protection locked="0"/>
    </xf>
    <xf numFmtId="181" fontId="24" fillId="0" borderId="5" xfId="1" applyNumberFormat="1" applyFont="1" applyFill="1" applyBorder="1" applyAlignment="1" applyProtection="1">
      <alignment vertical="center" wrapText="1" shrinkToFit="1"/>
      <protection locked="0"/>
    </xf>
    <xf numFmtId="181" fontId="24" fillId="4" borderId="15" xfId="1" applyNumberFormat="1" applyFont="1" applyFill="1" applyBorder="1" applyAlignment="1" applyProtection="1">
      <alignment horizontal="center" vertical="center" wrapText="1" shrinkToFit="1"/>
      <protection locked="0"/>
    </xf>
    <xf numFmtId="181" fontId="24" fillId="4" borderId="9" xfId="1" applyNumberFormat="1" applyFont="1" applyFill="1" applyBorder="1" applyAlignment="1" applyProtection="1">
      <alignment horizontal="center" vertical="center" wrapText="1" shrinkToFit="1"/>
      <protection locked="0"/>
    </xf>
    <xf numFmtId="181" fontId="24" fillId="0" borderId="15" xfId="17" applyNumberFormat="1" applyFont="1" applyFill="1" applyBorder="1" applyAlignment="1" applyProtection="1">
      <alignment vertical="center" wrapText="1" shrinkToFit="1"/>
      <protection locked="0"/>
    </xf>
    <xf numFmtId="181" fontId="24" fillId="0" borderId="17" xfId="17" applyNumberFormat="1" applyFont="1" applyFill="1" applyBorder="1" applyAlignment="1" applyProtection="1">
      <alignment vertical="center" wrapText="1" shrinkToFit="1"/>
      <protection locked="0"/>
    </xf>
    <xf numFmtId="182" fontId="24" fillId="4" borderId="9" xfId="1" applyNumberFormat="1" applyFont="1" applyFill="1" applyBorder="1" applyAlignment="1" applyProtection="1">
      <alignment horizontal="center" vertical="center" wrapText="1" shrinkToFit="1"/>
      <protection locked="0"/>
    </xf>
    <xf numFmtId="182" fontId="24" fillId="4" borderId="15" xfId="17" applyNumberFormat="1" applyFont="1" applyFill="1" applyBorder="1" applyAlignment="1" applyProtection="1">
      <alignment vertical="center" wrapText="1" shrinkToFit="1"/>
      <protection locked="0"/>
    </xf>
    <xf numFmtId="177" fontId="24" fillId="4" borderId="15" xfId="1" applyNumberFormat="1" applyFont="1" applyFill="1" applyBorder="1" applyAlignment="1" applyProtection="1">
      <alignment vertical="center" wrapText="1" shrinkToFit="1"/>
      <protection locked="0"/>
    </xf>
    <xf numFmtId="0" fontId="24" fillId="0" borderId="0" xfId="7" applyFont="1" applyAlignment="1" applyProtection="1">
      <alignment vertical="center" wrapText="1" shrinkToFit="1"/>
      <protection locked="0"/>
    </xf>
    <xf numFmtId="180" fontId="24" fillId="0" borderId="9" xfId="1" applyNumberFormat="1" applyFont="1" applyFill="1" applyBorder="1" applyAlignment="1" applyProtection="1">
      <alignment vertical="center" wrapText="1" shrinkToFit="1"/>
      <protection locked="0"/>
    </xf>
    <xf numFmtId="180" fontId="24" fillId="0" borderId="0" xfId="7" applyNumberFormat="1" applyFont="1" applyAlignment="1" applyProtection="1">
      <alignment vertical="center" wrapText="1" shrinkToFit="1"/>
      <protection locked="0"/>
    </xf>
    <xf numFmtId="0" fontId="24" fillId="4" borderId="73" xfId="0" applyFont="1" applyFill="1" applyBorder="1" applyAlignment="1">
      <alignment horizontal="center" vertical="center" wrapText="1" shrinkToFit="1"/>
    </xf>
    <xf numFmtId="0" fontId="24" fillId="0" borderId="60" xfId="7" applyFont="1" applyBorder="1" applyAlignment="1" applyProtection="1">
      <alignment horizontal="left" vertical="center" wrapText="1" shrinkToFit="1"/>
      <protection locked="0"/>
    </xf>
    <xf numFmtId="0" fontId="24" fillId="0" borderId="60" xfId="7" applyFont="1" applyBorder="1" applyAlignment="1" applyProtection="1">
      <alignment horizontal="center" vertical="center" wrapText="1" shrinkToFit="1"/>
      <protection locked="0"/>
    </xf>
    <xf numFmtId="0" fontId="24" fillId="0" borderId="78" xfId="7" applyFont="1" applyBorder="1" applyAlignment="1" applyProtection="1">
      <alignment horizontal="left" vertical="center" wrapText="1" shrinkToFit="1"/>
      <protection locked="0"/>
    </xf>
    <xf numFmtId="0" fontId="24" fillId="0" borderId="73" xfId="7" applyFont="1" applyBorder="1" applyAlignment="1" applyProtection="1">
      <alignment horizontal="center" vertical="center" wrapText="1" shrinkToFit="1"/>
      <protection locked="0"/>
    </xf>
    <xf numFmtId="0" fontId="24" fillId="4" borderId="77" xfId="7" applyFont="1" applyFill="1" applyBorder="1" applyAlignment="1" applyProtection="1">
      <alignment horizontal="center" vertical="center" wrapText="1" shrinkToFit="1"/>
      <protection locked="0"/>
    </xf>
    <xf numFmtId="0" fontId="24" fillId="0" borderId="76" xfId="7" applyFont="1" applyBorder="1" applyAlignment="1" applyProtection="1">
      <alignment vertical="center" wrapText="1" shrinkToFit="1"/>
      <protection locked="0"/>
    </xf>
    <xf numFmtId="0" fontId="24" fillId="0" borderId="74" xfId="7" applyFont="1" applyBorder="1" applyAlignment="1" applyProtection="1">
      <alignment horizontal="center" vertical="center" wrapText="1" shrinkToFit="1"/>
      <protection locked="0"/>
    </xf>
    <xf numFmtId="0" fontId="24" fillId="0" borderId="77" xfId="7" applyFont="1" applyBorder="1" applyAlignment="1" applyProtection="1">
      <alignment horizontal="center" vertical="center" wrapText="1" shrinkToFit="1"/>
      <protection locked="0"/>
    </xf>
    <xf numFmtId="38" fontId="24" fillId="0" borderId="75" xfId="3" applyFont="1" applyFill="1" applyBorder="1" applyAlignment="1" applyProtection="1">
      <alignment vertical="center" wrapText="1" shrinkToFit="1"/>
      <protection locked="0"/>
    </xf>
    <xf numFmtId="38" fontId="24" fillId="4" borderId="60" xfId="3" applyFont="1" applyFill="1" applyBorder="1" applyAlignment="1" applyProtection="1">
      <alignment vertical="center" wrapText="1" shrinkToFit="1"/>
      <protection locked="0"/>
    </xf>
    <xf numFmtId="38" fontId="24" fillId="4" borderId="75" xfId="3" applyFont="1" applyFill="1" applyBorder="1" applyAlignment="1" applyProtection="1">
      <alignment vertical="center" wrapText="1" shrinkToFit="1"/>
      <protection locked="0"/>
    </xf>
    <xf numFmtId="38" fontId="24" fillId="4" borderId="60" xfId="3" applyFont="1" applyFill="1" applyBorder="1" applyAlignment="1" applyProtection="1">
      <alignment horizontal="center" vertical="center" wrapText="1" shrinkToFit="1"/>
      <protection locked="0"/>
    </xf>
    <xf numFmtId="180" fontId="24" fillId="0" borderId="60" xfId="17" applyNumberFormat="1" applyFont="1" applyFill="1" applyBorder="1" applyAlignment="1" applyProtection="1">
      <alignment vertical="center" wrapText="1" shrinkToFit="1"/>
      <protection locked="0"/>
    </xf>
    <xf numFmtId="178" fontId="24" fillId="4" borderId="60" xfId="1" applyNumberFormat="1" applyFont="1" applyFill="1" applyBorder="1" applyAlignment="1" applyProtection="1">
      <alignment horizontal="center" vertical="center" wrapText="1" shrinkToFit="1"/>
      <protection locked="0"/>
    </xf>
    <xf numFmtId="179" fontId="24" fillId="0" borderId="75" xfId="1" applyNumberFormat="1" applyFont="1" applyFill="1" applyBorder="1" applyAlignment="1" applyProtection="1">
      <alignment vertical="center" wrapText="1" shrinkToFit="1"/>
      <protection locked="0"/>
    </xf>
    <xf numFmtId="178" fontId="24" fillId="0" borderId="75" xfId="1" applyNumberFormat="1" applyFont="1" applyFill="1" applyBorder="1" applyAlignment="1" applyProtection="1">
      <alignment vertical="center" wrapText="1" shrinkToFit="1"/>
      <protection locked="0"/>
    </xf>
    <xf numFmtId="178" fontId="24" fillId="4" borderId="76" xfId="1" applyNumberFormat="1" applyFont="1" applyFill="1" applyBorder="1" applyAlignment="1" applyProtection="1">
      <alignment horizontal="center" vertical="center" wrapText="1" shrinkToFit="1"/>
      <protection locked="0"/>
    </xf>
    <xf numFmtId="181" fontId="24" fillId="4" borderId="82" xfId="17" applyNumberFormat="1" applyFont="1" applyFill="1" applyBorder="1" applyAlignment="1" applyProtection="1">
      <alignment horizontal="center" vertical="center" wrapText="1" shrinkToFit="1"/>
      <protection locked="0"/>
    </xf>
    <xf numFmtId="181" fontId="24" fillId="0" borderId="75" xfId="1" applyNumberFormat="1" applyFont="1" applyFill="1" applyBorder="1" applyAlignment="1" applyProtection="1">
      <alignment vertical="center" wrapText="1" shrinkToFit="1"/>
      <protection locked="0"/>
    </xf>
    <xf numFmtId="181" fontId="24" fillId="4" borderId="76" xfId="1" applyNumberFormat="1" applyFont="1" applyFill="1" applyBorder="1" applyAlignment="1" applyProtection="1">
      <alignment horizontal="center" vertical="center" wrapText="1" shrinkToFit="1"/>
      <protection locked="0"/>
    </xf>
    <xf numFmtId="181" fontId="24" fillId="4" borderId="60" xfId="1" applyNumberFormat="1" applyFont="1" applyFill="1" applyBorder="1" applyAlignment="1" applyProtection="1">
      <alignment horizontal="center" vertical="center" wrapText="1" shrinkToFit="1"/>
      <protection locked="0"/>
    </xf>
    <xf numFmtId="181" fontId="24" fillId="0" borderId="76" xfId="17" applyNumberFormat="1" applyFont="1" applyFill="1" applyBorder="1" applyAlignment="1" applyProtection="1">
      <alignment vertical="center" wrapText="1" shrinkToFit="1"/>
      <protection locked="0"/>
    </xf>
    <xf numFmtId="181" fontId="24" fillId="0" borderId="82" xfId="17" applyNumberFormat="1" applyFont="1" applyFill="1" applyBorder="1" applyAlignment="1" applyProtection="1">
      <alignment vertical="center" wrapText="1" shrinkToFit="1"/>
      <protection locked="0"/>
    </xf>
    <xf numFmtId="182" fontId="24" fillId="4" borderId="60" xfId="1" applyNumberFormat="1" applyFont="1" applyFill="1" applyBorder="1" applyAlignment="1" applyProtection="1">
      <alignment horizontal="center" vertical="center" wrapText="1" shrinkToFit="1"/>
      <protection locked="0"/>
    </xf>
    <xf numFmtId="182" fontId="24" fillId="4" borderId="76" xfId="17" applyNumberFormat="1" applyFont="1" applyFill="1" applyBorder="1" applyAlignment="1" applyProtection="1">
      <alignment vertical="center" wrapText="1" shrinkToFit="1"/>
      <protection locked="0"/>
    </xf>
    <xf numFmtId="177" fontId="24" fillId="4" borderId="76" xfId="1" applyNumberFormat="1" applyFont="1" applyFill="1" applyBorder="1" applyAlignment="1" applyProtection="1">
      <alignment vertical="center" wrapText="1" shrinkToFit="1"/>
      <protection locked="0"/>
    </xf>
    <xf numFmtId="0" fontId="15" fillId="0" borderId="11" xfId="7" applyFont="1" applyBorder="1" applyAlignment="1" applyProtection="1">
      <alignment vertical="center" wrapText="1"/>
      <protection locked="0"/>
    </xf>
    <xf numFmtId="0" fontId="24" fillId="0" borderId="9" xfId="7" applyFont="1" applyFill="1" applyBorder="1" applyAlignment="1" applyProtection="1">
      <alignment horizontal="center" vertical="center" wrapText="1" shrinkToFit="1"/>
      <protection locked="0"/>
    </xf>
    <xf numFmtId="0" fontId="24" fillId="0" borderId="60" xfId="7" applyFont="1" applyFill="1" applyBorder="1" applyAlignment="1" applyProtection="1">
      <alignment horizontal="center" vertical="center" wrapText="1" shrinkToFit="1"/>
      <protection locked="0"/>
    </xf>
    <xf numFmtId="184" fontId="24" fillId="0" borderId="9" xfId="7" applyNumberFormat="1" applyFont="1" applyFill="1" applyBorder="1" applyAlignment="1" applyProtection="1">
      <alignment horizontal="right" vertical="center" wrapText="1" shrinkToFit="1"/>
      <protection locked="0"/>
    </xf>
    <xf numFmtId="184" fontId="24" fillId="0" borderId="60" xfId="7" applyNumberFormat="1" applyFont="1" applyFill="1" applyBorder="1" applyAlignment="1" applyProtection="1">
      <alignment horizontal="right" vertical="center" wrapText="1" shrinkToFit="1"/>
      <protection locked="0"/>
    </xf>
    <xf numFmtId="0" fontId="24" fillId="0" borderId="9" xfId="7" applyFont="1" applyBorder="1" applyAlignment="1" applyProtection="1">
      <alignment vertical="center" wrapText="1"/>
      <protection locked="0"/>
    </xf>
    <xf numFmtId="0" fontId="24" fillId="0" borderId="4" xfId="7" applyFont="1" applyBorder="1" applyAlignment="1" applyProtection="1">
      <alignment vertical="center" wrapText="1"/>
      <protection locked="0"/>
    </xf>
    <xf numFmtId="0" fontId="24" fillId="0" borderId="24" xfId="7" applyFont="1" applyBorder="1" applyAlignment="1" applyProtection="1">
      <alignment vertical="center" wrapText="1"/>
      <protection locked="0"/>
    </xf>
    <xf numFmtId="0" fontId="24" fillId="0" borderId="4" xfId="7" applyFont="1" applyBorder="1" applyAlignment="1" applyProtection="1">
      <alignment horizontal="center" vertical="center" wrapText="1" shrinkToFit="1"/>
      <protection locked="0"/>
    </xf>
    <xf numFmtId="0" fontId="24" fillId="0" borderId="88" xfId="7" applyFont="1" applyBorder="1" applyAlignment="1" applyProtection="1">
      <alignment horizontal="center" vertical="center" wrapText="1" shrinkToFit="1"/>
      <protection locked="0"/>
    </xf>
    <xf numFmtId="0" fontId="24" fillId="0" borderId="4" xfId="7" applyFont="1" applyBorder="1" applyAlignment="1" applyProtection="1">
      <alignment horizontal="right" vertical="center" wrapText="1" shrinkToFit="1"/>
      <protection locked="0"/>
    </xf>
    <xf numFmtId="0" fontId="24" fillId="0" borderId="88" xfId="7" applyFont="1" applyBorder="1" applyAlignment="1" applyProtection="1">
      <alignment horizontal="right" vertical="center" wrapText="1" shrinkToFit="1"/>
      <protection locked="0"/>
    </xf>
    <xf numFmtId="38" fontId="24" fillId="0" borderId="4" xfId="3" applyFont="1" applyFill="1" applyBorder="1" applyAlignment="1" applyProtection="1">
      <alignment vertical="center" wrapText="1" shrinkToFit="1"/>
      <protection locked="0"/>
    </xf>
    <xf numFmtId="38" fontId="26" fillId="5" borderId="4" xfId="7" applyNumberFormat="1" applyFont="1" applyFill="1" applyBorder="1" applyAlignment="1" applyProtection="1">
      <alignment horizontal="right" vertical="center" wrapText="1" shrinkToFit="1"/>
      <protection locked="0"/>
    </xf>
    <xf numFmtId="38" fontId="26" fillId="5" borderId="6" xfId="7" applyNumberFormat="1" applyFont="1" applyFill="1" applyBorder="1" applyAlignment="1" applyProtection="1">
      <alignment horizontal="right" vertical="center" wrapText="1" shrinkToFit="1"/>
      <protection locked="0"/>
    </xf>
    <xf numFmtId="38" fontId="24" fillId="0" borderId="15" xfId="3" applyFont="1" applyFill="1" applyBorder="1" applyAlignment="1" applyProtection="1">
      <alignment horizontal="center" vertical="center" wrapText="1" shrinkToFit="1"/>
      <protection locked="0"/>
    </xf>
    <xf numFmtId="38" fontId="24" fillId="0" borderId="76" xfId="3" applyFont="1" applyFill="1" applyBorder="1" applyAlignment="1" applyProtection="1">
      <alignment horizontal="center" vertical="center" wrapText="1" shrinkToFit="1"/>
      <protection locked="0"/>
    </xf>
    <xf numFmtId="38" fontId="26" fillId="5" borderId="14" xfId="7" applyNumberFormat="1" applyFont="1" applyFill="1" applyBorder="1" applyAlignment="1" applyProtection="1">
      <alignment horizontal="right" vertical="center" wrapText="1" shrinkToFit="1"/>
      <protection locked="0"/>
    </xf>
    <xf numFmtId="38" fontId="26" fillId="5" borderId="89" xfId="7" applyNumberFormat="1" applyFont="1" applyFill="1" applyBorder="1" applyAlignment="1" applyProtection="1">
      <alignment horizontal="right" vertical="center" wrapText="1" shrinkToFit="1"/>
      <protection locked="0"/>
    </xf>
    <xf numFmtId="38" fontId="24" fillId="4" borderId="93" xfId="2" applyNumberFormat="1" applyFont="1" applyFill="1" applyBorder="1" applyAlignment="1">
      <alignment horizontal="right" vertical="center" wrapText="1" shrinkToFit="1"/>
    </xf>
    <xf numFmtId="38" fontId="24" fillId="4" borderId="8" xfId="2" applyNumberFormat="1" applyFont="1" applyFill="1" applyBorder="1" applyAlignment="1">
      <alignment horizontal="right" vertical="center" wrapText="1" shrinkToFit="1"/>
    </xf>
    <xf numFmtId="38" fontId="24" fillId="4" borderId="94" xfId="2" applyNumberFormat="1" applyFont="1" applyFill="1" applyBorder="1" applyAlignment="1">
      <alignment horizontal="right" vertical="center" wrapText="1" shrinkToFit="1"/>
    </xf>
    <xf numFmtId="38" fontId="24" fillId="4" borderId="59" xfId="2" applyNumberFormat="1" applyFont="1" applyFill="1" applyBorder="1" applyAlignment="1">
      <alignment horizontal="right" vertical="center" wrapText="1" shrinkToFit="1"/>
    </xf>
    <xf numFmtId="0" fontId="24" fillId="0" borderId="4" xfId="7" applyFont="1" applyFill="1" applyBorder="1" applyAlignment="1" applyProtection="1">
      <alignment vertical="center" wrapText="1" shrinkToFit="1"/>
      <protection locked="0"/>
    </xf>
    <xf numFmtId="0" fontId="24" fillId="0" borderId="6" xfId="7" applyFont="1" applyFill="1" applyBorder="1" applyAlignment="1" applyProtection="1">
      <alignment vertical="center" wrapText="1" shrinkToFit="1"/>
      <protection locked="0"/>
    </xf>
    <xf numFmtId="0" fontId="24" fillId="0" borderId="22" xfId="7" applyFont="1" applyBorder="1" applyAlignment="1" applyProtection="1">
      <alignment vertical="center" wrapText="1"/>
      <protection locked="0"/>
    </xf>
    <xf numFmtId="38" fontId="24" fillId="4" borderId="32" xfId="2" applyNumberFormat="1" applyFont="1" applyFill="1" applyBorder="1" applyAlignment="1">
      <alignment horizontal="center" vertical="center" wrapText="1" shrinkToFit="1"/>
    </xf>
    <xf numFmtId="38" fontId="24" fillId="4" borderId="86" xfId="2" applyNumberFormat="1" applyFont="1" applyFill="1" applyBorder="1" applyAlignment="1">
      <alignment horizontal="center" vertical="center" wrapText="1" shrinkToFit="1"/>
    </xf>
    <xf numFmtId="38" fontId="24" fillId="4" borderId="90" xfId="2" applyNumberFormat="1" applyFont="1" applyFill="1" applyBorder="1" applyAlignment="1">
      <alignment horizontal="center" vertical="center" wrapText="1" shrinkToFit="1"/>
    </xf>
    <xf numFmtId="38" fontId="24" fillId="0" borderId="4" xfId="2" applyNumberFormat="1" applyFont="1" applyFill="1" applyBorder="1" applyAlignment="1">
      <alignment vertical="center" wrapText="1" shrinkToFit="1"/>
    </xf>
    <xf numFmtId="38" fontId="24" fillId="0" borderId="15" xfId="2" applyNumberFormat="1" applyFont="1" applyFill="1" applyBorder="1" applyAlignment="1">
      <alignment vertical="center" wrapText="1" shrinkToFit="1"/>
    </xf>
    <xf numFmtId="38" fontId="24" fillId="0" borderId="88" xfId="2" applyNumberFormat="1" applyFont="1" applyFill="1" applyBorder="1" applyAlignment="1">
      <alignment vertical="center" wrapText="1" shrinkToFit="1"/>
    </xf>
    <xf numFmtId="38" fontId="24" fillId="0" borderId="76" xfId="2" applyNumberFormat="1" applyFont="1" applyFill="1" applyBorder="1" applyAlignment="1">
      <alignment vertical="center" wrapText="1" shrinkToFit="1"/>
    </xf>
    <xf numFmtId="38" fontId="24" fillId="0" borderId="9" xfId="3" applyFont="1" applyFill="1" applyBorder="1" applyAlignment="1" applyProtection="1">
      <alignment horizontal="right" vertical="center" wrapText="1" shrinkToFit="1"/>
      <protection locked="0"/>
    </xf>
    <xf numFmtId="38" fontId="24" fillId="0" borderId="60" xfId="3" applyFont="1" applyFill="1" applyBorder="1" applyAlignment="1" applyProtection="1">
      <alignment horizontal="right" vertical="center" wrapText="1" shrinkToFit="1"/>
      <protection locked="0"/>
    </xf>
    <xf numFmtId="180" fontId="24" fillId="0" borderId="9" xfId="17" applyNumberFormat="1" applyFont="1" applyFill="1" applyBorder="1" applyAlignment="1" applyProtection="1">
      <alignment horizontal="right" vertical="center" wrapText="1" shrinkToFit="1"/>
      <protection locked="0"/>
    </xf>
    <xf numFmtId="180" fontId="24" fillId="0" borderId="60" xfId="17" applyNumberFormat="1" applyFont="1" applyFill="1" applyBorder="1" applyAlignment="1" applyProtection="1">
      <alignment horizontal="right" vertical="center" wrapText="1" shrinkToFit="1"/>
      <protection locked="0"/>
    </xf>
    <xf numFmtId="179" fontId="24" fillId="0" borderId="9" xfId="1" applyNumberFormat="1" applyFont="1" applyFill="1" applyBorder="1" applyAlignment="1" applyProtection="1">
      <alignment horizontal="right" vertical="center" wrapText="1" shrinkToFit="1"/>
      <protection locked="0"/>
    </xf>
    <xf numFmtId="179" fontId="24" fillId="0" borderId="60" xfId="1" applyNumberFormat="1" applyFont="1" applyFill="1" applyBorder="1" applyAlignment="1" applyProtection="1">
      <alignment horizontal="right" vertical="center" wrapText="1" shrinkToFit="1"/>
      <protection locked="0"/>
    </xf>
    <xf numFmtId="179" fontId="24" fillId="0" borderId="15" xfId="17" applyNumberFormat="1" applyFont="1" applyFill="1" applyBorder="1" applyAlignment="1" applyProtection="1">
      <alignment horizontal="right" vertical="center" wrapText="1" shrinkToFit="1"/>
      <protection locked="0"/>
    </xf>
    <xf numFmtId="179" fontId="24" fillId="0" borderId="76" xfId="17" applyNumberFormat="1" applyFont="1" applyFill="1" applyBorder="1" applyAlignment="1" applyProtection="1">
      <alignment horizontal="right" vertical="center" wrapText="1" shrinkToFit="1"/>
      <protection locked="0"/>
    </xf>
    <xf numFmtId="177" fontId="24" fillId="0" borderId="15" xfId="18" applyNumberFormat="1" applyFont="1" applyFill="1" applyBorder="1" applyAlignment="1" applyProtection="1">
      <alignment horizontal="right" vertical="center" wrapText="1" shrinkToFit="1"/>
      <protection locked="0"/>
    </xf>
    <xf numFmtId="177" fontId="24" fillId="0" borderId="76" xfId="18" applyNumberFormat="1" applyFont="1" applyFill="1" applyBorder="1" applyAlignment="1" applyProtection="1">
      <alignment horizontal="right" vertical="center" wrapText="1" shrinkToFit="1"/>
      <protection locked="0"/>
    </xf>
    <xf numFmtId="38" fontId="24" fillId="0" borderId="17" xfId="17" applyFont="1" applyFill="1" applyBorder="1" applyAlignment="1" applyProtection="1">
      <alignment horizontal="left" vertical="center" wrapText="1" shrinkToFit="1"/>
      <protection locked="0"/>
    </xf>
    <xf numFmtId="38" fontId="24" fillId="0" borderId="82" xfId="17" applyFont="1" applyFill="1" applyBorder="1" applyAlignment="1" applyProtection="1">
      <alignment horizontal="left" vertical="center" wrapText="1" shrinkToFit="1"/>
      <protection locked="0"/>
    </xf>
    <xf numFmtId="182" fontId="24" fillId="0" borderId="15" xfId="17" applyNumberFormat="1" applyFont="1" applyFill="1" applyBorder="1" applyAlignment="1" applyProtection="1">
      <alignment horizontal="left" vertical="center" wrapText="1" shrinkToFit="1"/>
      <protection locked="0"/>
    </xf>
    <xf numFmtId="182" fontId="24" fillId="0" borderId="76" xfId="17" applyNumberFormat="1" applyFont="1" applyFill="1" applyBorder="1" applyAlignment="1" applyProtection="1">
      <alignment horizontal="left" vertical="center" wrapText="1" shrinkToFit="1"/>
      <protection locked="0"/>
    </xf>
    <xf numFmtId="182" fontId="24" fillId="0" borderId="5" xfId="1" applyNumberFormat="1" applyFont="1" applyFill="1" applyBorder="1" applyAlignment="1" applyProtection="1">
      <alignment horizontal="right" vertical="center" wrapText="1" shrinkToFit="1"/>
      <protection locked="0"/>
    </xf>
    <xf numFmtId="182" fontId="24" fillId="0" borderId="9" xfId="1" applyNumberFormat="1" applyFont="1" applyFill="1" applyBorder="1" applyAlignment="1" applyProtection="1">
      <alignment horizontal="right" vertical="center" wrapText="1" shrinkToFit="1"/>
      <protection locked="0"/>
    </xf>
    <xf numFmtId="182" fontId="24" fillId="0" borderId="75" xfId="1" applyNumberFormat="1" applyFont="1" applyFill="1" applyBorder="1" applyAlignment="1" applyProtection="1">
      <alignment horizontal="right" vertical="center" wrapText="1" shrinkToFit="1"/>
      <protection locked="0"/>
    </xf>
    <xf numFmtId="182" fontId="24" fillId="0" borderId="60" xfId="1" applyNumberFormat="1" applyFont="1" applyFill="1" applyBorder="1" applyAlignment="1" applyProtection="1">
      <alignment horizontal="right" vertical="center" wrapText="1" shrinkToFit="1"/>
      <protection locked="0"/>
    </xf>
    <xf numFmtId="185" fontId="24" fillId="4" borderId="15" xfId="17" applyNumberFormat="1" applyFont="1" applyFill="1" applyBorder="1" applyAlignment="1" applyProtection="1">
      <alignment vertical="center" wrapText="1" shrinkToFit="1"/>
      <protection locked="0"/>
    </xf>
    <xf numFmtId="185" fontId="24" fillId="4" borderId="76" xfId="17" applyNumberFormat="1" applyFont="1" applyFill="1" applyBorder="1" applyAlignment="1" applyProtection="1">
      <alignment vertical="center" wrapText="1" shrinkToFit="1"/>
      <protection locked="0"/>
    </xf>
    <xf numFmtId="38" fontId="24" fillId="0" borderId="15" xfId="17" applyFont="1" applyFill="1" applyBorder="1" applyAlignment="1" applyProtection="1">
      <alignment horizontal="left" vertical="center" wrapText="1" shrinkToFit="1"/>
      <protection locked="0"/>
    </xf>
    <xf numFmtId="38" fontId="24" fillId="0" borderId="76" xfId="17" applyFont="1" applyFill="1" applyBorder="1" applyAlignment="1" applyProtection="1">
      <alignment horizontal="left" vertical="center" wrapText="1" shrinkToFit="1"/>
      <protection locked="0"/>
    </xf>
    <xf numFmtId="38" fontId="24" fillId="4" borderId="35" xfId="17" applyFont="1" applyFill="1" applyBorder="1" applyAlignment="1" applyProtection="1">
      <alignment vertical="center" wrapText="1" shrinkToFit="1"/>
      <protection locked="0"/>
    </xf>
    <xf numFmtId="38" fontId="24" fillId="4" borderId="77" xfId="17" applyFont="1" applyFill="1" applyBorder="1" applyAlignment="1" applyProtection="1">
      <alignment vertical="center" wrapText="1" shrinkToFit="1"/>
      <protection locked="0"/>
    </xf>
    <xf numFmtId="38" fontId="24" fillId="4" borderId="66" xfId="17" applyFont="1" applyFill="1" applyBorder="1" applyAlignment="1" applyProtection="1">
      <alignment vertical="center" wrapText="1" shrinkToFit="1"/>
      <protection locked="0"/>
    </xf>
    <xf numFmtId="38" fontId="24" fillId="4" borderId="81" xfId="17" applyFont="1" applyFill="1" applyBorder="1" applyAlignment="1" applyProtection="1">
      <alignment vertical="center" wrapText="1" shrinkToFit="1"/>
      <protection locked="0"/>
    </xf>
    <xf numFmtId="38" fontId="24" fillId="4" borderId="8" xfId="17" applyFont="1" applyFill="1" applyBorder="1" applyAlignment="1" applyProtection="1">
      <alignment vertical="center" wrapText="1" shrinkToFit="1"/>
      <protection locked="0"/>
    </xf>
    <xf numFmtId="38" fontId="24" fillId="4" borderId="59" xfId="17" applyFont="1" applyFill="1" applyBorder="1" applyAlignment="1" applyProtection="1">
      <alignment vertical="center" wrapText="1" shrinkToFit="1"/>
      <protection locked="0"/>
    </xf>
    <xf numFmtId="38" fontId="24" fillId="0" borderId="5" xfId="17" applyFont="1" applyFill="1" applyBorder="1" applyAlignment="1" applyProtection="1">
      <alignment horizontal="center" vertical="center" wrapText="1" shrinkToFit="1"/>
      <protection locked="0"/>
    </xf>
    <xf numFmtId="38" fontId="24" fillId="0" borderId="8" xfId="17" applyFont="1" applyFill="1" applyBorder="1" applyAlignment="1" applyProtection="1">
      <alignment horizontal="center" vertical="center" wrapText="1" shrinkToFit="1"/>
      <protection locked="0"/>
    </xf>
    <xf numFmtId="38" fontId="24" fillId="0" borderId="75" xfId="17" applyFont="1" applyFill="1" applyBorder="1" applyAlignment="1" applyProtection="1">
      <alignment horizontal="center" vertical="center" wrapText="1" shrinkToFit="1"/>
      <protection locked="0"/>
    </xf>
    <xf numFmtId="38" fontId="24" fillId="0" borderId="59" xfId="17" applyFont="1" applyFill="1" applyBorder="1" applyAlignment="1" applyProtection="1">
      <alignment horizontal="center" vertical="center" wrapText="1" shrinkToFit="1"/>
      <protection locked="0"/>
    </xf>
    <xf numFmtId="38" fontId="24" fillId="0" borderId="15" xfId="17" applyFont="1" applyFill="1" applyBorder="1" applyAlignment="1" applyProtection="1">
      <alignment horizontal="center" vertical="center" wrapText="1" shrinkToFit="1"/>
      <protection locked="0"/>
    </xf>
    <xf numFmtId="38" fontId="24" fillId="0" borderId="17" xfId="17" applyFont="1" applyFill="1" applyBorder="1" applyAlignment="1" applyProtection="1">
      <alignment horizontal="center" vertical="center" wrapText="1" shrinkToFit="1"/>
      <protection locked="0"/>
    </xf>
    <xf numFmtId="38" fontId="24" fillId="0" borderId="76" xfId="17" applyFont="1" applyFill="1" applyBorder="1" applyAlignment="1" applyProtection="1">
      <alignment horizontal="center" vertical="center" wrapText="1" shrinkToFit="1"/>
      <protection locked="0"/>
    </xf>
    <xf numFmtId="38" fontId="24" fillId="0" borderId="82" xfId="17" applyFont="1" applyFill="1" applyBorder="1" applyAlignment="1" applyProtection="1">
      <alignment horizontal="center" vertical="center" wrapText="1" shrinkToFit="1"/>
      <protection locked="0"/>
    </xf>
    <xf numFmtId="38" fontId="24" fillId="0" borderId="22" xfId="17" applyFont="1" applyFill="1" applyBorder="1" applyAlignment="1" applyProtection="1">
      <alignment horizontal="center" vertical="center" wrapText="1" shrinkToFit="1"/>
      <protection locked="0"/>
    </xf>
    <xf numFmtId="38" fontId="24" fillId="0" borderId="78" xfId="17" applyFont="1" applyFill="1" applyBorder="1" applyAlignment="1" applyProtection="1">
      <alignment horizontal="center" vertical="center" wrapText="1" shrinkToFit="1"/>
      <protection locked="0"/>
    </xf>
    <xf numFmtId="0" fontId="11" fillId="0" borderId="8" xfId="7" applyFont="1" applyBorder="1" applyAlignment="1" applyProtection="1">
      <alignment horizontal="center" vertical="center" wrapText="1"/>
      <protection locked="0"/>
    </xf>
    <xf numFmtId="0" fontId="11" fillId="0" borderId="38" xfId="7" applyFont="1" applyBorder="1" applyAlignment="1" applyProtection="1">
      <alignment horizontal="center" vertical="center"/>
      <protection locked="0"/>
    </xf>
    <xf numFmtId="0" fontId="11" fillId="0" borderId="84" xfId="7" applyFont="1" applyBorder="1" applyProtection="1">
      <alignment vertical="center"/>
      <protection locked="0"/>
    </xf>
    <xf numFmtId="0" fontId="15" fillId="3" borderId="95" xfId="9" applyFont="1" applyFill="1" applyBorder="1" applyAlignment="1" applyProtection="1">
      <alignment horizontal="center" vertical="center" wrapText="1"/>
      <protection locked="0"/>
    </xf>
    <xf numFmtId="38" fontId="15" fillId="5" borderId="49" xfId="9" applyNumberFormat="1" applyFont="1" applyFill="1" applyBorder="1" applyAlignment="1" applyProtection="1">
      <alignment horizontal="left" vertical="center" shrinkToFit="1"/>
      <protection locked="0"/>
    </xf>
    <xf numFmtId="38" fontId="24" fillId="0" borderId="92" xfId="2" applyNumberFormat="1" applyFont="1" applyFill="1" applyBorder="1" applyAlignment="1">
      <alignment vertical="center" wrapText="1" shrinkToFit="1"/>
    </xf>
    <xf numFmtId="38" fontId="24" fillId="0" borderId="96" xfId="2" applyNumberFormat="1" applyFont="1" applyFill="1" applyBorder="1" applyAlignment="1">
      <alignment vertical="center" wrapText="1" shrinkToFit="1"/>
    </xf>
    <xf numFmtId="38" fontId="24" fillId="0" borderId="9" xfId="3" applyFont="1" applyFill="1" applyBorder="1" applyAlignment="1" applyProtection="1">
      <alignment horizontal="center" vertical="center" wrapText="1" shrinkToFit="1"/>
      <protection locked="0"/>
    </xf>
    <xf numFmtId="38" fontId="24" fillId="0" borderId="60" xfId="3" applyFont="1" applyFill="1" applyBorder="1" applyAlignment="1" applyProtection="1">
      <alignment horizontal="center" vertical="center" wrapText="1" shrinkToFit="1"/>
      <protection locked="0"/>
    </xf>
    <xf numFmtId="0" fontId="15" fillId="0" borderId="42" xfId="7" applyFont="1" applyBorder="1" applyAlignment="1" applyProtection="1">
      <alignment vertical="center" wrapText="1"/>
      <protection locked="0"/>
    </xf>
    <xf numFmtId="0" fontId="15" fillId="0" borderId="0" xfId="7" applyFont="1" applyBorder="1" applyAlignment="1" applyProtection="1">
      <alignment vertical="center" wrapText="1"/>
      <protection locked="0"/>
    </xf>
    <xf numFmtId="180" fontId="24" fillId="0" borderId="9" xfId="1" applyNumberFormat="1" applyFont="1" applyFill="1" applyBorder="1" applyAlignment="1" applyProtection="1">
      <alignment horizontal="center" vertical="center" wrapText="1" shrinkToFit="1"/>
      <protection locked="0"/>
    </xf>
    <xf numFmtId="0" fontId="15" fillId="0" borderId="38" xfId="7" applyFont="1" applyBorder="1" applyAlignment="1" applyProtection="1">
      <alignment horizontal="left" vertical="center"/>
      <protection locked="0"/>
    </xf>
    <xf numFmtId="38" fontId="15" fillId="5" borderId="13" xfId="17" applyFont="1" applyFill="1" applyBorder="1" applyAlignment="1" applyProtection="1">
      <alignment horizontal="center" vertical="center" shrinkToFit="1"/>
      <protection locked="0"/>
    </xf>
    <xf numFmtId="38" fontId="15" fillId="5" borderId="4" xfId="9" applyNumberFormat="1" applyFont="1" applyFill="1" applyBorder="1" applyAlignment="1" applyProtection="1">
      <alignment horizontal="center" vertical="center" textRotation="255" shrinkToFit="1"/>
      <protection locked="0"/>
    </xf>
    <xf numFmtId="180" fontId="24" fillId="0" borderId="60" xfId="1" applyNumberFormat="1" applyFont="1" applyFill="1" applyBorder="1" applyAlignment="1" applyProtection="1">
      <alignment vertical="center" wrapText="1" shrinkToFit="1"/>
      <protection locked="0"/>
    </xf>
    <xf numFmtId="38" fontId="15" fillId="5" borderId="64" xfId="17" applyFont="1" applyFill="1" applyBorder="1" applyAlignment="1" applyProtection="1">
      <alignment horizontal="center" vertical="center" shrinkToFit="1"/>
      <protection locked="0"/>
    </xf>
    <xf numFmtId="38" fontId="24" fillId="0" borderId="66" xfId="17" applyFont="1" applyFill="1" applyBorder="1" applyAlignment="1" applyProtection="1">
      <alignment horizontal="center" vertical="center" wrapText="1" shrinkToFit="1"/>
      <protection locked="0"/>
    </xf>
    <xf numFmtId="38" fontId="24" fillId="0" borderId="81" xfId="17" applyFont="1" applyFill="1" applyBorder="1" applyAlignment="1" applyProtection="1">
      <alignment horizontal="center" vertical="center" wrapText="1" shrinkToFit="1"/>
      <protection locked="0"/>
    </xf>
    <xf numFmtId="0" fontId="11" fillId="0" borderId="0" xfId="7" applyFont="1" applyAlignment="1" applyProtection="1">
      <alignment horizontal="center" vertical="center" wrapText="1"/>
      <protection locked="0"/>
    </xf>
    <xf numFmtId="38" fontId="15" fillId="0" borderId="0" xfId="0" applyNumberFormat="1" applyFont="1" applyAlignment="1">
      <alignment horizontal="center" vertical="center" wrapText="1"/>
    </xf>
    <xf numFmtId="181" fontId="24" fillId="0" borderId="9" xfId="17" applyNumberFormat="1" applyFont="1" applyFill="1" applyBorder="1" applyAlignment="1" applyProtection="1">
      <alignment horizontal="center" vertical="center" wrapText="1" shrinkToFit="1"/>
      <protection locked="0"/>
    </xf>
    <xf numFmtId="181" fontId="24" fillId="0" borderId="60" xfId="17" applyNumberFormat="1" applyFont="1" applyFill="1" applyBorder="1" applyAlignment="1" applyProtection="1">
      <alignment horizontal="center" vertical="center" wrapText="1" shrinkToFit="1"/>
      <protection locked="0"/>
    </xf>
    <xf numFmtId="181" fontId="24" fillId="4" borderId="15" xfId="17" applyNumberFormat="1" applyFont="1" applyFill="1" applyBorder="1" applyAlignment="1" applyProtection="1">
      <alignment horizontal="right" vertical="center" wrapText="1" shrinkToFit="1"/>
      <protection locked="0"/>
    </xf>
    <xf numFmtId="181" fontId="24" fillId="4" borderId="76" xfId="17" applyNumberFormat="1" applyFont="1" applyFill="1" applyBorder="1" applyAlignment="1" applyProtection="1">
      <alignment horizontal="right" vertical="center" wrapText="1" shrinkToFit="1"/>
      <protection locked="0"/>
    </xf>
    <xf numFmtId="38" fontId="24" fillId="0" borderId="5" xfId="1" applyNumberFormat="1" applyFont="1" applyFill="1" applyBorder="1" applyAlignment="1" applyProtection="1">
      <alignment vertical="center" wrapText="1" shrinkToFit="1"/>
      <protection locked="0"/>
    </xf>
    <xf numFmtId="38" fontId="24" fillId="0" borderId="9" xfId="1" applyNumberFormat="1" applyFont="1" applyFill="1" applyBorder="1" applyAlignment="1" applyProtection="1">
      <alignment vertical="center" wrapText="1" shrinkToFit="1"/>
      <protection locked="0"/>
    </xf>
    <xf numFmtId="38" fontId="24" fillId="0" borderId="75" xfId="1" applyNumberFormat="1" applyFont="1" applyFill="1" applyBorder="1" applyAlignment="1" applyProtection="1">
      <alignment vertical="center" wrapText="1" shrinkToFit="1"/>
      <protection locked="0"/>
    </xf>
    <xf numFmtId="38" fontId="24" fillId="0" borderId="60" xfId="1" applyNumberFormat="1" applyFont="1" applyFill="1" applyBorder="1" applyAlignment="1" applyProtection="1">
      <alignment vertical="center" wrapText="1" shrinkToFit="1"/>
      <protection locked="0"/>
    </xf>
    <xf numFmtId="182" fontId="24" fillId="4" borderId="15" xfId="1" applyNumberFormat="1" applyFont="1" applyFill="1" applyBorder="1" applyAlignment="1" applyProtection="1">
      <alignment horizontal="right" vertical="center" wrapText="1" shrinkToFit="1"/>
      <protection locked="0"/>
    </xf>
    <xf numFmtId="182" fontId="24" fillId="4" borderId="76" xfId="1" applyNumberFormat="1" applyFont="1" applyFill="1" applyBorder="1" applyAlignment="1" applyProtection="1">
      <alignment horizontal="right" vertical="center" wrapText="1" shrinkToFit="1"/>
      <protection locked="0"/>
    </xf>
    <xf numFmtId="181" fontId="24" fillId="0" borderId="5" xfId="17" applyNumberFormat="1" applyFont="1" applyFill="1" applyBorder="1" applyAlignment="1" applyProtection="1">
      <alignment vertical="center" wrapText="1" shrinkToFit="1"/>
      <protection locked="0"/>
    </xf>
    <xf numFmtId="181" fontId="24" fillId="0" borderId="75" xfId="17" applyNumberFormat="1" applyFont="1" applyFill="1" applyBorder="1" applyAlignment="1" applyProtection="1">
      <alignment vertical="center" wrapText="1" shrinkToFit="1"/>
      <protection locked="0"/>
    </xf>
    <xf numFmtId="181" fontId="15" fillId="5" borderId="14" xfId="9" applyNumberFormat="1" applyFont="1" applyFill="1" applyBorder="1" applyAlignment="1" applyProtection="1">
      <alignment horizontal="center" vertical="center" textRotation="255" shrinkToFit="1"/>
      <protection locked="0"/>
    </xf>
    <xf numFmtId="181" fontId="15" fillId="0" borderId="0" xfId="0" applyNumberFormat="1" applyFont="1" applyAlignment="1">
      <alignment horizontal="center" vertical="center" wrapText="1"/>
    </xf>
    <xf numFmtId="38" fontId="22" fillId="0" borderId="45" xfId="3" applyFont="1" applyFill="1" applyBorder="1" applyAlignment="1">
      <alignment horizontal="center" vertical="center" wrapText="1"/>
    </xf>
    <xf numFmtId="38" fontId="15" fillId="5" borderId="36" xfId="7" applyNumberFormat="1" applyFont="1" applyFill="1" applyBorder="1" applyAlignment="1" applyProtection="1">
      <alignment horizontal="center" vertical="center" shrinkToFit="1"/>
      <protection locked="0"/>
    </xf>
    <xf numFmtId="180" fontId="24" fillId="0" borderId="35" xfId="1" applyNumberFormat="1" applyFont="1" applyFill="1" applyBorder="1" applyAlignment="1" applyProtection="1">
      <alignment horizontal="center" vertical="center" wrapText="1" shrinkToFit="1"/>
      <protection locked="0"/>
    </xf>
    <xf numFmtId="180" fontId="24" fillId="0" borderId="22" xfId="1" applyNumberFormat="1" applyFont="1" applyFill="1" applyBorder="1" applyAlignment="1" applyProtection="1">
      <alignment horizontal="center" vertical="center" wrapText="1" shrinkToFit="1"/>
      <protection locked="0"/>
    </xf>
    <xf numFmtId="180" fontId="24" fillId="0" borderId="77" xfId="1" applyNumberFormat="1" applyFont="1" applyFill="1" applyBorder="1" applyAlignment="1" applyProtection="1">
      <alignment horizontal="center" vertical="center" wrapText="1" shrinkToFit="1"/>
      <protection locked="0"/>
    </xf>
    <xf numFmtId="180" fontId="24" fillId="0" borderId="60" xfId="1" applyNumberFormat="1" applyFont="1" applyFill="1" applyBorder="1" applyAlignment="1" applyProtection="1">
      <alignment horizontal="center" vertical="center" wrapText="1" shrinkToFit="1"/>
      <protection locked="0"/>
    </xf>
    <xf numFmtId="180" fontId="24" fillId="0" borderId="78" xfId="1" applyNumberFormat="1" applyFont="1" applyFill="1" applyBorder="1" applyAlignment="1" applyProtection="1">
      <alignment horizontal="center" vertical="center" wrapText="1" shrinkToFit="1"/>
      <protection locked="0"/>
    </xf>
    <xf numFmtId="0" fontId="15" fillId="0" borderId="0" xfId="7" applyFont="1" applyFill="1" applyProtection="1">
      <alignment vertical="center"/>
      <protection locked="0"/>
    </xf>
    <xf numFmtId="176" fontId="13" fillId="0" borderId="0" xfId="0" applyNumberFormat="1" applyFont="1" applyBorder="1" applyAlignment="1">
      <alignment horizontal="center" vertical="center" shrinkToFit="1"/>
    </xf>
    <xf numFmtId="38" fontId="24" fillId="4" borderId="58" xfId="3" applyFont="1" applyFill="1" applyBorder="1" applyAlignment="1">
      <alignment vertical="center" shrinkToFit="1"/>
    </xf>
    <xf numFmtId="38" fontId="24" fillId="4" borderId="69" xfId="3" applyFont="1" applyFill="1" applyBorder="1" applyAlignment="1">
      <alignment vertical="center" shrinkToFit="1"/>
    </xf>
    <xf numFmtId="38" fontId="24" fillId="0" borderId="52" xfId="3" applyFont="1" applyFill="1" applyBorder="1" applyAlignment="1">
      <alignment vertical="center" shrinkToFit="1"/>
    </xf>
    <xf numFmtId="38" fontId="24" fillId="0" borderId="47" xfId="3" applyFont="1" applyFill="1" applyBorder="1" applyAlignment="1">
      <alignment vertical="center" shrinkToFit="1"/>
    </xf>
    <xf numFmtId="38" fontId="24" fillId="4" borderId="5" xfId="3" applyFont="1" applyFill="1" applyBorder="1" applyAlignment="1">
      <alignment vertical="center" shrinkToFit="1"/>
    </xf>
    <xf numFmtId="38" fontId="24" fillId="4" borderId="15" xfId="3" applyFont="1" applyFill="1" applyBorder="1" applyAlignment="1">
      <alignment vertical="center" shrinkToFit="1"/>
    </xf>
    <xf numFmtId="38" fontId="24" fillId="0" borderId="21" xfId="3" applyFont="1" applyFill="1" applyBorder="1" applyAlignment="1">
      <alignment vertical="center" shrinkToFit="1"/>
    </xf>
    <xf numFmtId="38" fontId="24" fillId="0" borderId="9" xfId="3" applyFont="1" applyFill="1" applyBorder="1" applyAlignment="1">
      <alignment vertical="center" shrinkToFit="1"/>
    </xf>
    <xf numFmtId="0" fontId="24" fillId="3" borderId="0" xfId="0" applyFont="1" applyFill="1">
      <alignment vertical="center"/>
    </xf>
    <xf numFmtId="0" fontId="24" fillId="4" borderId="52" xfId="0" applyFont="1" applyFill="1" applyBorder="1" applyAlignment="1">
      <alignment horizontal="center" vertical="center" wrapText="1"/>
    </xf>
    <xf numFmtId="0" fontId="24" fillId="4" borderId="47" xfId="0" applyFont="1" applyFill="1" applyBorder="1" applyAlignment="1">
      <alignment vertical="center" shrinkToFit="1"/>
    </xf>
    <xf numFmtId="0" fontId="24" fillId="4" borderId="69" xfId="0" applyFont="1" applyFill="1" applyBorder="1" applyAlignment="1">
      <alignment vertical="center" shrinkToFit="1"/>
    </xf>
    <xf numFmtId="0" fontId="24" fillId="4" borderId="68" xfId="0" applyFont="1" applyFill="1" applyBorder="1" applyAlignment="1">
      <alignment horizontal="left" vertical="center" shrinkToFit="1"/>
    </xf>
    <xf numFmtId="38" fontId="24" fillId="0" borderId="70" xfId="3" applyFont="1" applyFill="1" applyBorder="1" applyAlignment="1">
      <alignment vertical="center" shrinkToFit="1"/>
    </xf>
    <xf numFmtId="38" fontId="24" fillId="0" borderId="71" xfId="3" applyFont="1" applyFill="1" applyBorder="1" applyAlignment="1">
      <alignment vertical="center" shrinkToFit="1"/>
    </xf>
    <xf numFmtId="38" fontId="24" fillId="4" borderId="68" xfId="3" applyFont="1" applyFill="1" applyBorder="1" applyAlignment="1">
      <alignment vertical="center" shrinkToFit="1"/>
    </xf>
    <xf numFmtId="40" fontId="24" fillId="4" borderId="68" xfId="3" applyNumberFormat="1" applyFont="1" applyFill="1" applyBorder="1" applyAlignment="1">
      <alignment vertical="center" shrinkToFit="1"/>
    </xf>
    <xf numFmtId="1" fontId="24" fillId="0" borderId="68" xfId="3" applyNumberFormat="1" applyFont="1" applyFill="1" applyBorder="1" applyAlignment="1">
      <alignment vertical="center" shrinkToFit="1"/>
    </xf>
    <xf numFmtId="0" fontId="24" fillId="0" borderId="57" xfId="0" applyFont="1" applyBorder="1" applyAlignment="1">
      <alignment vertical="center" shrinkToFit="1"/>
    </xf>
    <xf numFmtId="183" fontId="24" fillId="0" borderId="0" xfId="0" applyNumberFormat="1" applyFont="1">
      <alignment vertical="center"/>
    </xf>
    <xf numFmtId="38" fontId="24" fillId="0" borderId="0" xfId="0" applyNumberFormat="1" applyFont="1">
      <alignment vertical="center"/>
    </xf>
    <xf numFmtId="0" fontId="24" fillId="0" borderId="0" xfId="0" applyFont="1">
      <alignment vertical="center"/>
    </xf>
    <xf numFmtId="0" fontId="24" fillId="4" borderId="21" xfId="0" applyFont="1" applyFill="1" applyBorder="1" applyAlignment="1">
      <alignment horizontal="center" vertical="center" wrapText="1"/>
    </xf>
    <xf numFmtId="0" fontId="24" fillId="4" borderId="9" xfId="0" applyFont="1" applyFill="1" applyBorder="1" applyAlignment="1">
      <alignment vertical="center" shrinkToFit="1"/>
    </xf>
    <xf numFmtId="0" fontId="24" fillId="4" borderId="15" xfId="0" applyFont="1" applyFill="1" applyBorder="1" applyAlignment="1">
      <alignment vertical="center" shrinkToFit="1"/>
    </xf>
    <xf numFmtId="0" fontId="24" fillId="4" borderId="23" xfId="0" applyFont="1" applyFill="1" applyBorder="1" applyAlignment="1">
      <alignment vertical="center" shrinkToFit="1"/>
    </xf>
    <xf numFmtId="38" fontId="24" fillId="0" borderId="79" xfId="3" applyFont="1" applyFill="1" applyBorder="1" applyAlignment="1">
      <alignment vertical="center" shrinkToFit="1"/>
    </xf>
    <xf numFmtId="38" fontId="24" fillId="0" borderId="80" xfId="3" applyFont="1" applyFill="1" applyBorder="1" applyAlignment="1">
      <alignment vertical="center" shrinkToFit="1"/>
    </xf>
    <xf numFmtId="38" fontId="24" fillId="4" borderId="23" xfId="3" applyFont="1" applyFill="1" applyBorder="1" applyAlignment="1">
      <alignment vertical="center" shrinkToFit="1"/>
    </xf>
    <xf numFmtId="40" fontId="24" fillId="4" borderId="23" xfId="3" applyNumberFormat="1" applyFont="1" applyFill="1" applyBorder="1" applyAlignment="1">
      <alignment vertical="center" shrinkToFit="1"/>
    </xf>
    <xf numFmtId="1" fontId="24" fillId="0" borderId="23" xfId="3" applyNumberFormat="1" applyFont="1" applyFill="1" applyBorder="1" applyAlignment="1">
      <alignment vertical="center" shrinkToFit="1"/>
    </xf>
    <xf numFmtId="0" fontId="24" fillId="0" borderId="41" xfId="0" applyFont="1" applyBorder="1" applyAlignment="1">
      <alignment vertical="center" shrinkToFit="1"/>
    </xf>
    <xf numFmtId="0" fontId="27" fillId="0" borderId="0" xfId="0" applyFont="1">
      <alignment vertical="center"/>
    </xf>
    <xf numFmtId="0" fontId="24" fillId="7" borderId="26" xfId="0" applyFont="1" applyFill="1" applyBorder="1" applyAlignment="1">
      <alignment horizontal="center" vertical="center"/>
    </xf>
    <xf numFmtId="0" fontId="24" fillId="7" borderId="31" xfId="0" applyFont="1" applyFill="1" applyBorder="1" applyAlignment="1">
      <alignment horizontal="center" vertical="center"/>
    </xf>
    <xf numFmtId="38" fontId="24" fillId="7" borderId="30" xfId="3" applyFont="1" applyFill="1" applyBorder="1" applyAlignment="1">
      <alignment vertical="center"/>
    </xf>
    <xf numFmtId="38" fontId="24" fillId="7" borderId="29" xfId="3" applyFont="1" applyFill="1" applyBorder="1" applyAlignment="1">
      <alignment vertical="center"/>
    </xf>
    <xf numFmtId="38" fontId="24" fillId="7" borderId="28" xfId="3" applyFont="1" applyFill="1" applyBorder="1" applyAlignment="1">
      <alignment vertical="center"/>
    </xf>
    <xf numFmtId="38" fontId="24" fillId="7" borderId="50" xfId="3" applyFont="1" applyFill="1" applyBorder="1" applyAlignment="1">
      <alignment vertical="center"/>
    </xf>
    <xf numFmtId="38" fontId="24" fillId="7" borderId="31" xfId="3" applyFont="1" applyFill="1" applyBorder="1" applyAlignment="1">
      <alignment vertical="center" shrinkToFit="1"/>
    </xf>
    <xf numFmtId="40" fontId="24" fillId="7" borderId="31" xfId="3" applyNumberFormat="1" applyFont="1" applyFill="1" applyBorder="1" applyAlignment="1">
      <alignment vertical="center" shrinkToFit="1"/>
    </xf>
    <xf numFmtId="0" fontId="28" fillId="7" borderId="27" xfId="0" applyFont="1" applyFill="1" applyBorder="1" applyAlignment="1">
      <alignment vertical="center" shrinkToFit="1"/>
    </xf>
    <xf numFmtId="183" fontId="27" fillId="0" borderId="0" xfId="0" applyNumberFormat="1" applyFont="1">
      <alignment vertical="center"/>
    </xf>
    <xf numFmtId="38" fontId="26" fillId="5" borderId="10" xfId="0" applyNumberFormat="1" applyFont="1" applyFill="1" applyBorder="1" applyAlignment="1">
      <alignment horizontal="right" vertical="center" shrinkToFit="1"/>
    </xf>
    <xf numFmtId="38" fontId="26" fillId="5" borderId="88" xfId="0" applyNumberFormat="1" applyFont="1" applyFill="1" applyBorder="1" applyAlignment="1">
      <alignment horizontal="right" vertical="center" shrinkToFit="1"/>
    </xf>
    <xf numFmtId="38" fontId="29" fillId="5" borderId="32" xfId="0" applyNumberFormat="1" applyFont="1" applyFill="1" applyBorder="1" applyAlignment="1">
      <alignment horizontal="right" vertical="center" shrinkToFit="1"/>
    </xf>
    <xf numFmtId="38" fontId="29" fillId="5" borderId="11" xfId="0" applyNumberFormat="1" applyFont="1" applyFill="1" applyBorder="1" applyAlignment="1">
      <alignment horizontal="right" vertical="center" shrinkToFit="1"/>
    </xf>
    <xf numFmtId="38" fontId="29" fillId="5" borderId="33" xfId="0" applyNumberFormat="1" applyFont="1" applyFill="1" applyBorder="1" applyAlignment="1">
      <alignment horizontal="right" vertical="center" shrinkToFit="1"/>
    </xf>
    <xf numFmtId="38" fontId="26" fillId="7" borderId="26" xfId="3" applyFont="1" applyFill="1" applyBorder="1" applyAlignment="1">
      <alignment vertical="center" shrinkToFit="1"/>
    </xf>
    <xf numFmtId="38" fontId="26" fillId="7" borderId="28" xfId="3" applyFont="1" applyFill="1" applyBorder="1" applyAlignment="1">
      <alignment vertical="center" shrinkToFit="1"/>
    </xf>
    <xf numFmtId="38" fontId="26" fillId="7" borderId="50" xfId="3" applyFont="1" applyFill="1" applyBorder="1" applyAlignment="1">
      <alignment vertical="center" shrinkToFit="1"/>
    </xf>
    <xf numFmtId="38" fontId="24" fillId="4" borderId="68" xfId="3" applyNumberFormat="1" applyFont="1" applyFill="1" applyBorder="1" applyAlignment="1">
      <alignment horizontal="center" vertical="center" shrinkToFit="1"/>
    </xf>
    <xf numFmtId="38" fontId="24" fillId="4" borderId="23" xfId="3" applyNumberFormat="1" applyFont="1" applyFill="1" applyBorder="1" applyAlignment="1">
      <alignment horizontal="center" vertical="center" shrinkToFit="1"/>
    </xf>
    <xf numFmtId="182" fontId="24" fillId="0" borderId="23" xfId="1" applyNumberFormat="1" applyFont="1" applyFill="1" applyBorder="1" applyAlignment="1" applyProtection="1">
      <alignment horizontal="center" vertical="center" wrapText="1" shrinkToFit="1"/>
      <protection locked="0"/>
    </xf>
    <xf numFmtId="182" fontId="24" fillId="0" borderId="83" xfId="1" applyNumberFormat="1" applyFont="1" applyFill="1" applyBorder="1" applyAlignment="1" applyProtection="1">
      <alignment horizontal="center" vertical="center" wrapText="1" shrinkToFit="1"/>
      <protection locked="0"/>
    </xf>
    <xf numFmtId="38" fontId="24" fillId="4" borderId="58" xfId="3" applyFont="1" applyFill="1" applyBorder="1" applyAlignment="1">
      <alignment horizontal="center" vertical="center" shrinkToFit="1"/>
    </xf>
    <xf numFmtId="38" fontId="24" fillId="4" borderId="53" xfId="3" applyFont="1" applyFill="1" applyBorder="1" applyAlignment="1">
      <alignment horizontal="center" vertical="center" shrinkToFit="1"/>
    </xf>
    <xf numFmtId="38" fontId="24" fillId="4" borderId="52" xfId="3" applyFont="1" applyFill="1" applyBorder="1" applyAlignment="1">
      <alignment horizontal="center" vertical="center" shrinkToFit="1"/>
    </xf>
    <xf numFmtId="38" fontId="24" fillId="4" borderId="47" xfId="3" applyFont="1" applyFill="1" applyBorder="1" applyAlignment="1">
      <alignment horizontal="center" vertical="center" shrinkToFit="1"/>
    </xf>
    <xf numFmtId="38" fontId="24" fillId="4" borderId="5" xfId="3" applyFont="1" applyFill="1" applyBorder="1" applyAlignment="1">
      <alignment horizontal="center" vertical="center" shrinkToFit="1"/>
    </xf>
    <xf numFmtId="38" fontId="24" fillId="4" borderId="8" xfId="3" applyFont="1" applyFill="1" applyBorder="1" applyAlignment="1">
      <alignment horizontal="center" vertical="center" shrinkToFit="1"/>
    </xf>
    <xf numFmtId="38" fontId="24" fillId="4" borderId="21" xfId="3" applyFont="1" applyFill="1" applyBorder="1" applyAlignment="1">
      <alignment horizontal="center" vertical="center" shrinkToFit="1"/>
    </xf>
    <xf numFmtId="38" fontId="24" fillId="4" borderId="9" xfId="3" applyFont="1" applyFill="1" applyBorder="1" applyAlignment="1">
      <alignment horizontal="center" vertical="center" shrinkToFit="1"/>
    </xf>
    <xf numFmtId="38" fontId="26" fillId="7" borderId="67" xfId="3" applyFont="1" applyFill="1" applyBorder="1" applyAlignment="1">
      <alignment vertical="center" shrinkToFit="1"/>
    </xf>
    <xf numFmtId="180" fontId="24" fillId="0" borderId="15" xfId="1" applyNumberFormat="1" applyFont="1" applyFill="1" applyBorder="1" applyAlignment="1" applyProtection="1">
      <alignment horizontal="center" vertical="center" wrapText="1" shrinkToFit="1"/>
      <protection locked="0"/>
    </xf>
    <xf numFmtId="180" fontId="24" fillId="0" borderId="76" xfId="1" applyNumberFormat="1" applyFont="1" applyFill="1" applyBorder="1" applyAlignment="1" applyProtection="1">
      <alignment horizontal="center" vertical="center" wrapText="1" shrinkToFit="1"/>
      <protection locked="0"/>
    </xf>
    <xf numFmtId="0" fontId="11" fillId="0" borderId="0" xfId="7" applyFont="1" applyFill="1" applyBorder="1" applyAlignment="1" applyProtection="1">
      <alignment vertical="center" textRotation="255" wrapText="1"/>
      <protection locked="0"/>
    </xf>
    <xf numFmtId="0" fontId="13" fillId="0" borderId="0" xfId="7" applyFont="1" applyFill="1" applyBorder="1" applyAlignment="1" applyProtection="1">
      <alignment vertical="center" textRotation="255" wrapText="1"/>
      <protection locked="0"/>
    </xf>
    <xf numFmtId="180" fontId="24" fillId="0" borderId="0" xfId="7" applyNumberFormat="1" applyFont="1" applyFill="1" applyBorder="1" applyAlignment="1" applyProtection="1">
      <alignment vertical="center" textRotation="255" wrapText="1"/>
      <protection locked="0"/>
    </xf>
    <xf numFmtId="38" fontId="15" fillId="5" borderId="6" xfId="7" applyNumberFormat="1" applyFont="1" applyFill="1" applyBorder="1" applyAlignment="1" applyProtection="1">
      <alignment horizontal="left" vertical="center" shrinkToFit="1"/>
      <protection locked="0"/>
    </xf>
    <xf numFmtId="38" fontId="21" fillId="5" borderId="25" xfId="7" applyNumberFormat="1" applyFont="1" applyFill="1" applyBorder="1" applyAlignment="1" applyProtection="1">
      <alignment horizontal="center" vertical="center" shrinkToFit="1"/>
      <protection locked="0"/>
    </xf>
    <xf numFmtId="180" fontId="24" fillId="0" borderId="23" xfId="1" applyNumberFormat="1" applyFont="1" applyFill="1" applyBorder="1" applyAlignment="1" applyProtection="1">
      <alignment horizontal="center" vertical="center" wrapText="1" shrinkToFit="1"/>
      <protection locked="0"/>
    </xf>
    <xf numFmtId="38" fontId="15" fillId="5" borderId="24" xfId="7" applyNumberFormat="1" applyFont="1" applyFill="1" applyBorder="1" applyAlignment="1" applyProtection="1">
      <alignment horizontal="left" vertical="center" shrinkToFit="1"/>
      <protection locked="0"/>
    </xf>
    <xf numFmtId="38" fontId="15" fillId="5" borderId="36" xfId="7" applyNumberFormat="1" applyFont="1" applyFill="1" applyBorder="1" applyAlignment="1" applyProtection="1">
      <alignment horizontal="left" vertical="center" shrinkToFit="1"/>
      <protection locked="0"/>
    </xf>
    <xf numFmtId="38" fontId="15" fillId="5" borderId="25" xfId="7" applyNumberFormat="1" applyFont="1" applyFill="1" applyBorder="1" applyAlignment="1" applyProtection="1">
      <alignment horizontal="left" vertical="center" shrinkToFit="1"/>
      <protection locked="0"/>
    </xf>
    <xf numFmtId="180" fontId="24" fillId="12" borderId="23" xfId="1" applyNumberFormat="1" applyFont="1" applyFill="1" applyBorder="1" applyAlignment="1" applyProtection="1">
      <alignment horizontal="center" vertical="center" wrapText="1" shrinkToFit="1"/>
      <protection locked="0"/>
    </xf>
    <xf numFmtId="180" fontId="24" fillId="12" borderId="35" xfId="1" applyNumberFormat="1" applyFont="1" applyFill="1" applyBorder="1" applyAlignment="1" applyProtection="1">
      <alignment horizontal="center" vertical="center" wrapText="1" shrinkToFit="1"/>
      <protection locked="0"/>
    </xf>
    <xf numFmtId="180" fontId="24" fillId="12" borderId="9" xfId="1" applyNumberFormat="1" applyFont="1" applyFill="1" applyBorder="1" applyAlignment="1" applyProtection="1">
      <alignment horizontal="center" vertical="center" wrapText="1" shrinkToFit="1"/>
      <protection locked="0"/>
    </xf>
    <xf numFmtId="180" fontId="24" fillId="12" borderId="83" xfId="1" applyNumberFormat="1" applyFont="1" applyFill="1" applyBorder="1" applyAlignment="1" applyProtection="1">
      <alignment horizontal="center" vertical="center" wrapText="1" shrinkToFit="1"/>
      <protection locked="0"/>
    </xf>
    <xf numFmtId="180" fontId="24" fillId="12" borderId="77" xfId="1" applyNumberFormat="1" applyFont="1" applyFill="1" applyBorder="1" applyAlignment="1" applyProtection="1">
      <alignment horizontal="center" vertical="center" wrapText="1" shrinkToFit="1"/>
      <protection locked="0"/>
    </xf>
    <xf numFmtId="180" fontId="24" fillId="12" borderId="60" xfId="1" applyNumberFormat="1" applyFont="1" applyFill="1" applyBorder="1" applyAlignment="1" applyProtection="1">
      <alignment horizontal="center" vertical="center" wrapText="1" shrinkToFit="1"/>
      <protection locked="0"/>
    </xf>
    <xf numFmtId="180" fontId="24" fillId="12" borderId="22" xfId="1" applyNumberFormat="1" applyFont="1" applyFill="1" applyBorder="1" applyAlignment="1" applyProtection="1">
      <alignment horizontal="center" vertical="center" wrapText="1" shrinkToFit="1"/>
      <protection locked="0"/>
    </xf>
    <xf numFmtId="180" fontId="24" fillId="12" borderId="78" xfId="1" applyNumberFormat="1" applyFont="1" applyFill="1" applyBorder="1" applyAlignment="1" applyProtection="1">
      <alignment horizontal="center" vertical="center" wrapText="1" shrinkToFit="1"/>
      <protection locked="0"/>
    </xf>
    <xf numFmtId="38" fontId="24" fillId="0" borderId="9" xfId="17" applyFont="1" applyFill="1" applyBorder="1" applyAlignment="1" applyProtection="1">
      <alignment horizontal="center" vertical="center" wrapText="1" shrinkToFit="1"/>
      <protection locked="0"/>
    </xf>
    <xf numFmtId="38" fontId="24" fillId="0" borderId="9" xfId="17" applyFont="1" applyFill="1" applyBorder="1" applyAlignment="1" applyProtection="1">
      <alignment vertical="center" wrapText="1" shrinkToFit="1"/>
      <protection locked="0"/>
    </xf>
    <xf numFmtId="0" fontId="24" fillId="0" borderId="15" xfId="7" applyFont="1" applyFill="1" applyBorder="1" applyAlignment="1" applyProtection="1">
      <alignment horizontal="center" vertical="center" wrapText="1" shrinkToFit="1"/>
      <protection locked="0"/>
    </xf>
    <xf numFmtId="0" fontId="24" fillId="0" borderId="76" xfId="7" applyFont="1" applyFill="1" applyBorder="1" applyAlignment="1" applyProtection="1">
      <alignment horizontal="center" vertical="center" wrapText="1" shrinkToFit="1"/>
      <protection locked="0"/>
    </xf>
    <xf numFmtId="0" fontId="24" fillId="4" borderId="22" xfId="7" applyFont="1" applyFill="1" applyBorder="1" applyAlignment="1" applyProtection="1">
      <alignment vertical="center" wrapText="1" shrinkToFit="1"/>
      <protection locked="0"/>
    </xf>
    <xf numFmtId="0" fontId="24" fillId="4" borderId="78" xfId="7" applyFont="1" applyFill="1" applyBorder="1" applyAlignment="1" applyProtection="1">
      <alignment vertical="center" wrapText="1" shrinkToFit="1"/>
      <protection locked="0"/>
    </xf>
    <xf numFmtId="183" fontId="30" fillId="0" borderId="0" xfId="0" applyNumberFormat="1" applyFont="1">
      <alignment vertical="center"/>
    </xf>
    <xf numFmtId="183" fontId="18" fillId="0" borderId="0" xfId="0" applyNumberFormat="1" applyFont="1">
      <alignment vertical="center"/>
    </xf>
    <xf numFmtId="183" fontId="30" fillId="0" borderId="0" xfId="0" applyNumberFormat="1" applyFont="1" applyAlignment="1">
      <alignment horizontal="center" vertical="center"/>
    </xf>
    <xf numFmtId="183" fontId="31" fillId="0" borderId="0" xfId="0" applyNumberFormat="1" applyFont="1">
      <alignment vertical="center"/>
    </xf>
    <xf numFmtId="38" fontId="15" fillId="5" borderId="13" xfId="7" applyNumberFormat="1" applyFont="1" applyFill="1" applyBorder="1" applyAlignment="1" applyProtection="1">
      <alignment horizontal="center" vertical="center" shrinkToFit="1"/>
      <protection locked="0"/>
    </xf>
    <xf numFmtId="180" fontId="24" fillId="12" borderId="8" xfId="1" applyNumberFormat="1" applyFont="1" applyFill="1" applyBorder="1" applyAlignment="1" applyProtection="1">
      <alignment horizontal="center" vertical="center" wrapText="1" shrinkToFit="1"/>
      <protection locked="0"/>
    </xf>
    <xf numFmtId="180" fontId="24" fillId="12" borderId="59" xfId="1" applyNumberFormat="1" applyFont="1" applyFill="1" applyBorder="1" applyAlignment="1" applyProtection="1">
      <alignment horizontal="center" vertical="center" wrapText="1" shrinkToFit="1"/>
      <protection locked="0"/>
    </xf>
    <xf numFmtId="38" fontId="15" fillId="5" borderId="13" xfId="7" applyNumberFormat="1" applyFont="1" applyFill="1" applyBorder="1" applyAlignment="1" applyProtection="1">
      <alignment horizontal="left" vertical="center" shrinkToFit="1"/>
      <protection locked="0"/>
    </xf>
    <xf numFmtId="180" fontId="24" fillId="0" borderId="59" xfId="1" applyNumberFormat="1" applyFont="1" applyBorder="1" applyAlignment="1" applyProtection="1">
      <alignment horizontal="center" vertical="center" wrapText="1" shrinkToFit="1"/>
      <protection locked="0"/>
    </xf>
    <xf numFmtId="180" fontId="24" fillId="0" borderId="60" xfId="1" applyNumberFormat="1" applyFont="1" applyBorder="1" applyAlignment="1" applyProtection="1">
      <alignment horizontal="center" vertical="center" wrapText="1" shrinkToFit="1"/>
      <protection locked="0"/>
    </xf>
    <xf numFmtId="180" fontId="24" fillId="0" borderId="8" xfId="1" applyNumberFormat="1" applyFont="1" applyBorder="1" applyAlignment="1" applyProtection="1">
      <alignment horizontal="center" vertical="center" wrapText="1" shrinkToFit="1"/>
      <protection locked="0"/>
    </xf>
    <xf numFmtId="186" fontId="24" fillId="0" borderId="5" xfId="1" applyNumberFormat="1" applyFont="1" applyFill="1" applyBorder="1" applyAlignment="1" applyProtection="1">
      <alignment horizontal="right" vertical="center" wrapText="1" shrinkToFit="1"/>
      <protection locked="0"/>
    </xf>
    <xf numFmtId="186" fontId="24" fillId="0" borderId="9" xfId="1" applyNumberFormat="1" applyFont="1" applyFill="1" applyBorder="1" applyAlignment="1" applyProtection="1">
      <alignment horizontal="right" vertical="center" wrapText="1" shrinkToFit="1"/>
      <protection locked="0"/>
    </xf>
    <xf numFmtId="186" fontId="24" fillId="0" borderId="75" xfId="1" applyNumberFormat="1" applyFont="1" applyFill="1" applyBorder="1" applyAlignment="1" applyProtection="1">
      <alignment horizontal="right" vertical="center" wrapText="1" shrinkToFit="1"/>
      <protection locked="0"/>
    </xf>
    <xf numFmtId="186" fontId="24" fillId="0" borderId="60" xfId="1" applyNumberFormat="1" applyFont="1" applyFill="1" applyBorder="1" applyAlignment="1" applyProtection="1">
      <alignment horizontal="right" vertical="center" wrapText="1" shrinkToFit="1"/>
      <protection locked="0"/>
    </xf>
    <xf numFmtId="0" fontId="24" fillId="4" borderId="23" xfId="0" applyFont="1" applyFill="1" applyBorder="1" applyAlignment="1">
      <alignment horizontal="left" vertical="center" shrinkToFit="1"/>
    </xf>
    <xf numFmtId="38" fontId="12" fillId="5" borderId="34" xfId="0" applyNumberFormat="1" applyFont="1" applyFill="1" applyBorder="1" applyAlignment="1">
      <alignment horizontal="center" vertical="center"/>
    </xf>
    <xf numFmtId="0" fontId="24" fillId="4" borderId="63" xfId="0" applyFont="1" applyFill="1" applyBorder="1" applyAlignment="1">
      <alignment horizontal="center" vertical="center" shrinkToFit="1"/>
    </xf>
    <xf numFmtId="0" fontId="24" fillId="4" borderId="22" xfId="0" applyFont="1" applyFill="1" applyBorder="1" applyAlignment="1">
      <alignment horizontal="center" vertical="center" shrinkToFit="1"/>
    </xf>
    <xf numFmtId="0" fontId="24" fillId="4" borderId="103" xfId="0" applyFont="1" applyFill="1" applyBorder="1" applyAlignment="1">
      <alignment horizontal="center" vertical="center" shrinkToFit="1"/>
    </xf>
    <xf numFmtId="0" fontId="24" fillId="7" borderId="50" xfId="0" applyFont="1" applyFill="1" applyBorder="1" applyAlignment="1">
      <alignment horizontal="centerContinuous" vertical="distributed"/>
    </xf>
    <xf numFmtId="0" fontId="24" fillId="7" borderId="26" xfId="0" applyFont="1" applyFill="1" applyBorder="1" applyAlignment="1">
      <alignment horizontal="centerContinuous" vertical="distributed"/>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84" xfId="0" applyFont="1" applyBorder="1" applyAlignment="1">
      <alignment horizontal="center" vertical="center" shrinkToFit="1"/>
    </xf>
    <xf numFmtId="176" fontId="15" fillId="0" borderId="42" xfId="0" applyNumberFormat="1" applyFont="1" applyBorder="1" applyAlignment="1">
      <alignment horizontal="center" vertical="center" textRotation="255" wrapText="1"/>
    </xf>
    <xf numFmtId="176" fontId="15" fillId="0" borderId="0" xfId="0" applyNumberFormat="1" applyFont="1" applyBorder="1" applyAlignment="1">
      <alignment horizontal="center" vertical="center" textRotation="255" wrapText="1"/>
    </xf>
    <xf numFmtId="0" fontId="22" fillId="0" borderId="10"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center" vertical="top" textRotation="255" wrapText="1" shrinkToFit="1"/>
    </xf>
    <xf numFmtId="0" fontId="22" fillId="0" borderId="16" xfId="0" applyFont="1" applyBorder="1" applyAlignment="1">
      <alignment horizontal="center" vertical="top" textRotation="255" wrapText="1" shrinkToFit="1"/>
    </xf>
    <xf numFmtId="0" fontId="22" fillId="0" borderId="11" xfId="0" applyFont="1" applyBorder="1" applyAlignment="1">
      <alignment horizontal="center" vertical="top" textRotation="255" wrapText="1" shrinkToFit="1"/>
    </xf>
    <xf numFmtId="0" fontId="22" fillId="0" borderId="3" xfId="0" applyFont="1" applyBorder="1" applyAlignment="1">
      <alignment horizontal="center" vertical="top" textRotation="255" wrapText="1" shrinkToFit="1"/>
    </xf>
    <xf numFmtId="0" fontId="22" fillId="0" borderId="12" xfId="0" applyFont="1" applyBorder="1" applyAlignment="1">
      <alignment horizontal="center" vertical="top" textRotation="255" wrapText="1" shrinkToFit="1"/>
    </xf>
    <xf numFmtId="0" fontId="22" fillId="0" borderId="7" xfId="0" applyFont="1" applyBorder="1" applyAlignment="1">
      <alignment horizontal="center" vertical="top" textRotation="255" wrapText="1" shrinkToFit="1"/>
    </xf>
    <xf numFmtId="0" fontId="11" fillId="0" borderId="1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0" xfId="7" applyFont="1" applyAlignment="1" applyProtection="1">
      <alignment horizontal="left" vertical="center"/>
      <protection locked="0"/>
    </xf>
    <xf numFmtId="0" fontId="11" fillId="0" borderId="44" xfId="0" applyFont="1" applyBorder="1" applyAlignment="1">
      <alignment horizontal="center" vertical="center"/>
    </xf>
    <xf numFmtId="0" fontId="11" fillId="0" borderId="48" xfId="0" applyFont="1" applyBorder="1" applyAlignment="1">
      <alignment horizontal="center" vertical="center"/>
    </xf>
    <xf numFmtId="176" fontId="11" fillId="0" borderId="56" xfId="0" applyNumberFormat="1" applyFont="1" applyBorder="1" applyAlignment="1">
      <alignment horizontal="center" vertical="center" wrapText="1"/>
    </xf>
    <xf numFmtId="176" fontId="11" fillId="0" borderId="16" xfId="0" applyNumberFormat="1" applyFont="1" applyBorder="1" applyAlignment="1">
      <alignment horizontal="center" vertical="center" wrapText="1"/>
    </xf>
    <xf numFmtId="176" fontId="11" fillId="0" borderId="55"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0" fontId="15" fillId="0" borderId="51" xfId="0" applyFont="1" applyBorder="1" applyAlignment="1">
      <alignment horizontal="center" vertical="center" wrapText="1" shrinkToFit="1"/>
    </xf>
    <xf numFmtId="0" fontId="15" fillId="0" borderId="19" xfId="0" applyFont="1" applyBorder="1" applyAlignment="1">
      <alignment horizontal="center" vertical="center" shrinkToFit="1"/>
    </xf>
    <xf numFmtId="0" fontId="11" fillId="0" borderId="38" xfId="0" applyFont="1" applyBorder="1" applyAlignment="1">
      <alignment horizontal="center" vertical="center"/>
    </xf>
    <xf numFmtId="0" fontId="11" fillId="0" borderId="37" xfId="0" applyFont="1" applyBorder="1" applyAlignment="1">
      <alignment horizontal="center" vertical="center"/>
    </xf>
    <xf numFmtId="0" fontId="11" fillId="0" borderId="84" xfId="0" applyFont="1" applyBorder="1" applyAlignment="1">
      <alignment horizontal="center" vertical="center"/>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wrapText="1" shrinkToFit="1"/>
    </xf>
    <xf numFmtId="0" fontId="11" fillId="0" borderId="48" xfId="0" applyFont="1" applyBorder="1" applyAlignment="1">
      <alignment horizontal="center" vertical="center" wrapText="1" shrinkToFit="1"/>
    </xf>
    <xf numFmtId="0" fontId="11"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5" xfId="0" applyFont="1" applyBorder="1" applyAlignment="1">
      <alignment horizontal="center" vertical="center"/>
    </xf>
    <xf numFmtId="0" fontId="11" fillId="0" borderId="45" xfId="0" applyFont="1" applyBorder="1" applyAlignment="1">
      <alignment horizontal="center" vertical="center" wrapText="1"/>
    </xf>
    <xf numFmtId="176" fontId="15" fillId="0" borderId="55" xfId="0" applyNumberFormat="1" applyFont="1" applyBorder="1" applyAlignment="1">
      <alignment horizontal="center" vertical="center" textRotation="255" wrapText="1"/>
    </xf>
    <xf numFmtId="176" fontId="15" fillId="0" borderId="3" xfId="0" applyNumberFormat="1" applyFont="1" applyBorder="1" applyAlignment="1">
      <alignment horizontal="center" vertical="center" textRotation="255" wrapText="1"/>
    </xf>
    <xf numFmtId="0" fontId="22" fillId="0" borderId="19" xfId="0" applyFont="1" applyBorder="1" applyAlignment="1">
      <alignment horizontal="center" vertical="center" wrapText="1"/>
    </xf>
    <xf numFmtId="40" fontId="22" fillId="6" borderId="19" xfId="0" applyNumberFormat="1" applyFont="1" applyFill="1" applyBorder="1" applyAlignment="1">
      <alignment horizontal="center" vertical="center" wrapText="1"/>
    </xf>
    <xf numFmtId="0" fontId="22" fillId="0" borderId="12" xfId="7" applyFont="1" applyBorder="1" applyAlignment="1" applyProtection="1">
      <alignment horizontal="center" vertical="top" textRotation="255" wrapText="1"/>
      <protection locked="0"/>
    </xf>
    <xf numFmtId="0" fontId="22" fillId="0" borderId="7" xfId="7" applyFont="1" applyBorder="1" applyAlignment="1" applyProtection="1">
      <alignment horizontal="center" vertical="top" textRotation="255" wrapText="1"/>
      <protection locked="0"/>
    </xf>
    <xf numFmtId="0" fontId="22" fillId="0" borderId="1" xfId="0" applyFont="1" applyBorder="1" applyAlignment="1">
      <alignment horizontal="left" vertical="top" wrapText="1"/>
    </xf>
    <xf numFmtId="0" fontId="22" fillId="0" borderId="10" xfId="0" applyFont="1" applyBorder="1" applyAlignment="1">
      <alignment horizontal="left" vertical="top" wrapText="1"/>
    </xf>
    <xf numFmtId="0" fontId="22" fillId="0" borderId="12" xfId="0" applyFont="1" applyBorder="1" applyAlignment="1">
      <alignment horizontal="left" vertical="top" wrapText="1"/>
    </xf>
    <xf numFmtId="0" fontId="22" fillId="0" borderId="15" xfId="0" applyFont="1" applyBorder="1" applyAlignment="1">
      <alignment horizontal="left" vertical="top" wrapText="1"/>
    </xf>
    <xf numFmtId="0" fontId="22" fillId="0" borderId="8" xfId="0" applyFont="1" applyBorder="1" applyAlignment="1">
      <alignment horizontal="left" vertical="top" wrapText="1"/>
    </xf>
    <xf numFmtId="0" fontId="22" fillId="0" borderId="5" xfId="0" applyFont="1" applyBorder="1" applyAlignment="1">
      <alignment horizontal="left" vertical="top" wrapText="1"/>
    </xf>
    <xf numFmtId="0" fontId="22" fillId="0" borderId="51" xfId="0" applyFont="1" applyBorder="1" applyAlignment="1">
      <alignment horizontal="center" vertical="center" wrapText="1"/>
    </xf>
    <xf numFmtId="38" fontId="22" fillId="0" borderId="43" xfId="3" applyFont="1" applyFill="1" applyBorder="1" applyAlignment="1">
      <alignment horizontal="center" vertical="center" wrapText="1"/>
    </xf>
    <xf numFmtId="38" fontId="22" fillId="0" borderId="45" xfId="3" applyFont="1" applyFill="1" applyBorder="1" applyAlignment="1">
      <alignment horizontal="center" vertical="center" wrapText="1"/>
    </xf>
    <xf numFmtId="0" fontId="22" fillId="9" borderId="19" xfId="0" applyFont="1" applyFill="1" applyBorder="1" applyAlignment="1">
      <alignment horizontal="center" vertical="center" wrapText="1"/>
    </xf>
    <xf numFmtId="40" fontId="22" fillId="7" borderId="19" xfId="0" applyNumberFormat="1" applyFont="1" applyFill="1" applyBorder="1" applyAlignment="1">
      <alignment horizontal="center" vertical="center" wrapText="1"/>
    </xf>
    <xf numFmtId="0" fontId="22" fillId="0" borderId="1" xfId="7" applyFont="1" applyBorder="1" applyAlignment="1" applyProtection="1">
      <alignment horizontal="left" vertical="top" wrapText="1"/>
      <protection locked="0"/>
    </xf>
    <xf numFmtId="0" fontId="22" fillId="0" borderId="10" xfId="7" applyFont="1" applyBorder="1" applyAlignment="1" applyProtection="1">
      <alignment horizontal="left" vertical="top" wrapText="1"/>
      <protection locked="0"/>
    </xf>
    <xf numFmtId="0" fontId="22" fillId="0" borderId="15" xfId="7" applyFont="1" applyBorder="1" applyAlignment="1" applyProtection="1">
      <alignment horizontal="left" vertical="top" wrapText="1"/>
      <protection locked="0"/>
    </xf>
    <xf numFmtId="0" fontId="22" fillId="0" borderId="8" xfId="7" applyFont="1" applyBorder="1" applyAlignment="1" applyProtection="1">
      <alignment horizontal="left" vertical="top" wrapText="1"/>
      <protection locked="0"/>
    </xf>
    <xf numFmtId="0" fontId="22" fillId="0" borderId="1" xfId="7" applyFont="1" applyBorder="1" applyAlignment="1" applyProtection="1">
      <alignment horizontal="center" vertical="top" textRotation="255" wrapText="1"/>
      <protection locked="0"/>
    </xf>
    <xf numFmtId="0" fontId="22" fillId="0" borderId="16" xfId="7" applyFont="1" applyBorder="1" applyAlignment="1" applyProtection="1">
      <alignment horizontal="center" vertical="top" textRotation="255" wrapText="1"/>
      <protection locked="0"/>
    </xf>
    <xf numFmtId="0" fontId="22" fillId="0" borderId="16" xfId="0" applyFont="1" applyBorder="1" applyAlignment="1">
      <alignment horizontal="left" vertical="center" wrapTex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8" xfId="0" applyFont="1" applyBorder="1" applyAlignment="1">
      <alignment horizontal="left" vertical="center" wrapText="1"/>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84" xfId="0" applyFont="1" applyBorder="1" applyAlignment="1">
      <alignment horizontal="center" vertical="center" wrapText="1"/>
    </xf>
    <xf numFmtId="0" fontId="22" fillId="0" borderId="16" xfId="0" applyFont="1" applyBorder="1" applyAlignment="1">
      <alignment horizontal="center" vertical="center"/>
    </xf>
    <xf numFmtId="0" fontId="22" fillId="0" borderId="0" xfId="0" applyFont="1" applyBorder="1" applyAlignment="1">
      <alignment horizontal="center" vertical="center"/>
    </xf>
    <xf numFmtId="0" fontId="22" fillId="0" borderId="7" xfId="0" applyFont="1" applyBorder="1" applyAlignment="1">
      <alignment horizontal="center" vertical="center"/>
    </xf>
    <xf numFmtId="0" fontId="22" fillId="0" borderId="15" xfId="0" applyFont="1" applyBorder="1" applyAlignment="1">
      <alignment horizontal="center" vertical="center"/>
    </xf>
    <xf numFmtId="0" fontId="22" fillId="0" borderId="8"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top" textRotation="255" wrapText="1"/>
    </xf>
    <xf numFmtId="38" fontId="11" fillId="0" borderId="13" xfId="3" applyFont="1" applyFill="1" applyBorder="1" applyAlignment="1">
      <alignment horizontal="center" vertical="center" readingOrder="1"/>
    </xf>
    <xf numFmtId="38" fontId="11" fillId="0" borderId="6" xfId="3" applyFont="1" applyFill="1" applyBorder="1" applyAlignment="1">
      <alignment horizontal="center" vertical="center" wrapText="1" readingOrder="1"/>
    </xf>
    <xf numFmtId="38" fontId="11" fillId="0" borderId="13" xfId="3" applyFont="1" applyFill="1" applyBorder="1" applyAlignment="1">
      <alignment horizontal="center" vertical="center" wrapText="1" readingOrder="1"/>
    </xf>
    <xf numFmtId="38" fontId="11" fillId="0" borderId="36" xfId="3" applyFont="1" applyFill="1" applyBorder="1" applyAlignment="1">
      <alignment horizontal="center" vertical="center" wrapText="1" readingOrder="1"/>
    </xf>
    <xf numFmtId="38" fontId="11" fillId="0" borderId="4" xfId="3" applyFont="1" applyFill="1" applyBorder="1" applyAlignment="1">
      <alignment horizontal="center" vertical="center" wrapText="1" readingOrder="1"/>
    </xf>
    <xf numFmtId="38" fontId="11" fillId="0" borderId="24" xfId="3" applyFont="1" applyFill="1" applyBorder="1" applyAlignment="1">
      <alignment horizontal="center" vertical="center" wrapText="1" readingOrder="1"/>
    </xf>
    <xf numFmtId="0" fontId="23" fillId="0" borderId="48" xfId="0" applyFont="1" applyBorder="1" applyAlignment="1">
      <alignment horizontal="center" vertical="top" textRotation="255" wrapText="1"/>
    </xf>
    <xf numFmtId="0" fontId="15" fillId="0" borderId="35" xfId="0" applyFont="1" applyBorder="1" applyAlignment="1">
      <alignment horizontal="center" vertical="center"/>
    </xf>
    <xf numFmtId="0" fontId="15" fillId="0" borderId="22" xfId="0" applyFont="1" applyBorder="1" applyAlignment="1">
      <alignment horizontal="center" vertical="center"/>
    </xf>
    <xf numFmtId="0" fontId="15" fillId="0" borderId="37" xfId="7" applyFont="1" applyBorder="1" applyAlignment="1" applyProtection="1">
      <alignment horizontal="left" vertical="center"/>
      <protection locked="0"/>
    </xf>
    <xf numFmtId="0" fontId="15" fillId="0" borderId="38" xfId="7" applyFont="1" applyBorder="1" applyAlignment="1" applyProtection="1">
      <alignment horizontal="left" vertical="center"/>
      <protection locked="0"/>
    </xf>
    <xf numFmtId="0" fontId="15" fillId="0" borderId="49" xfId="7" applyFont="1" applyBorder="1" applyAlignment="1" applyProtection="1">
      <alignment horizontal="center" vertical="center" wrapText="1"/>
      <protection locked="0"/>
    </xf>
    <xf numFmtId="0" fontId="15" fillId="0" borderId="13" xfId="7" applyFont="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92" xfId="9" applyFont="1" applyBorder="1" applyAlignment="1" applyProtection="1">
      <alignment horizontal="center" vertical="center" wrapText="1"/>
      <protection locked="0"/>
    </xf>
    <xf numFmtId="0" fontId="15" fillId="0" borderId="8" xfId="9" applyFont="1" applyBorder="1" applyAlignment="1" applyProtection="1">
      <alignment horizontal="center" vertical="center" wrapText="1"/>
      <protection locked="0"/>
    </xf>
    <xf numFmtId="0" fontId="15" fillId="0" borderId="5" xfId="9" applyFont="1" applyBorder="1" applyAlignment="1" applyProtection="1">
      <alignment horizontal="center" vertical="center" wrapText="1"/>
      <protection locked="0"/>
    </xf>
    <xf numFmtId="0" fontId="15" fillId="10" borderId="61" xfId="9" applyFont="1" applyFill="1" applyBorder="1" applyAlignment="1" applyProtection="1">
      <alignment horizontal="center" vertical="center" textRotation="255" wrapText="1"/>
      <protection locked="0"/>
    </xf>
    <xf numFmtId="0" fontId="15" fillId="10" borderId="66" xfId="9" applyFont="1" applyFill="1" applyBorder="1" applyAlignment="1" applyProtection="1">
      <alignment horizontal="center" vertical="center" textRotation="255" wrapText="1"/>
      <protection locked="0"/>
    </xf>
    <xf numFmtId="0" fontId="11" fillId="0" borderId="97" xfId="9" applyFont="1" applyBorder="1" applyAlignment="1" applyProtection="1">
      <alignment horizontal="center" vertical="center" wrapText="1"/>
      <protection locked="0"/>
    </xf>
    <xf numFmtId="0" fontId="11" fillId="0" borderId="10" xfId="9" applyFont="1" applyBorder="1" applyAlignment="1" applyProtection="1">
      <alignment horizontal="center" vertical="center" wrapText="1"/>
      <protection locked="0"/>
    </xf>
    <xf numFmtId="0" fontId="11" fillId="0" borderId="12" xfId="9" applyFont="1" applyBorder="1" applyAlignment="1" applyProtection="1">
      <alignment horizontal="center" vertical="center" wrapText="1"/>
      <protection locked="0"/>
    </xf>
    <xf numFmtId="0" fontId="11" fillId="0" borderId="49" xfId="7" applyFont="1" applyBorder="1" applyAlignment="1" applyProtection="1">
      <alignment horizontal="center" vertical="center" wrapText="1"/>
      <protection locked="0"/>
    </xf>
    <xf numFmtId="0" fontId="11" fillId="0" borderId="13" xfId="7" applyFont="1" applyBorder="1" applyAlignment="1" applyProtection="1">
      <alignment horizontal="center" vertical="center" wrapText="1"/>
      <protection locked="0"/>
    </xf>
    <xf numFmtId="0" fontId="11" fillId="0" borderId="2" xfId="7" applyFont="1" applyBorder="1" applyAlignment="1" applyProtection="1">
      <alignment horizontal="center" vertical="center" wrapText="1"/>
      <protection locked="0"/>
    </xf>
    <xf numFmtId="0" fontId="15" fillId="10" borderId="97" xfId="9" applyFont="1" applyFill="1" applyBorder="1" applyAlignment="1" applyProtection="1">
      <alignment horizontal="center" vertical="center" textRotation="255" wrapText="1"/>
      <protection locked="0"/>
    </xf>
    <xf numFmtId="0" fontId="15" fillId="10" borderId="92" xfId="9" applyFont="1" applyFill="1" applyBorder="1" applyAlignment="1" applyProtection="1">
      <alignment horizontal="center" vertical="center" textRotation="255" wrapText="1"/>
      <protection locked="0"/>
    </xf>
    <xf numFmtId="0" fontId="11" fillId="0" borderId="49" xfId="9" applyFont="1" applyBorder="1" applyAlignment="1" applyProtection="1">
      <alignment horizontal="center" vertical="center" wrapText="1"/>
      <protection locked="0"/>
    </xf>
    <xf numFmtId="0" fontId="11" fillId="0" borderId="13" xfId="9" applyFont="1" applyBorder="1" applyAlignment="1" applyProtection="1">
      <alignment horizontal="center" vertical="center" wrapText="1"/>
      <protection locked="0"/>
    </xf>
    <xf numFmtId="0" fontId="11" fillId="0" borderId="14" xfId="9" applyFont="1" applyBorder="1" applyAlignment="1" applyProtection="1">
      <alignment horizontal="center" vertical="center" wrapText="1"/>
      <protection locked="0"/>
    </xf>
    <xf numFmtId="0" fontId="15" fillId="0" borderId="3" xfId="7" applyFont="1" applyBorder="1" applyAlignment="1" applyProtection="1">
      <alignment horizontal="center" vertical="center" wrapText="1"/>
      <protection locked="0"/>
    </xf>
    <xf numFmtId="0" fontId="15" fillId="0" borderId="15" xfId="7" applyFont="1" applyBorder="1" applyAlignment="1" applyProtection="1">
      <alignment horizontal="center" vertical="center" wrapText="1"/>
      <protection locked="0"/>
    </xf>
    <xf numFmtId="0" fontId="15" fillId="0" borderId="1" xfId="7" applyFont="1" applyBorder="1" applyAlignment="1" applyProtection="1">
      <alignment horizontal="center" vertical="center" wrapText="1"/>
      <protection locked="0"/>
    </xf>
    <xf numFmtId="0" fontId="11" fillId="0" borderId="11" xfId="9" applyFont="1" applyBorder="1" applyAlignment="1" applyProtection="1">
      <alignment horizontal="center" vertical="center" wrapText="1"/>
      <protection locked="0"/>
    </xf>
    <xf numFmtId="0" fontId="11" fillId="0" borderId="3" xfId="9" applyFont="1" applyBorder="1" applyAlignment="1" applyProtection="1">
      <alignment horizontal="center" vertical="center" wrapText="1"/>
      <protection locked="0"/>
    </xf>
    <xf numFmtId="0" fontId="15" fillId="0" borderId="9" xfId="7" applyFont="1" applyBorder="1" applyAlignment="1" applyProtection="1">
      <alignment horizontal="center" vertical="center" wrapText="1"/>
      <protection locked="0"/>
    </xf>
    <xf numFmtId="0" fontId="15" fillId="0" borderId="11" xfId="7" applyFont="1" applyBorder="1" applyAlignment="1" applyProtection="1">
      <alignment horizontal="center" vertical="center" wrapText="1"/>
      <protection locked="0"/>
    </xf>
    <xf numFmtId="0" fontId="11" fillId="0" borderId="8" xfId="7" applyFont="1" applyBorder="1" applyAlignment="1" applyProtection="1">
      <alignment horizontal="center" vertical="center" wrapText="1"/>
      <protection locked="0"/>
    </xf>
    <xf numFmtId="0" fontId="11" fillId="0" borderId="3" xfId="7" applyFont="1" applyBorder="1" applyAlignment="1" applyProtection="1">
      <alignment horizontal="center" vertical="center" wrapText="1"/>
      <protection locked="0"/>
    </xf>
    <xf numFmtId="0" fontId="11" fillId="0" borderId="9" xfId="7" applyFont="1" applyBorder="1" applyAlignment="1" applyProtection="1">
      <alignment horizontal="center" vertical="center" wrapText="1"/>
      <protection locked="0"/>
    </xf>
    <xf numFmtId="0" fontId="11" fillId="0" borderId="11" xfId="7" applyFont="1" applyBorder="1" applyAlignment="1" applyProtection="1">
      <alignment horizontal="center" vertical="center" wrapText="1"/>
      <protection locked="0"/>
    </xf>
    <xf numFmtId="0" fontId="15" fillId="0" borderId="11" xfId="0" applyFont="1" applyFill="1" applyBorder="1" applyAlignment="1">
      <alignment horizontal="center" vertical="top" textRotation="255" wrapText="1" shrinkToFit="1"/>
    </xf>
    <xf numFmtId="0" fontId="15" fillId="0" borderId="3" xfId="0" applyFont="1" applyFill="1" applyBorder="1" applyAlignment="1">
      <alignment horizontal="center" vertical="top" textRotation="255" wrapText="1" shrinkToFit="1"/>
    </xf>
    <xf numFmtId="0" fontId="15" fillId="0" borderId="9" xfId="0" applyFont="1" applyFill="1" applyBorder="1" applyAlignment="1">
      <alignment horizontal="center" vertical="top" textRotation="255" wrapText="1" shrinkToFit="1"/>
    </xf>
    <xf numFmtId="181" fontId="11" fillId="0" borderId="11" xfId="7" applyNumberFormat="1" applyFont="1" applyBorder="1" applyAlignment="1" applyProtection="1">
      <alignment horizontal="center" vertical="center" wrapText="1"/>
      <protection locked="0"/>
    </xf>
    <xf numFmtId="181" fontId="11" fillId="0" borderId="3" xfId="7" applyNumberFormat="1" applyFont="1" applyBorder="1" applyAlignment="1" applyProtection="1">
      <alignment horizontal="center" vertical="center" wrapText="1"/>
      <protection locked="0"/>
    </xf>
    <xf numFmtId="0" fontId="15" fillId="10" borderId="72" xfId="9" applyFont="1" applyFill="1" applyBorder="1" applyAlignment="1" applyProtection="1">
      <alignment horizontal="center" vertical="center" textRotation="255" wrapText="1"/>
      <protection locked="0"/>
    </xf>
    <xf numFmtId="0" fontId="11" fillId="0" borderId="2" xfId="9" applyFont="1" applyBorder="1" applyAlignment="1" applyProtection="1">
      <alignment horizontal="center" vertical="center" wrapText="1"/>
      <protection locked="0"/>
    </xf>
    <xf numFmtId="181" fontId="11" fillId="0" borderId="49" xfId="9" applyNumberFormat="1" applyFont="1" applyBorder="1" applyAlignment="1" applyProtection="1">
      <alignment horizontal="center" vertical="center" wrapText="1"/>
      <protection locked="0"/>
    </xf>
    <xf numFmtId="181" fontId="11" fillId="0" borderId="13" xfId="9" applyNumberFormat="1" applyFont="1" applyBorder="1" applyAlignment="1" applyProtection="1">
      <alignment horizontal="center" vertical="center" wrapText="1"/>
      <protection locked="0"/>
    </xf>
    <xf numFmtId="181" fontId="11" fillId="0" borderId="2" xfId="9" applyNumberFormat="1" applyFont="1" applyBorder="1" applyAlignment="1" applyProtection="1">
      <alignment horizontal="center" vertical="center" wrapText="1"/>
      <protection locked="0"/>
    </xf>
    <xf numFmtId="38" fontId="11" fillId="0" borderId="14" xfId="7" applyNumberFormat="1" applyFont="1" applyBorder="1" applyAlignment="1" applyProtection="1">
      <alignment horizontal="center" vertical="center" wrapText="1"/>
      <protection locked="0"/>
    </xf>
    <xf numFmtId="38" fontId="11" fillId="0" borderId="12" xfId="7" applyNumberFormat="1" applyFont="1" applyBorder="1" applyAlignment="1" applyProtection="1">
      <alignment horizontal="center" vertical="center" wrapText="1"/>
      <protection locked="0"/>
    </xf>
    <xf numFmtId="0" fontId="11" fillId="0" borderId="4" xfId="7" applyFont="1" applyBorder="1" applyAlignment="1" applyProtection="1">
      <alignment horizontal="center" vertical="center" wrapText="1"/>
      <protection locked="0"/>
    </xf>
    <xf numFmtId="181" fontId="11" fillId="0" borderId="4" xfId="7" applyNumberFormat="1" applyFont="1" applyBorder="1" applyAlignment="1" applyProtection="1">
      <alignment horizontal="center" vertical="center" wrapText="1"/>
      <protection locked="0"/>
    </xf>
    <xf numFmtId="0" fontId="11" fillId="0" borderId="51" xfId="7" applyFont="1" applyBorder="1" applyAlignment="1" applyProtection="1">
      <alignment horizontal="center" vertical="top" wrapText="1"/>
      <protection locked="0"/>
    </xf>
    <xf numFmtId="0" fontId="11" fillId="0" borderId="19" xfId="7" applyFont="1" applyBorder="1" applyAlignment="1" applyProtection="1">
      <alignment horizontal="center" vertical="top" wrapText="1"/>
      <protection locked="0"/>
    </xf>
    <xf numFmtId="0" fontId="11" fillId="0" borderId="21" xfId="7" applyFont="1" applyBorder="1" applyAlignment="1" applyProtection="1">
      <alignment horizontal="center" vertical="center" wrapText="1"/>
      <protection locked="0"/>
    </xf>
    <xf numFmtId="0" fontId="11" fillId="0" borderId="41" xfId="7" applyFont="1" applyBorder="1" applyAlignment="1" applyProtection="1">
      <alignment horizontal="center" vertical="center" wrapText="1"/>
      <protection locked="0"/>
    </xf>
    <xf numFmtId="0" fontId="11" fillId="0" borderId="1" xfId="7" applyFont="1" applyBorder="1" applyAlignment="1" applyProtection="1">
      <alignment horizontal="center" vertical="top" textRotation="255" wrapText="1"/>
      <protection locked="0"/>
    </xf>
    <xf numFmtId="0" fontId="11" fillId="0" borderId="15" xfId="7" applyFont="1" applyBorder="1" applyAlignment="1" applyProtection="1">
      <alignment horizontal="center" vertical="top" textRotation="255" wrapText="1"/>
      <protection locked="0"/>
    </xf>
    <xf numFmtId="0" fontId="15" fillId="0" borderId="85"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69"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12" borderId="68" xfId="0" applyFont="1" applyFill="1" applyBorder="1" applyAlignment="1">
      <alignment vertical="top" textRotation="255" wrapText="1" shrinkToFit="1"/>
    </xf>
    <xf numFmtId="0" fontId="15" fillId="12" borderId="25" xfId="0" applyFont="1" applyFill="1" applyBorder="1" applyAlignment="1">
      <alignment vertical="top" textRotation="255" wrapText="1" shrinkToFit="1"/>
    </xf>
    <xf numFmtId="0" fontId="15" fillId="0" borderId="6" xfId="0" applyFont="1" applyFill="1" applyBorder="1" applyAlignment="1">
      <alignment horizontal="center" vertical="top" textRotation="255" wrapText="1" shrinkToFit="1"/>
    </xf>
    <xf numFmtId="0" fontId="15" fillId="0" borderId="36" xfId="0" applyFont="1" applyFill="1" applyBorder="1" applyAlignment="1">
      <alignment horizontal="center" vertical="top" textRotation="255" wrapText="1" shrinkToFit="1"/>
    </xf>
    <xf numFmtId="0" fontId="15" fillId="0" borderId="4" xfId="0" applyFont="1" applyFill="1" applyBorder="1" applyAlignment="1">
      <alignment horizontal="center" vertical="top" textRotation="255" wrapText="1" shrinkToFit="1"/>
    </xf>
    <xf numFmtId="0" fontId="15" fillId="12" borderId="36" xfId="0" applyFont="1" applyFill="1" applyBorder="1" applyAlignment="1">
      <alignment vertical="top" textRotation="255" wrapText="1" shrinkToFit="1"/>
    </xf>
    <xf numFmtId="0" fontId="11" fillId="0" borderId="11" xfId="7" applyFont="1" applyBorder="1" applyAlignment="1" applyProtection="1">
      <alignment horizontal="center" vertical="top" textRotation="255" wrapText="1"/>
      <protection locked="0"/>
    </xf>
    <xf numFmtId="0" fontId="11" fillId="0" borderId="9" xfId="7" applyFont="1" applyBorder="1" applyAlignment="1" applyProtection="1">
      <alignment horizontal="center" vertical="top" textRotation="255" wrapText="1"/>
      <protection locked="0"/>
    </xf>
    <xf numFmtId="49" fontId="11" fillId="0" borderId="49" xfId="7" applyNumberFormat="1" applyFont="1" applyBorder="1" applyAlignment="1" applyProtection="1">
      <alignment horizontal="center" vertical="center" wrapText="1"/>
      <protection locked="0"/>
    </xf>
    <xf numFmtId="49" fontId="11" fillId="0" borderId="13" xfId="7" applyNumberFormat="1" applyFont="1" applyBorder="1" applyAlignment="1" applyProtection="1">
      <alignment horizontal="center" vertical="center" wrapText="1"/>
      <protection locked="0"/>
    </xf>
    <xf numFmtId="49" fontId="11" fillId="0" borderId="2" xfId="7" applyNumberFormat="1" applyFont="1" applyBorder="1" applyAlignment="1" applyProtection="1">
      <alignment horizontal="center" vertical="center" wrapText="1"/>
      <protection locked="0"/>
    </xf>
    <xf numFmtId="0" fontId="11" fillId="0" borderId="92" xfId="7" applyFont="1" applyBorder="1" applyAlignment="1" applyProtection="1">
      <alignment horizontal="center" vertical="center" wrapText="1"/>
      <protection locked="0"/>
    </xf>
    <xf numFmtId="0" fontId="11" fillId="0" borderId="91" xfId="7" applyFont="1" applyBorder="1" applyAlignment="1" applyProtection="1">
      <alignment horizontal="center" vertical="center" wrapText="1"/>
      <protection locked="0"/>
    </xf>
    <xf numFmtId="0" fontId="11" fillId="0" borderId="40" xfId="7" applyFont="1" applyBorder="1" applyAlignment="1" applyProtection="1">
      <alignment horizontal="center" vertical="top" textRotation="255" wrapText="1"/>
      <protection locked="0"/>
    </xf>
    <xf numFmtId="0" fontId="11" fillId="0" borderId="17" xfId="7" applyFont="1" applyBorder="1" applyAlignment="1" applyProtection="1">
      <alignment horizontal="center" vertical="top" textRotation="255" wrapText="1"/>
      <protection locked="0"/>
    </xf>
    <xf numFmtId="0" fontId="11" fillId="11" borderId="39" xfId="7" applyFont="1" applyFill="1" applyBorder="1" applyAlignment="1" applyProtection="1">
      <alignment horizontal="center" vertical="top" textRotation="255" wrapText="1"/>
      <protection locked="0"/>
    </xf>
    <xf numFmtId="0" fontId="11" fillId="11" borderId="20" xfId="7" applyFont="1" applyFill="1" applyBorder="1" applyAlignment="1" applyProtection="1">
      <alignment horizontal="center" vertical="top" textRotation="255" wrapText="1"/>
      <protection locked="0"/>
    </xf>
    <xf numFmtId="0" fontId="11" fillId="11" borderId="61" xfId="7" applyFont="1" applyFill="1" applyBorder="1" applyAlignment="1" applyProtection="1">
      <alignment horizontal="center" vertical="top" textRotation="255" wrapText="1"/>
      <protection locked="0"/>
    </xf>
    <xf numFmtId="0" fontId="11" fillId="11" borderId="72" xfId="7" applyFont="1" applyFill="1" applyBorder="1" applyAlignment="1" applyProtection="1">
      <alignment horizontal="center" vertical="top" textRotation="255" wrapText="1"/>
      <protection locked="0"/>
    </xf>
    <xf numFmtId="0" fontId="11" fillId="0" borderId="34" xfId="7" applyFont="1" applyBorder="1" applyAlignment="1" applyProtection="1">
      <alignment horizontal="center" vertical="top" textRotation="255" wrapText="1"/>
      <protection locked="0"/>
    </xf>
    <xf numFmtId="0" fontId="11" fillId="0" borderId="46" xfId="7" applyFont="1" applyBorder="1" applyAlignment="1" applyProtection="1">
      <alignment horizontal="center" vertical="top" textRotation="255" wrapText="1"/>
      <protection locked="0"/>
    </xf>
    <xf numFmtId="0" fontId="11" fillId="11" borderId="12" xfId="7" applyFont="1" applyFill="1" applyBorder="1" applyAlignment="1" applyProtection="1">
      <alignment horizontal="center" vertical="top" textRotation="255" wrapText="1"/>
      <protection locked="0"/>
    </xf>
    <xf numFmtId="0" fontId="11" fillId="11" borderId="5" xfId="7" applyFont="1" applyFill="1" applyBorder="1" applyAlignment="1" applyProtection="1">
      <alignment horizontal="center" vertical="top" textRotation="255" wrapText="1"/>
      <protection locked="0"/>
    </xf>
    <xf numFmtId="0" fontId="11" fillId="0" borderId="12" xfId="7" applyFont="1" applyBorder="1" applyAlignment="1" applyProtection="1">
      <alignment horizontal="center" vertical="top" textRotation="255" wrapText="1"/>
      <protection locked="0"/>
    </xf>
    <xf numFmtId="0" fontId="11" fillId="0" borderId="5" xfId="7" applyFont="1" applyBorder="1" applyAlignment="1" applyProtection="1">
      <alignment horizontal="center" vertical="top" textRotation="255" wrapText="1"/>
      <protection locked="0"/>
    </xf>
    <xf numFmtId="49" fontId="11" fillId="0" borderId="87" xfId="7" applyNumberFormat="1" applyFont="1" applyBorder="1" applyAlignment="1" applyProtection="1">
      <alignment horizontal="center" vertical="center" wrapText="1"/>
      <protection locked="0"/>
    </xf>
    <xf numFmtId="49" fontId="11" fillId="0" borderId="86" xfId="7" applyNumberFormat="1" applyFont="1" applyBorder="1" applyAlignment="1" applyProtection="1">
      <alignment horizontal="center" vertical="center" wrapText="1"/>
      <protection locked="0"/>
    </xf>
    <xf numFmtId="0" fontId="11" fillId="3" borderId="1" xfId="7" applyFont="1" applyFill="1" applyBorder="1" applyAlignment="1" applyProtection="1">
      <alignment horizontal="center" vertical="center" wrapText="1"/>
      <protection locked="0"/>
    </xf>
    <xf numFmtId="0" fontId="11" fillId="3" borderId="12" xfId="7" applyFont="1" applyFill="1" applyBorder="1" applyAlignment="1" applyProtection="1">
      <alignment horizontal="center" vertical="center" wrapText="1"/>
      <protection locked="0"/>
    </xf>
    <xf numFmtId="0" fontId="11" fillId="3" borderId="15" xfId="7" applyFont="1" applyFill="1" applyBorder="1" applyAlignment="1" applyProtection="1">
      <alignment horizontal="center" vertical="center" wrapText="1"/>
      <protection locked="0"/>
    </xf>
    <xf numFmtId="0" fontId="11" fillId="3" borderId="5" xfId="7" applyFont="1" applyFill="1" applyBorder="1" applyAlignment="1" applyProtection="1">
      <alignment horizontal="center" vertical="center" wrapText="1"/>
      <protection locked="0"/>
    </xf>
    <xf numFmtId="0" fontId="15" fillId="0" borderId="99" xfId="0" applyFont="1" applyBorder="1" applyAlignment="1">
      <alignment horizontal="center" vertical="top"/>
    </xf>
    <xf numFmtId="0" fontId="15" fillId="0" borderId="100" xfId="0" applyFont="1" applyBorder="1" applyAlignment="1">
      <alignment horizontal="center" vertical="top"/>
    </xf>
    <xf numFmtId="0" fontId="15" fillId="0" borderId="102" xfId="0" applyFont="1" applyBorder="1" applyAlignment="1">
      <alignment horizontal="center" vertical="top"/>
    </xf>
    <xf numFmtId="0" fontId="15" fillId="0" borderId="101" xfId="0" applyFont="1" applyBorder="1" applyAlignment="1">
      <alignment horizontal="center" vertical="top"/>
    </xf>
    <xf numFmtId="0" fontId="11" fillId="8" borderId="1" xfId="9" applyFont="1" applyFill="1" applyBorder="1" applyAlignment="1" applyProtection="1">
      <alignment horizontal="center" vertical="center" wrapText="1"/>
      <protection locked="0"/>
    </xf>
    <xf numFmtId="0" fontId="11" fillId="8" borderId="16" xfId="9" applyFont="1" applyFill="1" applyBorder="1" applyAlignment="1" applyProtection="1">
      <alignment horizontal="center" vertical="center" wrapText="1"/>
      <protection locked="0"/>
    </xf>
    <xf numFmtId="0" fontId="11" fillId="8" borderId="40" xfId="9" applyFont="1" applyFill="1" applyBorder="1" applyAlignment="1" applyProtection="1">
      <alignment horizontal="center" vertical="center" wrapText="1"/>
      <protection locked="0"/>
    </xf>
    <xf numFmtId="0" fontId="11" fillId="8" borderId="18" xfId="9" applyFont="1" applyFill="1" applyBorder="1" applyAlignment="1" applyProtection="1">
      <alignment horizontal="center" vertical="center" wrapText="1"/>
      <protection locked="0"/>
    </xf>
    <xf numFmtId="0" fontId="15" fillId="8" borderId="18" xfId="9" applyFont="1" applyFill="1" applyBorder="1" applyAlignment="1" applyProtection="1">
      <alignment horizontal="center" vertical="center" wrapText="1"/>
      <protection locked="0"/>
    </xf>
    <xf numFmtId="181" fontId="11" fillId="8" borderId="1" xfId="9" applyNumberFormat="1" applyFont="1" applyFill="1" applyBorder="1" applyAlignment="1" applyProtection="1">
      <alignment horizontal="center" vertical="center" wrapText="1"/>
      <protection locked="0"/>
    </xf>
    <xf numFmtId="181" fontId="11" fillId="8" borderId="16" xfId="9" applyNumberFormat="1" applyFont="1" applyFill="1" applyBorder="1" applyAlignment="1" applyProtection="1">
      <alignment horizontal="center" vertical="center" wrapText="1"/>
      <protection locked="0"/>
    </xf>
    <xf numFmtId="0" fontId="11" fillId="0" borderId="7" xfId="9" applyFont="1" applyBorder="1" applyAlignment="1" applyProtection="1">
      <alignment horizontal="center" vertical="center" wrapText="1"/>
      <protection locked="0"/>
    </xf>
    <xf numFmtId="0" fontId="15" fillId="0" borderId="1" xfId="9" applyFont="1" applyBorder="1" applyAlignment="1" applyProtection="1">
      <alignment horizontal="center" vertical="center" wrapText="1"/>
      <protection locked="0"/>
    </xf>
    <xf numFmtId="0" fontId="15" fillId="0" borderId="10" xfId="9" applyFont="1" applyBorder="1" applyAlignment="1" applyProtection="1">
      <alignment horizontal="center" vertical="center" wrapText="1"/>
      <protection locked="0"/>
    </xf>
    <xf numFmtId="0" fontId="15" fillId="0" borderId="16" xfId="9" applyFont="1" applyBorder="1" applyAlignment="1" applyProtection="1">
      <alignment horizontal="center" vertical="center" wrapText="1"/>
      <protection locked="0"/>
    </xf>
    <xf numFmtId="0" fontId="15" fillId="0" borderId="0" xfId="9" applyFont="1" applyBorder="1" applyAlignment="1" applyProtection="1">
      <alignment horizontal="center" vertical="center" wrapText="1"/>
      <protection locked="0"/>
    </xf>
    <xf numFmtId="0" fontId="15" fillId="0" borderId="15" xfId="9" applyFont="1" applyBorder="1" applyAlignment="1" applyProtection="1">
      <alignment horizontal="center" vertical="center" wrapText="1"/>
      <protection locked="0"/>
    </xf>
    <xf numFmtId="0" fontId="15" fillId="0" borderId="24" xfId="0" applyFont="1" applyFill="1" applyBorder="1" applyAlignment="1">
      <alignment horizontal="center" vertical="top" textRotation="255" wrapText="1" shrinkToFit="1"/>
    </xf>
    <xf numFmtId="0" fontId="15" fillId="12" borderId="3" xfId="0" applyFont="1" applyFill="1" applyBorder="1" applyAlignment="1">
      <alignment vertical="top" textRotation="255" wrapText="1" shrinkToFit="1"/>
    </xf>
    <xf numFmtId="0" fontId="15" fillId="12" borderId="9" xfId="0" applyFont="1" applyFill="1" applyBorder="1" applyAlignment="1">
      <alignment vertical="top" textRotation="255" wrapText="1" shrinkToFit="1"/>
    </xf>
    <xf numFmtId="0" fontId="15" fillId="3" borderId="47" xfId="9" applyFont="1" applyFill="1" applyBorder="1" applyAlignment="1" applyProtection="1">
      <alignment horizontal="center" vertical="center" wrapText="1"/>
      <protection locked="0"/>
    </xf>
    <xf numFmtId="0" fontId="15" fillId="3" borderId="69" xfId="9" applyFont="1" applyFill="1" applyBorder="1" applyAlignment="1" applyProtection="1">
      <alignment horizontal="center" vertical="center" wrapText="1"/>
      <protection locked="0"/>
    </xf>
    <xf numFmtId="0" fontId="11" fillId="0" borderId="16" xfId="7" applyFont="1" applyBorder="1" applyAlignment="1" applyProtection="1">
      <alignment horizontal="center" vertical="center" wrapText="1"/>
      <protection locked="0"/>
    </xf>
    <xf numFmtId="0" fontId="15" fillId="12" borderId="11" xfId="0" applyFont="1" applyFill="1" applyBorder="1" applyAlignment="1">
      <alignment vertical="top" textRotation="255" wrapText="1" shrinkToFit="1"/>
    </xf>
    <xf numFmtId="0" fontId="15" fillId="0" borderId="1" xfId="0" applyFont="1" applyBorder="1" applyAlignment="1">
      <alignment vertical="top" wrapText="1" shrinkToFit="1"/>
    </xf>
    <xf numFmtId="0" fontId="15" fillId="0" borderId="13" xfId="0" applyFont="1" applyBorder="1" applyAlignment="1">
      <alignment vertical="top" wrapText="1" shrinkToFit="1"/>
    </xf>
    <xf numFmtId="0" fontId="15" fillId="0" borderId="87" xfId="0" applyFont="1" applyBorder="1" applyAlignment="1">
      <alignment vertical="top" wrapText="1" shrinkToFit="1"/>
    </xf>
    <xf numFmtId="0" fontId="15" fillId="0" borderId="3" xfId="7" applyFont="1" applyBorder="1" applyAlignment="1" applyProtection="1">
      <alignment horizontal="center" wrapText="1"/>
      <protection locked="0"/>
    </xf>
    <xf numFmtId="0" fontId="15" fillId="3" borderId="3" xfId="9" applyFont="1" applyFill="1" applyBorder="1" applyAlignment="1" applyProtection="1">
      <alignment horizontal="center" vertical="center" wrapText="1"/>
      <protection locked="0"/>
    </xf>
    <xf numFmtId="0" fontId="15" fillId="3" borderId="16" xfId="9" applyFont="1" applyFill="1" applyBorder="1" applyAlignment="1" applyProtection="1">
      <alignment horizontal="center" vertical="center" wrapText="1"/>
      <protection locked="0"/>
    </xf>
    <xf numFmtId="0" fontId="15" fillId="0" borderId="52" xfId="7" applyFont="1" applyBorder="1" applyAlignment="1" applyProtection="1">
      <alignment horizontal="center" vertical="center" wrapText="1"/>
      <protection locked="0"/>
    </xf>
    <xf numFmtId="0" fontId="15" fillId="0" borderId="53" xfId="7" applyFont="1" applyBorder="1" applyAlignment="1" applyProtection="1">
      <alignment horizontal="center" vertical="center" wrapText="1"/>
      <protection locked="0"/>
    </xf>
    <xf numFmtId="0" fontId="15" fillId="0" borderId="6" xfId="7" applyFont="1" applyBorder="1" applyAlignment="1" applyProtection="1">
      <alignment horizontal="center" vertical="center" wrapText="1"/>
      <protection locked="0"/>
    </xf>
    <xf numFmtId="0" fontId="15" fillId="0" borderId="14" xfId="7" applyFont="1" applyBorder="1" applyAlignment="1" applyProtection="1">
      <alignment horizontal="center" vertical="center" wrapText="1"/>
      <protection locked="0"/>
    </xf>
    <xf numFmtId="0" fontId="15" fillId="0" borderId="4" xfId="7" applyFont="1" applyBorder="1" applyAlignment="1" applyProtection="1">
      <alignment horizontal="center" vertical="center" textRotation="255" wrapText="1"/>
      <protection locked="0"/>
    </xf>
    <xf numFmtId="0" fontId="15" fillId="0" borderId="44" xfId="7" applyFont="1" applyBorder="1" applyAlignment="1" applyProtection="1">
      <alignment horizontal="center" vertical="center" wrapText="1"/>
      <protection locked="0"/>
    </xf>
    <xf numFmtId="0" fontId="15" fillId="0" borderId="43" xfId="7" applyFont="1" applyBorder="1" applyAlignment="1" applyProtection="1">
      <alignment horizontal="center" vertical="center" wrapText="1"/>
      <protection locked="0"/>
    </xf>
    <xf numFmtId="0" fontId="15" fillId="0" borderId="48" xfId="7" applyFont="1" applyBorder="1" applyAlignment="1" applyProtection="1">
      <alignment horizontal="center" vertical="center" wrapText="1"/>
      <protection locked="0"/>
    </xf>
    <xf numFmtId="0" fontId="15" fillId="0" borderId="45" xfId="7" applyFont="1" applyBorder="1" applyAlignment="1" applyProtection="1">
      <alignment horizontal="center" vertical="center" wrapText="1"/>
      <protection locked="0"/>
    </xf>
    <xf numFmtId="0" fontId="15" fillId="0" borderId="21" xfId="7" applyFont="1" applyBorder="1" applyAlignment="1" applyProtection="1">
      <alignment horizontal="center" vertical="center" wrapText="1"/>
      <protection locked="0"/>
    </xf>
    <xf numFmtId="0" fontId="15" fillId="0" borderId="41" xfId="7" applyFont="1" applyBorder="1" applyAlignment="1" applyProtection="1">
      <alignment horizontal="center" vertical="center" wrapText="1"/>
      <protection locked="0"/>
    </xf>
    <xf numFmtId="0" fontId="15" fillId="0" borderId="52" xfId="9" applyFont="1" applyBorder="1" applyAlignment="1" applyProtection="1">
      <alignment horizontal="center" vertical="center" wrapText="1"/>
      <protection locked="0"/>
    </xf>
    <xf numFmtId="0" fontId="15" fillId="0" borderId="53" xfId="9" applyFont="1" applyBorder="1" applyAlignment="1" applyProtection="1">
      <alignment horizontal="center" vertical="center" wrapText="1"/>
      <protection locked="0"/>
    </xf>
    <xf numFmtId="0" fontId="15" fillId="0" borderId="45" xfId="7" applyFont="1" applyBorder="1" applyAlignment="1" applyProtection="1">
      <alignment horizontal="center" vertical="top" wrapText="1"/>
      <protection locked="0"/>
    </xf>
    <xf numFmtId="0" fontId="15" fillId="0" borderId="39" xfId="7" applyFont="1" applyBorder="1" applyAlignment="1" applyProtection="1">
      <alignment horizontal="center" vertical="center" wrapText="1"/>
      <protection locked="0"/>
    </xf>
    <xf numFmtId="0" fontId="15" fillId="0" borderId="20" xfId="7" applyFont="1" applyBorder="1" applyAlignment="1" applyProtection="1">
      <alignment horizontal="center" vertical="center" wrapText="1"/>
      <protection locked="0"/>
    </xf>
    <xf numFmtId="0" fontId="15" fillId="7" borderId="1" xfId="7" applyFont="1" applyFill="1" applyBorder="1" applyAlignment="1" applyProtection="1">
      <alignment horizontal="center" vertical="center" wrapText="1"/>
      <protection locked="0"/>
    </xf>
    <xf numFmtId="0" fontId="15" fillId="7" borderId="10" xfId="7" applyFont="1" applyFill="1" applyBorder="1" applyAlignment="1" applyProtection="1">
      <alignment horizontal="center" vertical="center" wrapText="1"/>
      <protection locked="0"/>
    </xf>
    <xf numFmtId="0" fontId="15" fillId="7" borderId="16" xfId="7" applyFont="1" applyFill="1" applyBorder="1" applyAlignment="1" applyProtection="1">
      <alignment horizontal="center" vertical="center" wrapText="1"/>
      <protection locked="0"/>
    </xf>
    <xf numFmtId="0" fontId="15" fillId="7" borderId="0" xfId="7" applyFont="1" applyFill="1" applyBorder="1" applyAlignment="1" applyProtection="1">
      <alignment horizontal="center" vertical="center" wrapText="1"/>
      <protection locked="0"/>
    </xf>
    <xf numFmtId="0" fontId="15" fillId="7" borderId="15" xfId="7" applyFont="1" applyFill="1" applyBorder="1" applyAlignment="1" applyProtection="1">
      <alignment horizontal="center" vertical="center" wrapText="1"/>
      <protection locked="0"/>
    </xf>
    <xf numFmtId="0" fontId="15" fillId="7" borderId="8" xfId="7" applyFont="1" applyFill="1" applyBorder="1" applyAlignment="1" applyProtection="1">
      <alignment horizontal="center" vertical="center" wrapText="1"/>
      <protection locked="0"/>
    </xf>
    <xf numFmtId="0" fontId="15" fillId="7" borderId="11" xfId="7" applyFont="1" applyFill="1" applyBorder="1" applyAlignment="1" applyProtection="1">
      <alignment horizontal="center" vertical="center" textRotation="255" wrapText="1"/>
      <protection locked="0"/>
    </xf>
    <xf numFmtId="0" fontId="15" fillId="7" borderId="9" xfId="7" applyFont="1" applyFill="1" applyBorder="1" applyAlignment="1" applyProtection="1">
      <alignment horizontal="center" vertical="center" textRotation="255" wrapText="1"/>
      <protection locked="0"/>
    </xf>
    <xf numFmtId="0" fontId="15" fillId="7" borderId="1" xfId="7" applyFont="1" applyFill="1" applyBorder="1" applyAlignment="1" applyProtection="1">
      <alignment horizontal="center" vertical="center" textRotation="255" wrapText="1"/>
      <protection locked="0"/>
    </xf>
    <xf numFmtId="0" fontId="15" fillId="7" borderId="15" xfId="7" applyFont="1" applyFill="1" applyBorder="1" applyAlignment="1" applyProtection="1">
      <alignment horizontal="center" vertical="center" textRotation="255" wrapText="1"/>
      <protection locked="0"/>
    </xf>
    <xf numFmtId="0" fontId="15" fillId="0" borderId="42" xfId="7" applyFont="1" applyBorder="1" applyAlignment="1" applyProtection="1">
      <alignment horizontal="center" vertical="center" wrapText="1"/>
      <protection locked="0"/>
    </xf>
    <xf numFmtId="0" fontId="15" fillId="0" borderId="39" xfId="7" applyFont="1" applyBorder="1" applyAlignment="1">
      <alignment horizontal="center" vertical="center" textRotation="255" wrapText="1"/>
    </xf>
    <xf numFmtId="0" fontId="15" fillId="0" borderId="20" xfId="7" applyFont="1" applyBorder="1" applyAlignment="1">
      <alignment horizontal="center" vertical="center" textRotation="255" wrapText="1"/>
    </xf>
    <xf numFmtId="0" fontId="15" fillId="0" borderId="16" xfId="7" applyFont="1" applyBorder="1" applyAlignment="1" applyProtection="1">
      <alignment horizontal="center" vertical="center" wrapText="1"/>
      <protection locked="0"/>
    </xf>
    <xf numFmtId="0" fontId="15" fillId="0" borderId="16" xfId="7" applyFont="1" applyBorder="1" applyAlignment="1" applyProtection="1">
      <alignment horizontal="center" wrapText="1"/>
      <protection locked="0"/>
    </xf>
    <xf numFmtId="0" fontId="15" fillId="3" borderId="3" xfId="7" applyFont="1" applyFill="1" applyBorder="1" applyAlignment="1" applyProtection="1">
      <alignment horizontal="center" vertical="center" wrapText="1"/>
      <protection locked="0"/>
    </xf>
    <xf numFmtId="0" fontId="15" fillId="0" borderId="4" xfId="7" applyFont="1" applyBorder="1" applyAlignment="1" applyProtection="1">
      <alignment horizontal="center" vertical="center" wrapText="1"/>
      <protection locked="0"/>
    </xf>
    <xf numFmtId="181" fontId="11" fillId="0" borderId="14" xfId="9" applyNumberFormat="1" applyFont="1" applyBorder="1" applyAlignment="1" applyProtection="1">
      <alignment horizontal="center" vertical="center" wrapText="1"/>
      <protection locked="0"/>
    </xf>
    <xf numFmtId="0" fontId="15" fillId="0" borderId="4" xfId="7" applyFont="1" applyFill="1" applyBorder="1" applyAlignment="1" applyProtection="1">
      <alignment horizontal="center" vertical="center" textRotation="255" wrapText="1"/>
      <protection locked="0"/>
    </xf>
    <xf numFmtId="0" fontId="13" fillId="0" borderId="4" xfId="0" applyFont="1" applyFill="1" applyBorder="1" applyAlignment="1">
      <alignment horizontal="center" vertical="center" textRotation="255" wrapText="1"/>
    </xf>
    <xf numFmtId="0" fontId="15" fillId="0" borderId="11" xfId="7" applyFont="1" applyBorder="1" applyAlignment="1" applyProtection="1">
      <alignment horizontal="center" vertical="center" textRotation="255" wrapText="1"/>
      <protection locked="0"/>
    </xf>
    <xf numFmtId="0" fontId="15" fillId="0" borderId="9" xfId="7" applyFont="1" applyBorder="1" applyAlignment="1" applyProtection="1">
      <alignment horizontal="center" vertical="center" textRotation="255" wrapText="1"/>
      <protection locked="0"/>
    </xf>
    <xf numFmtId="0" fontId="15" fillId="0" borderId="11" xfId="7" applyFont="1" applyBorder="1" applyAlignment="1" applyProtection="1">
      <alignment vertical="center" wrapText="1"/>
      <protection locked="0"/>
    </xf>
    <xf numFmtId="0" fontId="15" fillId="0" borderId="9" xfId="7" applyFont="1" applyBorder="1" applyAlignment="1" applyProtection="1">
      <alignment vertical="center" wrapText="1"/>
      <protection locked="0"/>
    </xf>
    <xf numFmtId="0" fontId="15" fillId="0" borderId="47" xfId="7" applyFont="1" applyBorder="1" applyAlignment="1" applyProtection="1">
      <alignment horizontal="center" vertical="center" wrapText="1"/>
      <protection locked="0"/>
    </xf>
    <xf numFmtId="0" fontId="15" fillId="0" borderId="56" xfId="7" applyFont="1" applyBorder="1" applyAlignment="1" applyProtection="1">
      <alignment horizontal="center" vertical="center" wrapText="1"/>
      <protection locked="0"/>
    </xf>
    <xf numFmtId="0" fontId="15" fillId="0" borderId="86" xfId="7" applyFont="1" applyBorder="1" applyAlignment="1" applyProtection="1">
      <alignment horizontal="center" vertical="center" textRotation="255" wrapText="1"/>
      <protection locked="0"/>
    </xf>
    <xf numFmtId="0" fontId="18" fillId="0" borderId="86" xfId="7" applyFont="1" applyBorder="1" applyAlignment="1" applyProtection="1">
      <alignment horizontal="center" vertical="center" textRotation="255" wrapText="1"/>
      <protection locked="0"/>
    </xf>
    <xf numFmtId="0" fontId="15" fillId="0" borderId="85" xfId="7" applyFont="1" applyBorder="1" applyAlignment="1" applyProtection="1">
      <alignment horizontal="center" vertical="center" wrapText="1"/>
      <protection locked="0"/>
    </xf>
    <xf numFmtId="0" fontId="15" fillId="0" borderId="63" xfId="7" applyFont="1" applyBorder="1" applyAlignment="1" applyProtection="1">
      <alignment horizontal="center" vertical="center" wrapText="1"/>
      <protection locked="0"/>
    </xf>
    <xf numFmtId="0" fontId="15" fillId="0" borderId="87" xfId="7" applyFont="1" applyBorder="1" applyAlignment="1" applyProtection="1">
      <alignment horizontal="center" vertical="center" textRotation="255" wrapText="1"/>
      <protection locked="0"/>
    </xf>
    <xf numFmtId="0" fontId="15" fillId="0" borderId="54"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 xfId="7" applyFont="1" applyBorder="1" applyAlignment="1" applyProtection="1">
      <alignment horizontal="center" vertical="top" wrapText="1"/>
      <protection locked="0"/>
    </xf>
    <xf numFmtId="0" fontId="15" fillId="0" borderId="39" xfId="7" applyFont="1" applyBorder="1" applyAlignment="1" applyProtection="1">
      <alignment horizontal="center" vertical="center" textRotation="255" wrapText="1"/>
      <protection locked="0"/>
    </xf>
    <xf numFmtId="0" fontId="15" fillId="0" borderId="20" xfId="7" applyFont="1" applyBorder="1" applyAlignment="1" applyProtection="1">
      <alignment horizontal="center" vertical="center" textRotation="255" wrapText="1"/>
      <protection locked="0"/>
    </xf>
    <xf numFmtId="0" fontId="15" fillId="0" borderId="35" xfId="7" applyFont="1" applyBorder="1" applyAlignment="1" applyProtection="1">
      <alignment horizontal="center" vertical="center" textRotation="255" wrapText="1"/>
      <protection locked="0"/>
    </xf>
    <xf numFmtId="0" fontId="15" fillId="0" borderId="12" xfId="7" applyFont="1" applyBorder="1" applyAlignment="1" applyProtection="1">
      <alignment horizontal="center" vertical="center" wrapText="1"/>
      <protection locked="0"/>
    </xf>
    <xf numFmtId="0" fontId="15" fillId="0" borderId="7" xfId="7" applyFont="1" applyBorder="1" applyAlignment="1" applyProtection="1">
      <alignment horizontal="center" vertical="center" wrapText="1"/>
      <protection locked="0"/>
    </xf>
    <xf numFmtId="0" fontId="15" fillId="0" borderId="5" xfId="7" applyFont="1" applyBorder="1" applyAlignment="1" applyProtection="1">
      <alignment horizontal="center" vertical="center" wrapText="1"/>
      <protection locked="0"/>
    </xf>
    <xf numFmtId="0" fontId="15" fillId="0" borderId="6" xfId="7" applyFont="1" applyFill="1" applyBorder="1" applyAlignment="1" applyProtection="1">
      <alignment horizontal="center" vertical="center" textRotation="255" wrapText="1"/>
      <protection locked="0"/>
    </xf>
    <xf numFmtId="0" fontId="11" fillId="10" borderId="3" xfId="7" applyFont="1" applyFill="1" applyBorder="1" applyAlignment="1" applyProtection="1">
      <alignment horizontal="center" vertical="center" textRotation="255" wrapText="1"/>
      <protection locked="0"/>
    </xf>
    <xf numFmtId="0" fontId="11" fillId="10" borderId="9" xfId="7" applyFont="1" applyFill="1" applyBorder="1" applyAlignment="1" applyProtection="1">
      <alignment horizontal="center" vertical="center" textRotation="255" wrapText="1"/>
      <protection locked="0"/>
    </xf>
    <xf numFmtId="181" fontId="11" fillId="8" borderId="40" xfId="9" applyNumberFormat="1" applyFont="1" applyFill="1" applyBorder="1" applyAlignment="1" applyProtection="1">
      <alignment horizontal="center" vertical="center" wrapText="1"/>
      <protection locked="0"/>
    </xf>
    <xf numFmtId="181" fontId="11" fillId="8" borderId="18" xfId="9" applyNumberFormat="1" applyFont="1" applyFill="1" applyBorder="1" applyAlignment="1" applyProtection="1">
      <alignment horizontal="center" vertical="center" wrapText="1"/>
      <protection locked="0"/>
    </xf>
    <xf numFmtId="0" fontId="11" fillId="0" borderId="15" xfId="7" applyFont="1" applyBorder="1" applyAlignment="1" applyProtection="1">
      <alignment horizontal="center" vertical="center" wrapText="1"/>
      <protection locked="0"/>
    </xf>
    <xf numFmtId="0" fontId="11" fillId="0" borderId="1" xfId="7" applyFont="1" applyBorder="1" applyAlignment="1" applyProtection="1">
      <alignment horizontal="center" vertical="center" wrapText="1"/>
      <protection locked="0"/>
    </xf>
    <xf numFmtId="38" fontId="11" fillId="0" borderId="9" xfId="7" applyNumberFormat="1" applyFont="1" applyBorder="1" applyAlignment="1" applyProtection="1">
      <alignment horizontal="center" vertical="center" wrapText="1"/>
      <protection locked="0"/>
    </xf>
    <xf numFmtId="38" fontId="11" fillId="0" borderId="11" xfId="7" applyNumberFormat="1" applyFont="1" applyBorder="1" applyAlignment="1" applyProtection="1">
      <alignment horizontal="center" vertical="center" wrapText="1"/>
      <protection locked="0"/>
    </xf>
    <xf numFmtId="0" fontId="11" fillId="0" borderId="5" xfId="7" applyFont="1" applyBorder="1" applyAlignment="1" applyProtection="1">
      <alignment horizontal="center" vertical="center" wrapText="1"/>
      <protection locked="0"/>
    </xf>
    <xf numFmtId="0" fontId="11" fillId="0" borderId="12" xfId="7" applyFont="1" applyBorder="1" applyAlignment="1" applyProtection="1">
      <alignment horizontal="center" vertical="center" wrapText="1"/>
      <protection locked="0"/>
    </xf>
    <xf numFmtId="0" fontId="11" fillId="0" borderId="44" xfId="9" applyFont="1" applyBorder="1" applyAlignment="1" applyProtection="1">
      <alignment horizontal="center" vertical="center" wrapText="1"/>
      <protection locked="0"/>
    </xf>
    <xf numFmtId="0" fontId="11" fillId="0" borderId="48" xfId="9" applyFont="1" applyBorder="1" applyAlignment="1" applyProtection="1">
      <alignment horizontal="center" vertical="center" wrapText="1"/>
      <protection locked="0"/>
    </xf>
    <xf numFmtId="0" fontId="11" fillId="0" borderId="21" xfId="9" applyFont="1" applyBorder="1" applyAlignment="1" applyProtection="1">
      <alignment horizontal="center" vertical="center" wrapText="1"/>
      <protection locked="0"/>
    </xf>
    <xf numFmtId="0" fontId="15" fillId="0" borderId="10" xfId="7" applyFont="1" applyBorder="1" applyAlignment="1" applyProtection="1">
      <alignment horizontal="center" vertical="center" wrapText="1"/>
      <protection locked="0"/>
    </xf>
    <xf numFmtId="0" fontId="15" fillId="0" borderId="0" xfId="7" applyFont="1" applyBorder="1" applyAlignment="1" applyProtection="1">
      <alignment horizontal="center" vertical="center" wrapText="1"/>
      <protection locked="0"/>
    </xf>
    <xf numFmtId="0" fontId="15" fillId="0" borderId="8" xfId="7" applyFont="1" applyBorder="1" applyAlignment="1" applyProtection="1">
      <alignment horizontal="center" vertical="center" wrapText="1"/>
      <protection locked="0"/>
    </xf>
    <xf numFmtId="0" fontId="15" fillId="0" borderId="7" xfId="7" applyFont="1" applyBorder="1" applyAlignment="1" applyProtection="1">
      <alignment horizontal="center" wrapText="1"/>
      <protection locked="0"/>
    </xf>
    <xf numFmtId="0" fontId="15" fillId="12" borderId="24" xfId="7" applyFont="1" applyFill="1" applyBorder="1" applyAlignment="1" applyProtection="1">
      <alignment vertical="top" textRotation="255" wrapText="1"/>
      <protection locked="0"/>
    </xf>
    <xf numFmtId="0" fontId="15" fillId="12" borderId="4" xfId="0" applyFont="1" applyFill="1" applyBorder="1" applyAlignment="1">
      <alignment vertical="top" textRotation="255" wrapText="1" shrinkToFit="1"/>
    </xf>
    <xf numFmtId="182" fontId="11" fillId="0" borderId="11" xfId="7" applyNumberFormat="1" applyFont="1" applyBorder="1" applyAlignment="1" applyProtection="1">
      <alignment horizontal="center" vertical="center" wrapText="1"/>
      <protection locked="0"/>
    </xf>
    <xf numFmtId="182" fontId="11" fillId="0" borderId="3" xfId="7" applyNumberFormat="1" applyFont="1" applyBorder="1" applyAlignment="1" applyProtection="1">
      <alignment horizontal="center" vertical="center" wrapText="1"/>
      <protection locked="0"/>
    </xf>
    <xf numFmtId="182" fontId="11" fillId="0" borderId="4" xfId="7" applyNumberFormat="1" applyFont="1" applyBorder="1" applyAlignment="1" applyProtection="1">
      <alignment horizontal="center" vertical="center" wrapText="1"/>
      <protection locked="0"/>
    </xf>
    <xf numFmtId="182" fontId="11" fillId="0" borderId="6" xfId="7" applyNumberFormat="1" applyFont="1" applyBorder="1" applyAlignment="1" applyProtection="1">
      <alignment horizontal="center" vertical="center" wrapText="1"/>
      <protection locked="0"/>
    </xf>
    <xf numFmtId="182" fontId="11" fillId="0" borderId="1" xfId="7" applyNumberFormat="1" applyFont="1" applyBorder="1" applyAlignment="1" applyProtection="1">
      <alignment horizontal="center" vertical="center" wrapText="1"/>
      <protection locked="0"/>
    </xf>
    <xf numFmtId="181" fontId="11" fillId="0" borderId="40" xfId="7" applyNumberFormat="1" applyFont="1" applyBorder="1" applyAlignment="1" applyProtection="1">
      <alignment horizontal="center" vertical="center" wrapText="1"/>
      <protection locked="0"/>
    </xf>
    <xf numFmtId="181" fontId="11" fillId="0" borderId="18" xfId="7" applyNumberFormat="1" applyFont="1" applyBorder="1" applyAlignment="1" applyProtection="1">
      <alignment horizontal="center" vertical="center" wrapText="1"/>
      <protection locked="0"/>
    </xf>
    <xf numFmtId="181" fontId="11" fillId="0" borderId="1" xfId="7" applyNumberFormat="1" applyFont="1" applyBorder="1" applyAlignment="1" applyProtection="1">
      <alignment horizontal="center" vertical="center" wrapText="1"/>
      <protection locked="0"/>
    </xf>
    <xf numFmtId="181" fontId="11" fillId="0" borderId="16" xfId="7" applyNumberFormat="1" applyFont="1" applyBorder="1" applyAlignment="1" applyProtection="1">
      <alignment horizontal="center" vertical="center" wrapText="1"/>
      <protection locked="0"/>
    </xf>
    <xf numFmtId="0" fontId="11" fillId="0" borderId="6" xfId="7" applyFont="1" applyBorder="1" applyAlignment="1" applyProtection="1">
      <alignment horizontal="center" vertical="center" wrapText="1"/>
      <protection locked="0"/>
    </xf>
    <xf numFmtId="0" fontId="11" fillId="0" borderId="98" xfId="7" applyFont="1" applyBorder="1" applyAlignment="1" applyProtection="1">
      <alignment horizontal="center" vertical="center" wrapText="1"/>
      <protection locked="0"/>
    </xf>
    <xf numFmtId="0" fontId="11" fillId="0" borderId="53" xfId="7" applyFont="1" applyBorder="1" applyAlignment="1" applyProtection="1">
      <alignment horizontal="center" vertical="center" wrapText="1"/>
      <protection locked="0"/>
    </xf>
    <xf numFmtId="181" fontId="11" fillId="0" borderId="49" xfId="7" applyNumberFormat="1" applyFont="1" applyBorder="1" applyAlignment="1" applyProtection="1">
      <alignment horizontal="center" vertical="center" wrapText="1"/>
      <protection locked="0"/>
    </xf>
    <xf numFmtId="181" fontId="11" fillId="0" borderId="13" xfId="7" applyNumberFormat="1" applyFont="1" applyBorder="1" applyAlignment="1" applyProtection="1">
      <alignment horizontal="center" vertical="center" wrapText="1"/>
      <protection locked="0"/>
    </xf>
    <xf numFmtId="181" fontId="11" fillId="0" borderId="2" xfId="7" applyNumberFormat="1" applyFont="1" applyBorder="1" applyAlignment="1" applyProtection="1">
      <alignment horizontal="center" vertical="center" wrapText="1"/>
      <protection locked="0"/>
    </xf>
    <xf numFmtId="38" fontId="15" fillId="0" borderId="1" xfId="7" applyNumberFormat="1" applyFont="1" applyBorder="1" applyAlignment="1" applyProtection="1">
      <alignment horizontal="center" vertical="center" wrapText="1"/>
      <protection locked="0"/>
    </xf>
    <xf numFmtId="38" fontId="15" fillId="0" borderId="12" xfId="7" applyNumberFormat="1" applyFont="1" applyBorder="1" applyAlignment="1" applyProtection="1">
      <alignment horizontal="center" vertical="center" wrapText="1"/>
      <protection locked="0"/>
    </xf>
    <xf numFmtId="38" fontId="15" fillId="0" borderId="15" xfId="7" applyNumberFormat="1" applyFont="1" applyBorder="1" applyAlignment="1" applyProtection="1">
      <alignment horizontal="center" vertical="center" wrapText="1"/>
      <protection locked="0"/>
    </xf>
    <xf numFmtId="38" fontId="15" fillId="0" borderId="5" xfId="7" applyNumberFormat="1" applyFont="1" applyBorder="1" applyAlignment="1" applyProtection="1">
      <alignment horizontal="center" vertical="center" wrapText="1"/>
      <protection locked="0"/>
    </xf>
    <xf numFmtId="0" fontId="15" fillId="10" borderId="11" xfId="7" applyFont="1" applyFill="1" applyBorder="1" applyAlignment="1" applyProtection="1">
      <alignment horizontal="center" vertical="center" textRotation="255" wrapText="1"/>
      <protection locked="0"/>
    </xf>
    <xf numFmtId="0" fontId="15" fillId="10" borderId="3" xfId="7" applyFont="1" applyFill="1" applyBorder="1" applyAlignment="1" applyProtection="1">
      <alignment horizontal="center" vertical="center" textRotation="255" wrapText="1"/>
      <protection locked="0"/>
    </xf>
    <xf numFmtId="0" fontId="15" fillId="10" borderId="9" xfId="7" applyFont="1" applyFill="1" applyBorder="1" applyAlignment="1" applyProtection="1">
      <alignment horizontal="center" vertical="center" textRotation="255" wrapText="1"/>
      <protection locked="0"/>
    </xf>
    <xf numFmtId="38" fontId="15" fillId="0" borderId="11" xfId="7" applyNumberFormat="1" applyFont="1" applyBorder="1" applyAlignment="1" applyProtection="1">
      <alignment horizontal="center" vertical="center" wrapText="1"/>
      <protection locked="0"/>
    </xf>
    <xf numFmtId="38" fontId="15" fillId="0" borderId="3" xfId="7" applyNumberFormat="1" applyFont="1" applyBorder="1" applyAlignment="1" applyProtection="1">
      <alignment horizontal="center" vertical="center" wrapText="1"/>
      <protection locked="0"/>
    </xf>
    <xf numFmtId="38" fontId="15" fillId="0" borderId="9" xfId="7" applyNumberFormat="1" applyFont="1" applyBorder="1" applyAlignment="1" applyProtection="1">
      <alignment horizontal="center" vertical="center" wrapText="1"/>
      <protection locked="0"/>
    </xf>
    <xf numFmtId="180" fontId="15" fillId="0" borderId="11" xfId="7" applyNumberFormat="1" applyFont="1" applyBorder="1" applyAlignment="1" applyProtection="1">
      <alignment horizontal="center" vertical="center" textRotation="255" wrapText="1"/>
      <protection locked="0"/>
    </xf>
    <xf numFmtId="180" fontId="15" fillId="0" borderId="3" xfId="7" applyNumberFormat="1" applyFont="1" applyBorder="1" applyAlignment="1" applyProtection="1">
      <alignment horizontal="center" vertical="center" textRotation="255" wrapText="1"/>
      <protection locked="0"/>
    </xf>
    <xf numFmtId="180" fontId="15" fillId="0" borderId="9" xfId="7" applyNumberFormat="1" applyFont="1" applyBorder="1" applyAlignment="1" applyProtection="1">
      <alignment horizontal="center" vertical="center" textRotation="255" wrapText="1"/>
      <protection locked="0"/>
    </xf>
    <xf numFmtId="180" fontId="15" fillId="0" borderId="11" xfId="7" applyNumberFormat="1" applyFont="1" applyBorder="1" applyAlignment="1" applyProtection="1">
      <alignment horizontal="center" vertical="center" wrapText="1"/>
      <protection locked="0"/>
    </xf>
    <xf numFmtId="180" fontId="15" fillId="0" borderId="3" xfId="7" applyNumberFormat="1" applyFont="1" applyBorder="1" applyAlignment="1" applyProtection="1">
      <alignment horizontal="center" vertical="center" wrapText="1"/>
      <protection locked="0"/>
    </xf>
    <xf numFmtId="180" fontId="15" fillId="0" borderId="9" xfId="7" applyNumberFormat="1" applyFont="1" applyBorder="1" applyAlignment="1" applyProtection="1">
      <alignment horizontal="center" vertical="center" wrapText="1"/>
      <protection locked="0"/>
    </xf>
    <xf numFmtId="0" fontId="15" fillId="3" borderId="68" xfId="7" applyFont="1" applyFill="1" applyBorder="1" applyAlignment="1" applyProtection="1">
      <alignment horizontal="center" vertical="center" textRotation="255" wrapText="1"/>
      <protection locked="0"/>
    </xf>
    <xf numFmtId="0" fontId="15" fillId="3" borderId="25" xfId="7" applyFont="1" applyFill="1" applyBorder="1" applyAlignment="1" applyProtection="1">
      <alignment horizontal="center" vertical="center" textRotation="255" wrapText="1"/>
      <protection locked="0"/>
    </xf>
    <xf numFmtId="0" fontId="15" fillId="0" borderId="85" xfId="0" applyFont="1" applyBorder="1" applyAlignment="1">
      <alignment horizontal="center" vertical="top" wrapText="1"/>
    </xf>
    <xf numFmtId="0" fontId="15" fillId="0" borderId="47" xfId="0" applyFont="1" applyBorder="1" applyAlignment="1">
      <alignment horizontal="center" vertical="top" wrapText="1"/>
    </xf>
    <xf numFmtId="0" fontId="15" fillId="0" borderId="63" xfId="0" applyFont="1" applyBorder="1" applyAlignment="1">
      <alignment horizontal="center" vertical="top" wrapText="1"/>
    </xf>
    <xf numFmtId="0" fontId="15" fillId="0" borderId="35" xfId="7" applyFont="1" applyBorder="1" applyAlignment="1" applyProtection="1">
      <alignment horizontal="center" vertical="top" wrapText="1"/>
      <protection locked="0"/>
    </xf>
    <xf numFmtId="0" fontId="15" fillId="0" borderId="9" xfId="7" applyFont="1" applyBorder="1" applyAlignment="1" applyProtection="1">
      <alignment horizontal="center" vertical="top" wrapText="1"/>
      <protection locked="0"/>
    </xf>
    <xf numFmtId="0" fontId="15" fillId="0" borderId="15" xfId="7" applyFont="1" applyBorder="1" applyAlignment="1" applyProtection="1">
      <alignment horizontal="center" vertical="top" wrapText="1"/>
      <protection locked="0"/>
    </xf>
    <xf numFmtId="0" fontId="15" fillId="0" borderId="22" xfId="7" applyFont="1" applyBorder="1" applyAlignment="1" applyProtection="1">
      <alignment horizontal="center" vertical="top" wrapText="1"/>
      <protection locked="0"/>
    </xf>
    <xf numFmtId="0" fontId="15" fillId="0" borderId="36" xfId="0" applyFont="1" applyBorder="1" applyAlignment="1">
      <alignment horizontal="center" vertical="top" wrapText="1"/>
    </xf>
    <xf numFmtId="0" fontId="15" fillId="0" borderId="4" xfId="0" applyFont="1" applyBorder="1" applyAlignment="1">
      <alignment horizontal="center" vertical="top" wrapText="1"/>
    </xf>
    <xf numFmtId="0" fontId="15" fillId="0" borderId="24" xfId="0" applyFont="1" applyBorder="1" applyAlignment="1">
      <alignment horizontal="center" vertical="top" wrapText="1"/>
    </xf>
    <xf numFmtId="0" fontId="15" fillId="12" borderId="36" xfId="7" applyFont="1" applyFill="1" applyBorder="1" applyAlignment="1" applyProtection="1">
      <alignment vertical="top" textRotation="255" wrapText="1"/>
      <protection locked="0"/>
    </xf>
    <xf numFmtId="0" fontId="15" fillId="12" borderId="4" xfId="7" applyFont="1" applyFill="1" applyBorder="1" applyAlignment="1" applyProtection="1">
      <alignment vertical="top" textRotation="255" wrapText="1"/>
      <protection locked="0"/>
    </xf>
    <xf numFmtId="0" fontId="15" fillId="0" borderId="11" xfId="7" applyFont="1" applyBorder="1" applyAlignment="1" applyProtection="1">
      <alignment horizontal="center" vertical="top" textRotation="255" wrapText="1"/>
      <protection locked="0"/>
    </xf>
    <xf numFmtId="0" fontId="15" fillId="0" borderId="3" xfId="7" applyFont="1" applyBorder="1" applyAlignment="1" applyProtection="1">
      <alignment horizontal="center" vertical="top" textRotation="255" wrapText="1"/>
      <protection locked="0"/>
    </xf>
    <xf numFmtId="0" fontId="15" fillId="0" borderId="9" xfId="7" applyFont="1" applyBorder="1" applyAlignment="1" applyProtection="1">
      <alignment horizontal="center" vertical="top" textRotation="255" wrapText="1"/>
      <protection locked="0"/>
    </xf>
    <xf numFmtId="0" fontId="11" fillId="0" borderId="37" xfId="7" applyFont="1" applyBorder="1" applyAlignment="1" applyProtection="1">
      <alignment horizontal="center" vertical="center"/>
      <protection locked="0"/>
    </xf>
    <xf numFmtId="0" fontId="11" fillId="0" borderId="38" xfId="7" applyFont="1" applyBorder="1" applyAlignment="1" applyProtection="1">
      <alignment horizontal="center" vertical="center"/>
      <protection locked="0"/>
    </xf>
    <xf numFmtId="0" fontId="11" fillId="0" borderId="84" xfId="7" applyFont="1" applyBorder="1" applyAlignment="1" applyProtection="1">
      <alignment horizontal="center" vertical="center"/>
      <protection locked="0"/>
    </xf>
    <xf numFmtId="182" fontId="11" fillId="0" borderId="97" xfId="9" applyNumberFormat="1" applyFont="1" applyBorder="1" applyAlignment="1" applyProtection="1">
      <alignment horizontal="center" vertical="center" shrinkToFit="1"/>
      <protection locked="0"/>
    </xf>
    <xf numFmtId="182" fontId="11" fillId="0" borderId="10" xfId="9" applyNumberFormat="1" applyFont="1" applyBorder="1" applyAlignment="1" applyProtection="1">
      <alignment horizontal="center" vertical="center" shrinkToFit="1"/>
      <protection locked="0"/>
    </xf>
    <xf numFmtId="182" fontId="11" fillId="0" borderId="12" xfId="9" applyNumberFormat="1" applyFont="1" applyBorder="1" applyAlignment="1" applyProtection="1">
      <alignment horizontal="center" vertical="center" shrinkToFit="1"/>
      <protection locked="0"/>
    </xf>
    <xf numFmtId="0" fontId="11" fillId="0" borderId="87" xfId="7" applyFont="1" applyBorder="1" applyAlignment="1" applyProtection="1">
      <alignment horizontal="center" vertical="center" wrapText="1"/>
      <protection locked="0"/>
    </xf>
    <xf numFmtId="182" fontId="11" fillId="0" borderId="14" xfId="7" applyNumberFormat="1" applyFont="1" applyBorder="1" applyAlignment="1" applyProtection="1">
      <alignment horizontal="center" vertical="center" wrapText="1"/>
      <protection locked="0"/>
    </xf>
    <xf numFmtId="182" fontId="11" fillId="0" borderId="12" xfId="7" applyNumberFormat="1" applyFont="1" applyBorder="1" applyAlignment="1" applyProtection="1">
      <alignment horizontal="center" vertical="center" wrapText="1"/>
      <protection locked="0"/>
    </xf>
    <xf numFmtId="0" fontId="15" fillId="0" borderId="45" xfId="0" applyFont="1" applyBorder="1" applyAlignment="1">
      <alignment vertical="top" textRotation="255" wrapText="1" shrinkToFit="1"/>
    </xf>
    <xf numFmtId="0" fontId="15" fillId="0" borderId="41" xfId="0" applyFont="1" applyBorder="1" applyAlignment="1">
      <alignment vertical="top" textRotation="255" wrapText="1" shrinkToFit="1"/>
    </xf>
    <xf numFmtId="0" fontId="24" fillId="0" borderId="46" xfId="9" applyFont="1" applyBorder="1" applyAlignment="1" applyProtection="1">
      <alignment horizontal="center" vertical="top" textRotation="255" wrapText="1"/>
      <protection locked="0"/>
    </xf>
    <xf numFmtId="0" fontId="15" fillId="0" borderId="44" xfId="0" applyFont="1" applyBorder="1" applyAlignment="1">
      <alignment horizontal="center" vertical="top" wrapText="1"/>
    </xf>
    <xf numFmtId="0" fontId="15" fillId="0" borderId="42" xfId="0" applyFont="1" applyBorder="1" applyAlignment="1">
      <alignment horizontal="center" vertical="top" wrapText="1"/>
    </xf>
    <xf numFmtId="0" fontId="15" fillId="0" borderId="43" xfId="0" applyFont="1" applyBorder="1" applyAlignment="1">
      <alignment horizontal="center" vertical="top" wrapText="1"/>
    </xf>
    <xf numFmtId="0" fontId="15" fillId="0" borderId="37" xfId="0" applyFont="1" applyBorder="1" applyAlignment="1">
      <alignment horizontal="center" vertical="top" wrapText="1"/>
    </xf>
    <xf numFmtId="0" fontId="15" fillId="0" borderId="38" xfId="0" applyFont="1" applyBorder="1" applyAlignment="1">
      <alignment horizontal="center" vertical="top" wrapText="1"/>
    </xf>
    <xf numFmtId="0" fontId="15" fillId="0" borderId="84" xfId="0" applyFont="1" applyBorder="1" applyAlignment="1">
      <alignment horizontal="center" vertical="top" wrapText="1"/>
    </xf>
    <xf numFmtId="0" fontId="15" fillId="0" borderId="55" xfId="0" applyFont="1" applyFill="1" applyBorder="1" applyAlignment="1">
      <alignment horizontal="center" vertical="top" textRotation="255" wrapText="1" shrinkToFit="1"/>
    </xf>
    <xf numFmtId="0" fontId="15" fillId="0" borderId="42" xfId="0" applyFont="1" applyFill="1" applyBorder="1" applyAlignment="1">
      <alignment horizontal="center" vertical="top" textRotation="255" wrapText="1" shrinkToFit="1"/>
    </xf>
    <xf numFmtId="0" fontId="15" fillId="0" borderId="0" xfId="0" applyFont="1" applyFill="1" applyBorder="1" applyAlignment="1">
      <alignment horizontal="center" vertical="top" textRotation="255" wrapText="1" shrinkToFit="1"/>
    </xf>
    <xf numFmtId="0" fontId="15" fillId="0" borderId="8" xfId="0" applyFont="1" applyFill="1" applyBorder="1" applyAlignment="1">
      <alignment horizontal="center" vertical="top" textRotation="255" wrapText="1" shrinkToFit="1"/>
    </xf>
    <xf numFmtId="0" fontId="24" fillId="0" borderId="3" xfId="9" applyFont="1" applyBorder="1" applyAlignment="1" applyProtection="1">
      <alignment horizontal="center" vertical="top" textRotation="255" wrapText="1"/>
      <protection locked="0"/>
    </xf>
    <xf numFmtId="0" fontId="15" fillId="12" borderId="8" xfId="0" applyFont="1" applyFill="1" applyBorder="1" applyAlignment="1">
      <alignment vertical="top" textRotation="255" wrapText="1" shrinkToFit="1"/>
    </xf>
    <xf numFmtId="0" fontId="15" fillId="12" borderId="13" xfId="0" applyFont="1" applyFill="1" applyBorder="1" applyAlignment="1">
      <alignment vertical="top" textRotation="255" wrapText="1" shrinkToFit="1"/>
    </xf>
    <xf numFmtId="0" fontId="15" fillId="12" borderId="35" xfId="0" applyFont="1" applyFill="1" applyBorder="1" applyAlignment="1">
      <alignment vertical="top" textRotation="255" wrapText="1" shrinkToFit="1"/>
    </xf>
    <xf numFmtId="0" fontId="15" fillId="0" borderId="0" xfId="0" applyFont="1" applyBorder="1" applyAlignment="1">
      <alignment vertical="top" textRotation="255" wrapText="1" shrinkToFit="1"/>
    </xf>
    <xf numFmtId="0" fontId="15" fillId="0" borderId="8" xfId="0" applyFont="1" applyBorder="1" applyAlignment="1">
      <alignment vertical="top" textRotation="255" wrapText="1" shrinkToFit="1"/>
    </xf>
    <xf numFmtId="0" fontId="15" fillId="0" borderId="11" xfId="0" applyFont="1" applyBorder="1" applyAlignment="1">
      <alignment vertical="top" textRotation="255" wrapText="1" shrinkToFit="1"/>
    </xf>
    <xf numFmtId="0" fontId="15" fillId="0" borderId="9" xfId="0" applyFont="1" applyBorder="1" applyAlignment="1">
      <alignment vertical="top" textRotation="255" wrapText="1" shrinkToFit="1"/>
    </xf>
  </cellXfs>
  <cellStyles count="19">
    <cellStyle name="パーセント" xfId="18" builtinId="5"/>
    <cellStyle name="パーセント 2" xfId="1" xr:uid="{00000000-0005-0000-0000-000000000000}"/>
    <cellStyle name="パーセント 2 2" xfId="2" xr:uid="{00000000-0005-0000-0000-000001000000}"/>
    <cellStyle name="桁区切り" xfId="17" builtinId="6"/>
    <cellStyle name="桁区切り 2" xfId="3" xr:uid="{00000000-0005-0000-0000-000003000000}"/>
    <cellStyle name="桁区切り 3" xfId="4" xr:uid="{00000000-0005-0000-0000-000004000000}"/>
    <cellStyle name="標準" xfId="0" builtinId="0"/>
    <cellStyle name="標準 10" xfId="5" xr:uid="{00000000-0005-0000-0000-000006000000}"/>
    <cellStyle name="標準 11" xfId="6" xr:uid="{00000000-0005-0000-0000-000007000000}"/>
    <cellStyle name="標準 2" xfId="7" xr:uid="{00000000-0005-0000-0000-000008000000}"/>
    <cellStyle name="標準 3" xfId="8" xr:uid="{00000000-0005-0000-0000-000009000000}"/>
    <cellStyle name="標準 3 2" xfId="9" xr:uid="{00000000-0005-0000-0000-00000A000000}"/>
    <cellStyle name="標準 4" xfId="10"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1000000}"/>
  </cellStyles>
  <dxfs count="12">
    <dxf>
      <fill>
        <patternFill>
          <bgColor rgb="FFFF0000"/>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auto="1"/>
      </font>
      <fill>
        <patternFill>
          <bgColor rgb="FFFF0000"/>
        </patternFill>
      </fill>
    </dxf>
  </dxfs>
  <tableStyles count="0" defaultTableStyle="TableStyleMedium9" defaultPivotStyle="PivotStyleLight16"/>
  <colors>
    <mruColors>
      <color rgb="FFFFFFCC"/>
      <color rgb="FF0000FF"/>
      <color rgb="FF66FFFF"/>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0536-A1A6-4C51-9730-713C72B93B0E}">
  <sheetPr>
    <tabColor rgb="FFFFFF00"/>
    <pageSetUpPr fitToPage="1"/>
  </sheetPr>
  <dimension ref="A1:AV80"/>
  <sheetViews>
    <sheetView tabSelected="1" view="pageBreakPreview" topLeftCell="C5" zoomScaleNormal="100" zoomScaleSheetLayoutView="100" workbookViewId="0">
      <pane xSplit="6" ySplit="11" topLeftCell="I53" activePane="bottomRight" state="frozen"/>
      <selection activeCell="C5" sqref="C5"/>
      <selection pane="topRight" activeCell="I5" sqref="I5"/>
      <selection pane="bottomLeft" activeCell="C16" sqref="C16"/>
      <selection pane="bottomRight" activeCell="V18" sqref="V18"/>
    </sheetView>
  </sheetViews>
  <sheetFormatPr defaultColWidth="9" defaultRowHeight="13.2" x14ac:dyDescent="0.2"/>
  <cols>
    <col min="1" max="1" width="3.44140625" style="3" hidden="1" customWidth="1"/>
    <col min="2" max="2" width="2.109375" style="3" hidden="1" customWidth="1"/>
    <col min="3" max="3" width="4.44140625" style="49" customWidth="1"/>
    <col min="4" max="4" width="7.44140625" style="49" customWidth="1"/>
    <col min="5" max="6" width="12.33203125" style="24" customWidth="1"/>
    <col min="7" max="7" width="4.21875" style="24" customWidth="1"/>
    <col min="8" max="8" width="20.44140625" style="25" customWidth="1"/>
    <col min="9" max="9" width="10.6640625" style="49" customWidth="1"/>
    <col min="10" max="10" width="10.6640625" style="7" customWidth="1"/>
    <col min="11" max="11" width="10.6640625" style="49" customWidth="1"/>
    <col min="12" max="16" width="10.6640625" style="7" customWidth="1"/>
    <col min="17" max="17" width="3.88671875" style="50" customWidth="1"/>
    <col min="18" max="20" width="3.88671875" style="49" customWidth="1"/>
    <col min="21" max="32" width="3.88671875" style="50" customWidth="1"/>
    <col min="33" max="39" width="3.88671875" style="49" customWidth="1"/>
    <col min="40" max="40" width="5.88671875" style="50" customWidth="1"/>
    <col min="41" max="41" width="6" style="51" customWidth="1"/>
    <col min="42" max="42" width="6.44140625" style="49" customWidth="1"/>
    <col min="43" max="44" width="6.33203125" style="51" customWidth="1"/>
    <col min="45" max="45" width="7.33203125" style="54" customWidth="1"/>
    <col min="46" max="46" width="7.44140625" style="412" bestFit="1" customWidth="1"/>
    <col min="47" max="47" width="7.44140625" style="2" bestFit="1" customWidth="1"/>
    <col min="48" max="48" width="4.109375" style="3" customWidth="1"/>
    <col min="49" max="16384" width="9" style="3"/>
  </cols>
  <sheetData>
    <row r="1" spans="2:48" hidden="1" x14ac:dyDescent="0.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2:48" hidden="1" x14ac:dyDescent="0.2">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2:48" hidden="1" x14ac:dyDescent="0.2">
      <c r="C3" s="5" t="s">
        <v>132</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row>
    <row r="4" spans="2:48" ht="19.95" hidden="1" customHeight="1" x14ac:dyDescent="0.2">
      <c r="C4" s="453" t="s">
        <v>131</v>
      </c>
      <c r="D4" s="453"/>
      <c r="E4" s="453"/>
      <c r="F4" s="453"/>
      <c r="G4" s="453"/>
      <c r="H4" s="453"/>
      <c r="I4" s="453"/>
      <c r="J4" s="453"/>
      <c r="K4" s="453"/>
      <c r="L4" s="453"/>
      <c r="M4" s="453"/>
      <c r="N4" s="453"/>
      <c r="O4" s="453"/>
      <c r="P4" s="453"/>
      <c r="Q4" s="453"/>
      <c r="R4" s="453"/>
      <c r="S4" s="453"/>
      <c r="T4" s="453"/>
      <c r="U4" s="453"/>
      <c r="V4" s="18"/>
      <c r="W4" s="18"/>
      <c r="X4" s="18"/>
      <c r="Y4" s="18"/>
      <c r="Z4" s="19"/>
      <c r="AA4" s="19"/>
      <c r="AB4" s="19"/>
      <c r="AC4" s="19"/>
      <c r="AD4" s="19"/>
      <c r="AE4" s="19"/>
      <c r="AF4" s="19"/>
      <c r="AG4" s="18"/>
      <c r="AH4" s="18"/>
      <c r="AI4" s="18"/>
      <c r="AJ4" s="18"/>
      <c r="AK4" s="18"/>
      <c r="AL4" s="18"/>
      <c r="AM4" s="20"/>
      <c r="AN4" s="20"/>
      <c r="AO4" s="21"/>
      <c r="AP4" s="20"/>
      <c r="AQ4" s="21"/>
      <c r="AR4" s="21"/>
      <c r="AS4" s="22"/>
    </row>
    <row r="5" spans="2:48" ht="19.95" customHeight="1" thickBot="1" x14ac:dyDescent="0.25">
      <c r="C5" s="23" t="s">
        <v>0</v>
      </c>
      <c r="D5" s="23"/>
      <c r="I5" s="26"/>
      <c r="J5" s="26"/>
      <c r="K5" s="26"/>
      <c r="L5" s="26"/>
      <c r="M5" s="26"/>
      <c r="N5" s="26"/>
      <c r="O5" s="26"/>
      <c r="P5" s="26"/>
      <c r="Q5" s="19"/>
      <c r="R5" s="19"/>
      <c r="S5" s="19"/>
      <c r="T5" s="18"/>
      <c r="U5" s="18"/>
      <c r="V5" s="18"/>
      <c r="W5" s="18"/>
      <c r="X5" s="18"/>
      <c r="Y5" s="18"/>
      <c r="Z5" s="18"/>
      <c r="AA5" s="18"/>
      <c r="AB5" s="18"/>
      <c r="AC5" s="19"/>
      <c r="AD5" s="19"/>
      <c r="AE5" s="19"/>
      <c r="AF5" s="19"/>
      <c r="AG5" s="18"/>
      <c r="AH5" s="18"/>
      <c r="AI5" s="18"/>
      <c r="AJ5" s="18"/>
      <c r="AK5" s="18"/>
      <c r="AL5" s="18"/>
      <c r="AM5" s="20"/>
      <c r="AN5" s="20"/>
      <c r="AO5" s="21"/>
      <c r="AP5" s="20"/>
      <c r="AQ5" s="21"/>
      <c r="AR5" s="21"/>
      <c r="AS5" s="22"/>
    </row>
    <row r="6" spans="2:48" s="6" customFormat="1" ht="18" customHeight="1" thickBot="1" x14ac:dyDescent="0.25">
      <c r="C6" s="454" t="s">
        <v>1</v>
      </c>
      <c r="D6" s="456" t="s">
        <v>2</v>
      </c>
      <c r="E6" s="458" t="s">
        <v>3</v>
      </c>
      <c r="F6" s="473" t="s">
        <v>175</v>
      </c>
      <c r="G6" s="437" t="s">
        <v>177</v>
      </c>
      <c r="H6" s="460" t="s">
        <v>193</v>
      </c>
      <c r="I6" s="462" t="s">
        <v>4</v>
      </c>
      <c r="J6" s="462"/>
      <c r="K6" s="462"/>
      <c r="L6" s="462"/>
      <c r="M6" s="463" t="s">
        <v>5</v>
      </c>
      <c r="N6" s="462"/>
      <c r="O6" s="462"/>
      <c r="P6" s="464"/>
      <c r="Q6" s="434" t="s">
        <v>176</v>
      </c>
      <c r="R6" s="435"/>
      <c r="S6" s="435"/>
      <c r="T6" s="435"/>
      <c r="U6" s="435"/>
      <c r="V6" s="435"/>
      <c r="W6" s="435"/>
      <c r="X6" s="435"/>
      <c r="Y6" s="436"/>
      <c r="Z6" s="500" t="s">
        <v>6</v>
      </c>
      <c r="AA6" s="501"/>
      <c r="AB6" s="501"/>
      <c r="AC6" s="501"/>
      <c r="AD6" s="501"/>
      <c r="AE6" s="501"/>
      <c r="AF6" s="501"/>
      <c r="AG6" s="501"/>
      <c r="AH6" s="501"/>
      <c r="AI6" s="501"/>
      <c r="AJ6" s="501"/>
      <c r="AK6" s="501"/>
      <c r="AL6" s="501"/>
      <c r="AM6" s="501"/>
      <c r="AN6" s="501"/>
      <c r="AO6" s="501"/>
      <c r="AP6" s="501"/>
      <c r="AQ6" s="502"/>
      <c r="AR6" s="485" t="s">
        <v>179</v>
      </c>
      <c r="AS6" s="486" t="s">
        <v>7</v>
      </c>
      <c r="AT6" s="413"/>
      <c r="AU6" s="17"/>
    </row>
    <row r="7" spans="2:48" s="6" customFormat="1" ht="12.75" customHeight="1" x14ac:dyDescent="0.2">
      <c r="C7" s="455"/>
      <c r="D7" s="457"/>
      <c r="E7" s="459"/>
      <c r="F7" s="474"/>
      <c r="G7" s="438"/>
      <c r="H7" s="461"/>
      <c r="I7" s="469" t="s">
        <v>8</v>
      </c>
      <c r="J7" s="469"/>
      <c r="K7" s="470" t="s">
        <v>221</v>
      </c>
      <c r="L7" s="471"/>
      <c r="M7" s="517" t="s">
        <v>221</v>
      </c>
      <c r="N7" s="470"/>
      <c r="O7" s="470"/>
      <c r="P7" s="518"/>
      <c r="Q7" s="450" t="s">
        <v>9</v>
      </c>
      <c r="R7" s="450"/>
      <c r="S7" s="450"/>
      <c r="T7" s="450"/>
      <c r="U7" s="450"/>
      <c r="V7" s="449" t="s">
        <v>10</v>
      </c>
      <c r="W7" s="450"/>
      <c r="X7" s="450"/>
      <c r="Y7" s="450"/>
      <c r="Z7" s="516" t="s">
        <v>222</v>
      </c>
      <c r="AA7" s="509" t="s">
        <v>144</v>
      </c>
      <c r="AB7" s="503" t="s">
        <v>145</v>
      </c>
      <c r="AC7" s="504"/>
      <c r="AD7" s="504"/>
      <c r="AE7" s="504"/>
      <c r="AF7" s="504"/>
      <c r="AG7" s="504"/>
      <c r="AH7" s="504"/>
      <c r="AI7" s="504"/>
      <c r="AJ7" s="505"/>
      <c r="AK7" s="496" t="s">
        <v>146</v>
      </c>
      <c r="AL7" s="497"/>
      <c r="AM7" s="497"/>
      <c r="AN7" s="475" t="s">
        <v>11</v>
      </c>
      <c r="AO7" s="476" t="s">
        <v>147</v>
      </c>
      <c r="AP7" s="488" t="s">
        <v>12</v>
      </c>
      <c r="AQ7" s="489" t="s">
        <v>148</v>
      </c>
      <c r="AR7" s="475"/>
      <c r="AS7" s="487"/>
      <c r="AT7" s="413"/>
      <c r="AU7" s="17"/>
    </row>
    <row r="8" spans="2:48" s="6" customFormat="1" ht="27.75" customHeight="1" x14ac:dyDescent="0.2">
      <c r="C8" s="455"/>
      <c r="D8" s="457"/>
      <c r="E8" s="459"/>
      <c r="F8" s="474"/>
      <c r="G8" s="438"/>
      <c r="H8" s="461"/>
      <c r="I8" s="510" t="s">
        <v>13</v>
      </c>
      <c r="J8" s="510"/>
      <c r="K8" s="511" t="s">
        <v>13</v>
      </c>
      <c r="L8" s="512"/>
      <c r="M8" s="513" t="s">
        <v>14</v>
      </c>
      <c r="N8" s="514"/>
      <c r="O8" s="514" t="s">
        <v>15</v>
      </c>
      <c r="P8" s="515"/>
      <c r="Q8" s="452"/>
      <c r="R8" s="452"/>
      <c r="S8" s="452"/>
      <c r="T8" s="452"/>
      <c r="U8" s="452"/>
      <c r="V8" s="451"/>
      <c r="W8" s="452"/>
      <c r="X8" s="452"/>
      <c r="Y8" s="452"/>
      <c r="Z8" s="516"/>
      <c r="AA8" s="509"/>
      <c r="AB8" s="506"/>
      <c r="AC8" s="507"/>
      <c r="AD8" s="507"/>
      <c r="AE8" s="507"/>
      <c r="AF8" s="507"/>
      <c r="AG8" s="507"/>
      <c r="AH8" s="507"/>
      <c r="AI8" s="507"/>
      <c r="AJ8" s="508"/>
      <c r="AK8" s="498"/>
      <c r="AL8" s="499"/>
      <c r="AM8" s="499"/>
      <c r="AN8" s="475"/>
      <c r="AO8" s="476"/>
      <c r="AP8" s="488"/>
      <c r="AQ8" s="489"/>
      <c r="AR8" s="475"/>
      <c r="AS8" s="487"/>
      <c r="AT8" s="413"/>
      <c r="AU8" s="17"/>
    </row>
    <row r="9" spans="2:48" s="6" customFormat="1" ht="12.75" customHeight="1" x14ac:dyDescent="0.2">
      <c r="C9" s="455"/>
      <c r="D9" s="457"/>
      <c r="E9" s="459"/>
      <c r="F9" s="474"/>
      <c r="G9" s="438"/>
      <c r="H9" s="461"/>
      <c r="I9" s="8"/>
      <c r="J9" s="9"/>
      <c r="K9" s="10"/>
      <c r="L9" s="11"/>
      <c r="M9" s="12"/>
      <c r="N9" s="10"/>
      <c r="O9" s="10"/>
      <c r="P9" s="13"/>
      <c r="Q9" s="439" t="s">
        <v>16</v>
      </c>
      <c r="R9" s="439"/>
      <c r="S9" s="439"/>
      <c r="T9" s="439"/>
      <c r="U9" s="439"/>
      <c r="V9" s="441" t="s">
        <v>16</v>
      </c>
      <c r="W9" s="439"/>
      <c r="X9" s="439"/>
      <c r="Y9" s="439"/>
      <c r="Z9" s="516"/>
      <c r="AA9" s="509"/>
      <c r="AB9" s="490" t="s">
        <v>18</v>
      </c>
      <c r="AC9" s="491"/>
      <c r="AD9" s="491"/>
      <c r="AE9" s="491"/>
      <c r="AF9" s="491"/>
      <c r="AG9" s="479" t="s">
        <v>19</v>
      </c>
      <c r="AH9" s="480"/>
      <c r="AI9" s="480"/>
      <c r="AJ9" s="481"/>
      <c r="AK9" s="477" t="s">
        <v>20</v>
      </c>
      <c r="AL9" s="477" t="s">
        <v>21</v>
      </c>
      <c r="AM9" s="494" t="s">
        <v>22</v>
      </c>
      <c r="AN9" s="475"/>
      <c r="AO9" s="476"/>
      <c r="AP9" s="488"/>
      <c r="AQ9" s="489"/>
      <c r="AR9" s="475"/>
      <c r="AS9" s="487"/>
      <c r="AT9" s="413"/>
      <c r="AU9" s="17"/>
    </row>
    <row r="10" spans="2:48" s="6" customFormat="1" ht="21.6" customHeight="1" x14ac:dyDescent="0.2">
      <c r="C10" s="455"/>
      <c r="D10" s="457"/>
      <c r="E10" s="459"/>
      <c r="F10" s="474"/>
      <c r="G10" s="438"/>
      <c r="H10" s="461"/>
      <c r="I10" s="465" t="s">
        <v>23</v>
      </c>
      <c r="J10" s="466" t="s">
        <v>24</v>
      </c>
      <c r="K10" s="467" t="s">
        <v>23</v>
      </c>
      <c r="L10" s="449" t="s">
        <v>24</v>
      </c>
      <c r="M10" s="468" t="s">
        <v>23</v>
      </c>
      <c r="N10" s="466" t="s">
        <v>24</v>
      </c>
      <c r="O10" s="467" t="s">
        <v>23</v>
      </c>
      <c r="P10" s="472" t="s">
        <v>24</v>
      </c>
      <c r="Q10" s="440"/>
      <c r="R10" s="440"/>
      <c r="S10" s="440"/>
      <c r="T10" s="440"/>
      <c r="U10" s="440"/>
      <c r="V10" s="442"/>
      <c r="W10" s="440"/>
      <c r="X10" s="440"/>
      <c r="Y10" s="440"/>
      <c r="Z10" s="516"/>
      <c r="AA10" s="509"/>
      <c r="AB10" s="492"/>
      <c r="AC10" s="493"/>
      <c r="AD10" s="493"/>
      <c r="AE10" s="493"/>
      <c r="AF10" s="493"/>
      <c r="AG10" s="482"/>
      <c r="AH10" s="483"/>
      <c r="AI10" s="483"/>
      <c r="AJ10" s="484"/>
      <c r="AK10" s="478"/>
      <c r="AL10" s="478"/>
      <c r="AM10" s="495"/>
      <c r="AN10" s="475"/>
      <c r="AO10" s="476"/>
      <c r="AP10" s="488"/>
      <c r="AQ10" s="489"/>
      <c r="AR10" s="475"/>
      <c r="AS10" s="487"/>
      <c r="AT10" s="413"/>
      <c r="AU10" s="17"/>
    </row>
    <row r="11" spans="2:48" s="6" customFormat="1" ht="12.75" customHeight="1" x14ac:dyDescent="0.2">
      <c r="B11" s="14"/>
      <c r="C11" s="455"/>
      <c r="D11" s="457"/>
      <c r="E11" s="459"/>
      <c r="F11" s="474"/>
      <c r="G11" s="438"/>
      <c r="H11" s="461"/>
      <c r="I11" s="465"/>
      <c r="J11" s="466"/>
      <c r="K11" s="467"/>
      <c r="L11" s="449"/>
      <c r="M11" s="468"/>
      <c r="N11" s="466"/>
      <c r="O11" s="467"/>
      <c r="P11" s="472"/>
      <c r="Q11" s="447" t="s">
        <v>25</v>
      </c>
      <c r="R11" s="445" t="s">
        <v>26</v>
      </c>
      <c r="S11" s="445" t="s">
        <v>129</v>
      </c>
      <c r="T11" s="445" t="s">
        <v>149</v>
      </c>
      <c r="U11" s="445" t="s">
        <v>150</v>
      </c>
      <c r="V11" s="445" t="s">
        <v>156</v>
      </c>
      <c r="W11" s="445" t="s">
        <v>157</v>
      </c>
      <c r="X11" s="445" t="s">
        <v>158</v>
      </c>
      <c r="Y11" s="443" t="s">
        <v>159</v>
      </c>
      <c r="Z11" s="516"/>
      <c r="AA11" s="509"/>
      <c r="AB11" s="445" t="s">
        <v>25</v>
      </c>
      <c r="AC11" s="445" t="s">
        <v>26</v>
      </c>
      <c r="AD11" s="445" t="s">
        <v>129</v>
      </c>
      <c r="AE11" s="445" t="s">
        <v>149</v>
      </c>
      <c r="AF11" s="445" t="s">
        <v>150</v>
      </c>
      <c r="AG11" s="443" t="s">
        <v>27</v>
      </c>
      <c r="AH11" s="445" t="s">
        <v>28</v>
      </c>
      <c r="AI11" s="445" t="s">
        <v>29</v>
      </c>
      <c r="AJ11" s="445" t="s">
        <v>30</v>
      </c>
      <c r="AK11" s="478"/>
      <c r="AL11" s="478"/>
      <c r="AM11" s="495"/>
      <c r="AN11" s="475"/>
      <c r="AO11" s="476"/>
      <c r="AP11" s="488"/>
      <c r="AQ11" s="489"/>
      <c r="AR11" s="475"/>
      <c r="AS11" s="314"/>
      <c r="AT11" s="413"/>
      <c r="AU11" s="17"/>
    </row>
    <row r="12" spans="2:48" s="6" customFormat="1" ht="33.6" customHeight="1" x14ac:dyDescent="0.2">
      <c r="B12" s="14"/>
      <c r="C12" s="455"/>
      <c r="D12" s="457"/>
      <c r="E12" s="459"/>
      <c r="F12" s="474"/>
      <c r="G12" s="438"/>
      <c r="H12" s="461"/>
      <c r="I12" s="465"/>
      <c r="J12" s="466"/>
      <c r="K12" s="467"/>
      <c r="L12" s="449"/>
      <c r="M12" s="468"/>
      <c r="N12" s="466"/>
      <c r="O12" s="467"/>
      <c r="P12" s="472"/>
      <c r="Q12" s="448"/>
      <c r="R12" s="446"/>
      <c r="S12" s="446"/>
      <c r="T12" s="446"/>
      <c r="U12" s="446"/>
      <c r="V12" s="446"/>
      <c r="W12" s="446"/>
      <c r="X12" s="446"/>
      <c r="Y12" s="444"/>
      <c r="Z12" s="516"/>
      <c r="AA12" s="509"/>
      <c r="AB12" s="446"/>
      <c r="AC12" s="446"/>
      <c r="AD12" s="446"/>
      <c r="AE12" s="446"/>
      <c r="AF12" s="446"/>
      <c r="AG12" s="444"/>
      <c r="AH12" s="446"/>
      <c r="AI12" s="446"/>
      <c r="AJ12" s="446"/>
      <c r="AK12" s="478"/>
      <c r="AL12" s="478"/>
      <c r="AM12" s="495"/>
      <c r="AN12" s="475"/>
      <c r="AO12" s="476"/>
      <c r="AP12" s="488"/>
      <c r="AQ12" s="489"/>
      <c r="AR12" s="475"/>
      <c r="AS12" s="314"/>
      <c r="AT12" s="413"/>
      <c r="AU12" s="17"/>
    </row>
    <row r="13" spans="2:48" s="6" customFormat="1" ht="128.25" customHeight="1" x14ac:dyDescent="0.2">
      <c r="B13" s="15"/>
      <c r="C13" s="455"/>
      <c r="D13" s="457"/>
      <c r="E13" s="459"/>
      <c r="F13" s="474"/>
      <c r="G13" s="438"/>
      <c r="H13" s="461"/>
      <c r="I13" s="465"/>
      <c r="J13" s="466"/>
      <c r="K13" s="467"/>
      <c r="L13" s="449"/>
      <c r="M13" s="468"/>
      <c r="N13" s="466"/>
      <c r="O13" s="467"/>
      <c r="P13" s="472"/>
      <c r="Q13" s="448"/>
      <c r="R13" s="446"/>
      <c r="S13" s="446"/>
      <c r="T13" s="446"/>
      <c r="U13" s="446"/>
      <c r="V13" s="446"/>
      <c r="W13" s="446"/>
      <c r="X13" s="446"/>
      <c r="Y13" s="444"/>
      <c r="Z13" s="516"/>
      <c r="AA13" s="509"/>
      <c r="AB13" s="446"/>
      <c r="AC13" s="446"/>
      <c r="AD13" s="446"/>
      <c r="AE13" s="446"/>
      <c r="AF13" s="446"/>
      <c r="AG13" s="444"/>
      <c r="AH13" s="446"/>
      <c r="AI13" s="446"/>
      <c r="AJ13" s="446"/>
      <c r="AK13" s="478"/>
      <c r="AL13" s="478"/>
      <c r="AM13" s="495"/>
      <c r="AN13" s="475"/>
      <c r="AO13" s="476"/>
      <c r="AP13" s="488"/>
      <c r="AQ13" s="489"/>
      <c r="AR13" s="475"/>
      <c r="AS13" s="314"/>
      <c r="AT13" s="413"/>
      <c r="AU13" s="17"/>
    </row>
    <row r="14" spans="2:48" ht="14.25" customHeight="1" x14ac:dyDescent="0.2">
      <c r="B14" s="27"/>
      <c r="C14" s="28"/>
      <c r="D14" s="32"/>
      <c r="E14" s="113"/>
      <c r="F14" s="113"/>
      <c r="G14" s="322"/>
      <c r="H14" s="30"/>
      <c r="I14" s="31">
        <v>1</v>
      </c>
      <c r="J14" s="29">
        <v>2</v>
      </c>
      <c r="K14" s="29">
        <v>3</v>
      </c>
      <c r="L14" s="32">
        <v>4</v>
      </c>
      <c r="M14" s="33">
        <v>5</v>
      </c>
      <c r="N14" s="29">
        <v>6</v>
      </c>
      <c r="O14" s="29">
        <v>7</v>
      </c>
      <c r="P14" s="34">
        <v>8</v>
      </c>
      <c r="Q14" s="55">
        <v>9</v>
      </c>
      <c r="R14" s="56">
        <v>10</v>
      </c>
      <c r="S14" s="56">
        <v>11</v>
      </c>
      <c r="T14" s="56">
        <f>+S14+1</f>
        <v>12</v>
      </c>
      <c r="U14" s="31">
        <f t="shared" ref="U14:AS14" si="0">+T14+1</f>
        <v>13</v>
      </c>
      <c r="V14" s="29">
        <f t="shared" si="0"/>
        <v>14</v>
      </c>
      <c r="W14" s="29">
        <f t="shared" si="0"/>
        <v>15</v>
      </c>
      <c r="X14" s="29">
        <f t="shared" si="0"/>
        <v>16</v>
      </c>
      <c r="Y14" s="32">
        <f t="shared" si="0"/>
        <v>17</v>
      </c>
      <c r="Z14" s="28">
        <f t="shared" si="0"/>
        <v>18</v>
      </c>
      <c r="AA14" s="29">
        <f t="shared" si="0"/>
        <v>19</v>
      </c>
      <c r="AB14" s="29">
        <f t="shared" si="0"/>
        <v>20</v>
      </c>
      <c r="AC14" s="29">
        <f t="shared" si="0"/>
        <v>21</v>
      </c>
      <c r="AD14" s="29">
        <f t="shared" si="0"/>
        <v>22</v>
      </c>
      <c r="AE14" s="29">
        <f t="shared" si="0"/>
        <v>23</v>
      </c>
      <c r="AF14" s="29">
        <f t="shared" si="0"/>
        <v>24</v>
      </c>
      <c r="AG14" s="29">
        <f t="shared" si="0"/>
        <v>25</v>
      </c>
      <c r="AH14" s="29">
        <f t="shared" si="0"/>
        <v>26</v>
      </c>
      <c r="AI14" s="29">
        <f t="shared" si="0"/>
        <v>27</v>
      </c>
      <c r="AJ14" s="29">
        <f t="shared" si="0"/>
        <v>28</v>
      </c>
      <c r="AK14" s="29">
        <f t="shared" si="0"/>
        <v>29</v>
      </c>
      <c r="AL14" s="29">
        <f t="shared" si="0"/>
        <v>30</v>
      </c>
      <c r="AM14" s="32">
        <f t="shared" si="0"/>
        <v>31</v>
      </c>
      <c r="AN14" s="30">
        <f t="shared" si="0"/>
        <v>32</v>
      </c>
      <c r="AO14" s="30">
        <f t="shared" si="0"/>
        <v>33</v>
      </c>
      <c r="AP14" s="30">
        <f t="shared" si="0"/>
        <v>34</v>
      </c>
      <c r="AQ14" s="30">
        <f t="shared" si="0"/>
        <v>35</v>
      </c>
      <c r="AR14" s="30">
        <f t="shared" si="0"/>
        <v>36</v>
      </c>
      <c r="AS14" s="35">
        <f t="shared" si="0"/>
        <v>37</v>
      </c>
    </row>
    <row r="15" spans="2:48" s="48" customFormat="1" ht="18.600000000000001" customHeight="1" thickBot="1" x14ac:dyDescent="0.25">
      <c r="B15" s="36"/>
      <c r="C15" s="37"/>
      <c r="D15" s="38"/>
      <c r="E15" s="39"/>
      <c r="F15" s="39"/>
      <c r="G15" s="428"/>
      <c r="H15" s="40"/>
      <c r="I15" s="366">
        <f t="shared" ref="I15:N15" si="1">SUBTOTAL(9,I16:I75)</f>
        <v>0</v>
      </c>
      <c r="J15" s="367">
        <f t="shared" si="1"/>
        <v>0</v>
      </c>
      <c r="K15" s="367">
        <f t="shared" si="1"/>
        <v>0</v>
      </c>
      <c r="L15" s="366">
        <f t="shared" si="1"/>
        <v>0</v>
      </c>
      <c r="M15" s="368">
        <f t="shared" si="1"/>
        <v>0</v>
      </c>
      <c r="N15" s="369">
        <f t="shared" si="1"/>
        <v>0</v>
      </c>
      <c r="O15" s="369"/>
      <c r="P15" s="370"/>
      <c r="Q15" s="41"/>
      <c r="R15" s="38"/>
      <c r="S15" s="38"/>
      <c r="T15" s="38"/>
      <c r="U15" s="38"/>
      <c r="V15" s="38"/>
      <c r="W15" s="38"/>
      <c r="X15" s="38"/>
      <c r="Y15" s="39"/>
      <c r="Z15" s="42"/>
      <c r="AA15" s="43"/>
      <c r="AB15" s="43"/>
      <c r="AC15" s="44"/>
      <c r="AD15" s="44"/>
      <c r="AE15" s="38"/>
      <c r="AF15" s="39"/>
      <c r="AG15" s="38"/>
      <c r="AH15" s="38"/>
      <c r="AI15" s="38"/>
      <c r="AJ15" s="38"/>
      <c r="AK15" s="38"/>
      <c r="AL15" s="39"/>
      <c r="AM15" s="39"/>
      <c r="AN15" s="40"/>
      <c r="AO15" s="45"/>
      <c r="AP15" s="40"/>
      <c r="AQ15" s="45"/>
      <c r="AR15" s="45"/>
      <c r="AS15" s="46"/>
      <c r="AT15" s="414"/>
      <c r="AU15" s="47"/>
    </row>
    <row r="16" spans="2:48" s="344" customFormat="1" ht="19.95" customHeight="1" x14ac:dyDescent="0.2">
      <c r="B16" s="331"/>
      <c r="C16" s="332" t="str">
        <f>IF((ROW()-15)&lt;=個別表!J16,ROW()-15,"")</f>
        <v/>
      </c>
      <c r="D16" s="333" t="str">
        <f>IFERROR(VLOOKUP($C16,個別表!$E$16:$AJ$976,7,FALSE),"")</f>
        <v/>
      </c>
      <c r="E16" s="334" t="str">
        <f>IFERROR(VLOOKUP($C16,個別表!$E$16:$AJ$976,8,FALSE),"")</f>
        <v/>
      </c>
      <c r="F16" s="334" t="str">
        <f>IFERROR(VLOOKUP($C16,個別表!$E$16:$AJ$976,13,FALSE),"")</f>
        <v/>
      </c>
      <c r="G16" s="429" t="str">
        <f>IFERROR(VLOOKUP($C16,個別表!$E$16:$AJ$976,14,FALSE),"")</f>
        <v/>
      </c>
      <c r="H16" s="335" t="str">
        <f>IFERROR(VLOOKUP($C16,個別表!$E$16:$AJ$976,16,FALSE),"")</f>
        <v/>
      </c>
      <c r="I16" s="323">
        <f>SUMIF(個別表!$E$16:$E$976,$C16,個別表!$IG$16:$IG$976)</f>
        <v>0</v>
      </c>
      <c r="J16" s="323">
        <f>SUMIF(個別表!$E$16:$E$976,$C16,個別表!$IH$16:$IH$976)</f>
        <v>0</v>
      </c>
      <c r="K16" s="323">
        <f>SUMIF(個別表!$E$16:$E$976,$C16,個別表!$II$16:$II$976)</f>
        <v>0</v>
      </c>
      <c r="L16" s="324">
        <f>SUMIF(個別表!$E$16:$E$976,$C16,個別表!$IJ$16:$IJ$976)</f>
        <v>0</v>
      </c>
      <c r="M16" s="325"/>
      <c r="N16" s="326"/>
      <c r="O16" s="336"/>
      <c r="P16" s="337"/>
      <c r="Q16" s="378" t="str">
        <f>IF($H16&lt;&gt;"",SUMIF(個別表!$E$16:$E$976,$C16,個別表!$GD$16:$GD$976),"")</f>
        <v/>
      </c>
      <c r="R16" s="378" t="str">
        <f>IF($H16&lt;&gt;"",SUMIF(個別表!$E$16:$E$976,$C16,個別表!$GE$16:$GE$976),"")</f>
        <v/>
      </c>
      <c r="S16" s="378" t="str">
        <f>IF($H16&lt;&gt;"",SUMIF(個別表!$E$16:$E$976,$C16,個別表!$GF$16:$GF$976),"")</f>
        <v/>
      </c>
      <c r="T16" s="378" t="str">
        <f>IF($H16&lt;&gt;"",SUMIF(個別表!$E$16:$E$976,$C16,個別表!$GG$16:$GG$976),"")</f>
        <v/>
      </c>
      <c r="U16" s="378" t="str">
        <f>IF($H16&lt;&gt;"",SUMIF(個別表!$E$16:$E$976,$C16,個別表!$GH$16:$GH$976),"")</f>
        <v/>
      </c>
      <c r="V16" s="378" t="str">
        <f>IF($H16&lt;&gt;"",SUMIF(個別表!$E$16:$E$976,$C16,個別表!$GI$16:$GI$976),"")</f>
        <v/>
      </c>
      <c r="W16" s="378" t="str">
        <f>IF($H16&lt;&gt;"",SUMIF(個別表!$E$16:$E$976,$C16,個別表!$GJ$16:$GJ$976),"")</f>
        <v/>
      </c>
      <c r="X16" s="378" t="str">
        <f>IF($H16&lt;&gt;"",SUMIF(個別表!$E$16:$E$976,$C16,個別表!$GK$16:$GK$976),"")</f>
        <v/>
      </c>
      <c r="Y16" s="379" t="str">
        <f>IF($H16&lt;&gt;"",SUMIF(個別表!$E$16:$E$976,$C16,個別表!$GL$16:$GL$976),"")</f>
        <v/>
      </c>
      <c r="Z16" s="380" t="str">
        <f>IF($H16&lt;&gt;"",SUMIF(個別表!$E$16:$E$976,$C16,個別表!$GN$16:$GN$976),"")</f>
        <v/>
      </c>
      <c r="AA16" s="381" t="str">
        <f>IF($H16&lt;&gt;"",SUMIF(個別表!$E$16:$E$976,$C16,個別表!$GO$16:$GO$976),"")</f>
        <v/>
      </c>
      <c r="AB16" s="381" t="str">
        <f>IF($H16&lt;&gt;"",SUMIF(個別表!$E$16:$E$976,$C16,個別表!$GP$16:$GP$976),"")</f>
        <v/>
      </c>
      <c r="AC16" s="378" t="str">
        <f>IF($H16&lt;&gt;"",SUMIF(個別表!$E$16:$E$976,$C16,個別表!$GQ$16:$GQ$976),"")</f>
        <v/>
      </c>
      <c r="AD16" s="378" t="str">
        <f>IF($H16&lt;&gt;"",SUMIF(個別表!$E$16:$E$976,$C16,個別表!$GR$16:$GR$976),"")</f>
        <v/>
      </c>
      <c r="AE16" s="378" t="str">
        <f>IF($H16&lt;&gt;"",SUMIF(個別表!$E$16:$E$976,$C16,個別表!$GS$16:$GS$976),"")</f>
        <v/>
      </c>
      <c r="AF16" s="378" t="str">
        <f>IF($H16&lt;&gt;"",IF(SUMIF(個別表!$E$16:$E$976,$C16,個別表!$GW$16:$GW$976)&gt;=4,4,SUMIF(個別表!$E$16:$E$976,$C16,個別表!$GW$16:$GW$976)),"")</f>
        <v/>
      </c>
      <c r="AG16" s="378" t="str">
        <f>IF($H16&lt;&gt;"",SUMIF(個別表!$E$16:$E$976,$C16,個別表!$HB$16:$HB$976),"")</f>
        <v/>
      </c>
      <c r="AH16" s="378" t="str">
        <f>IF($H16&lt;&gt;"",SUMIF(個別表!$E$16:$E$976,$C16,個別表!$HC$16:$HC$976),"")</f>
        <v/>
      </c>
      <c r="AI16" s="378" t="str">
        <f>IF($H16&lt;&gt;"",SUMIF(個別表!$E$16:$E$976,$C16,個別表!$HI$16:$HI$976),"")</f>
        <v/>
      </c>
      <c r="AJ16" s="378" t="str">
        <f>IF($H16&lt;&gt;"",SUMIF(個別表!$E$16:$E$976,$C16,個別表!$HO$16:$HO$976),"")</f>
        <v/>
      </c>
      <c r="AK16" s="378" t="str">
        <f>IF($H16&lt;&gt;"",SUMIF(個別表!$E$16:$E$976,$C16,個別表!$HS$16:$HS$976),"")</f>
        <v/>
      </c>
      <c r="AL16" s="378" t="str">
        <f>IF($H16&lt;&gt;"",SUMIF(個別表!$E$16:$E$976,$C16,個別表!$HT$16:$HT$976),"")</f>
        <v/>
      </c>
      <c r="AM16" s="379" t="str">
        <f>IF($H16&lt;&gt;"",SUMIF(個別表!$E$16:$E$976,$C16,個別表!$HW$16:$HW$976),"")</f>
        <v/>
      </c>
      <c r="AN16" s="338" t="str">
        <f>IF($H16&lt;&gt;"",SUM(Z16:AM16),"")</f>
        <v/>
      </c>
      <c r="AO16" s="339" t="str">
        <f>IF($H16&lt;&gt;"",IF(AN16&gt;0,AN16/J16*10000000,""),"")</f>
        <v/>
      </c>
      <c r="AP16" s="340"/>
      <c r="AQ16" s="339" t="str">
        <f>IF($H16&lt;&gt;"",SUM(AO16:AP16),"")</f>
        <v/>
      </c>
      <c r="AR16" s="374" t="str">
        <f>IFERROR(VLOOKUP($C16,個別表!$E$16:$GB$976,180,FALSE),"")</f>
        <v/>
      </c>
      <c r="AS16" s="341" t="s">
        <v>31</v>
      </c>
      <c r="AT16" s="415" t="str">
        <f>IF(AF16="","",IF(AF16&lt;4,"","（５）経営の高度化をご確認ください"))</f>
        <v/>
      </c>
      <c r="AU16" s="342"/>
      <c r="AV16" s="343"/>
    </row>
    <row r="17" spans="2:48" s="344" customFormat="1" ht="19.95" customHeight="1" x14ac:dyDescent="0.2">
      <c r="B17" s="331"/>
      <c r="C17" s="345" t="str">
        <f>IF((ROW()-15)&lt;=個別表!J17,ROW()-15,"")</f>
        <v/>
      </c>
      <c r="D17" s="346" t="str">
        <f>IFERROR(VLOOKUP($C17,個別表!$E$16:$AJ$976,7,FALSE),"")</f>
        <v/>
      </c>
      <c r="E17" s="347" t="str">
        <f>IFERROR(VLOOKUP($C17,個別表!$E$16:$AJ$976,8,FALSE),"")</f>
        <v/>
      </c>
      <c r="F17" s="347" t="str">
        <f>IFERROR(VLOOKUP($C17,個別表!$E$16:$AJ$976,13,FALSE),"")</f>
        <v/>
      </c>
      <c r="G17" s="430" t="str">
        <f>IFERROR(VLOOKUP($C17,個別表!$E$16:$AJ$976,14,FALSE),"")</f>
        <v/>
      </c>
      <c r="H17" s="427" t="str">
        <f>IFERROR(VLOOKUP($C17,個別表!$E$16:$AJ$976,16,FALSE),"")</f>
        <v/>
      </c>
      <c r="I17" s="327">
        <f>SUMIF(個別表!$E$16:$E$976,$C17,個別表!$IG$16:$IG$976)</f>
        <v>0</v>
      </c>
      <c r="J17" s="327">
        <f>SUMIF(個別表!$E$16:$E$976,$C17,個別表!$IH$16:$IH$976)</f>
        <v>0</v>
      </c>
      <c r="K17" s="327">
        <f>SUMIF(個別表!$E$16:$E$976,$C17,個別表!$II$16:$II$976)</f>
        <v>0</v>
      </c>
      <c r="L17" s="328">
        <f>SUMIF(個別表!$E$16:$E$976,$C17,個別表!$IJ$16:$IJ$976)</f>
        <v>0</v>
      </c>
      <c r="M17" s="329"/>
      <c r="N17" s="330"/>
      <c r="O17" s="349"/>
      <c r="P17" s="350"/>
      <c r="Q17" s="382" t="str">
        <f>IF($H17&lt;&gt;"",SUMIF(個別表!$E$16:$E$976,$C17,個別表!$GD$16:$GD$976),"")</f>
        <v/>
      </c>
      <c r="R17" s="382" t="str">
        <f>IF($H17&lt;&gt;"",SUMIF(個別表!$E$16:$E$976,$C17,個別表!$GE$16:$GE$976),"")</f>
        <v/>
      </c>
      <c r="S17" s="382" t="str">
        <f>IF($H17&lt;&gt;"",SUMIF(個別表!$E$16:$E$976,$C17,個別表!$GF$16:$GF$976),"")</f>
        <v/>
      </c>
      <c r="T17" s="382" t="str">
        <f>IF($H17&lt;&gt;"",SUMIF(個別表!$E$16:$E$976,$C17,個別表!$GG$16:$GG$976),"")</f>
        <v/>
      </c>
      <c r="U17" s="382" t="str">
        <f>IF($H17&lt;&gt;"",SUMIF(個別表!$E$16:$E$976,$C17,個別表!$GH$16:$GH$976),"")</f>
        <v/>
      </c>
      <c r="V17" s="382" t="str">
        <f>IF($H17&lt;&gt;"",SUMIF(個別表!$E$16:$E$976,$C17,個別表!$GI$16:$GI$976),"")</f>
        <v/>
      </c>
      <c r="W17" s="382" t="str">
        <f>IF($H17&lt;&gt;"",SUMIF(個別表!$E$16:$E$976,$C17,個別表!$GJ$16:$GJ$976),"")</f>
        <v/>
      </c>
      <c r="X17" s="382" t="str">
        <f>IF($H17&lt;&gt;"",SUMIF(個別表!$E$16:$E$976,$C17,個別表!$GK$16:$GK$976),"")</f>
        <v/>
      </c>
      <c r="Y17" s="383" t="str">
        <f>IF($H17&lt;&gt;"",SUMIF(個別表!$E$16:$E$976,$C17,個別表!$GL$16:$GL$976),"")</f>
        <v/>
      </c>
      <c r="Z17" s="384" t="str">
        <f>IF($H17&lt;&gt;"",SUMIF(個別表!$E$16:$E$976,$C17,個別表!$GN$16:$GN$976),"")</f>
        <v/>
      </c>
      <c r="AA17" s="385" t="str">
        <f>IF($H17&lt;&gt;"",SUMIF(個別表!$E$16:$E$976,$C17,個別表!$GO$16:$GO$976),"")</f>
        <v/>
      </c>
      <c r="AB17" s="385" t="str">
        <f>IF($H17&lt;&gt;"",SUMIF(個別表!$E$16:$E$976,$C17,個別表!$GP$16:$GP$976),"")</f>
        <v/>
      </c>
      <c r="AC17" s="382" t="str">
        <f>IF($H17&lt;&gt;"",SUMIF(個別表!$E$16:$E$976,$C17,個別表!$GQ$16:$GQ$976),"")</f>
        <v/>
      </c>
      <c r="AD17" s="382" t="str">
        <f>IF($H17&lt;&gt;"",SUMIF(個別表!$E$16:$E$976,$C17,個別表!$GR$16:$GR$976),"")</f>
        <v/>
      </c>
      <c r="AE17" s="382" t="str">
        <f>IF($H17&lt;&gt;"",SUMIF(個別表!$E$16:$E$976,$C17,個別表!$GS$16:$GS$976),"")</f>
        <v/>
      </c>
      <c r="AF17" s="382" t="str">
        <f>IF($H17&lt;&gt;"",IF(SUMIF(個別表!$E$16:$E$976,$C17,個別表!$GW$16:$GW$976)&gt;=4,4,SUMIF(個別表!$E$16:$E$976,$C17,個別表!$GW$16:$GW$976)),"")</f>
        <v/>
      </c>
      <c r="AG17" s="382" t="str">
        <f>IF($H17&lt;&gt;"",SUMIF(個別表!$E$16:$E$976,$C17,個別表!$HB$16:$HB$976),"")</f>
        <v/>
      </c>
      <c r="AH17" s="382" t="str">
        <f>IF($H17&lt;&gt;"",SUMIF(個別表!$E$16:$E$976,$C17,個別表!$HC$16:$HC$976),"")</f>
        <v/>
      </c>
      <c r="AI17" s="382" t="str">
        <f>IF($H17&lt;&gt;"",SUMIF(個別表!$E$16:$E$976,$C17,個別表!$HI$16:$HI$976),"")</f>
        <v/>
      </c>
      <c r="AJ17" s="382" t="str">
        <f>IF($H17&lt;&gt;"",SUMIF(個別表!$E$16:$E$976,$C17,個別表!$HO$16:$HO$976),"")</f>
        <v/>
      </c>
      <c r="AK17" s="382" t="str">
        <f>IF($H17&lt;&gt;"",SUMIF(個別表!$E$16:$E$976,$C17,個別表!$HS$16:$HS$976),"")</f>
        <v/>
      </c>
      <c r="AL17" s="382" t="str">
        <f>IF($H17&lt;&gt;"",SUMIF(個別表!$E$16:$E$976,$C17,個別表!$HT$16:$HT$976),"")</f>
        <v/>
      </c>
      <c r="AM17" s="383" t="str">
        <f>IF($H17&lt;&gt;"",SUMIF(個別表!$E$16:$E$976,$C17,個別表!$HW$16:$HW$976),"")</f>
        <v/>
      </c>
      <c r="AN17" s="351" t="str">
        <f t="shared" ref="AN17:AN75" si="2">IF($H17&lt;&gt;"",SUM(Z17:AM17),"")</f>
        <v/>
      </c>
      <c r="AO17" s="352" t="str">
        <f t="shared" ref="AO17:AO75" si="3">IF($H17&lt;&gt;"",IF(AN17&gt;0,AN17/J17*10000000,""),"")</f>
        <v/>
      </c>
      <c r="AP17" s="353"/>
      <c r="AQ17" s="352" t="str">
        <f t="shared" ref="AQ17:AQ75" si="4">IF($H17&lt;&gt;"",SUM(AO17:AP17),"")</f>
        <v/>
      </c>
      <c r="AR17" s="375" t="str">
        <f>IFERROR(VLOOKUP($C17,個別表!$E$16:$GB$976,180,FALSE),"")</f>
        <v/>
      </c>
      <c r="AS17" s="354" t="s">
        <v>31</v>
      </c>
      <c r="AT17" s="415" t="str">
        <f t="shared" ref="AT17:AT75" si="5">IF(AF17="","",IF(AF17&lt;4,"","（５）経営の高度化をご確認ください"))</f>
        <v/>
      </c>
      <c r="AU17" s="342"/>
      <c r="AV17" s="343"/>
    </row>
    <row r="18" spans="2:48" s="344" customFormat="1" ht="19.95" customHeight="1" x14ac:dyDescent="0.2">
      <c r="B18" s="331"/>
      <c r="C18" s="345" t="str">
        <f>IF((ROW()-15)&lt;=個別表!J18,ROW()-15,"")</f>
        <v/>
      </c>
      <c r="D18" s="346" t="str">
        <f>IFERROR(VLOOKUP($C18,個別表!$E$16:$AJ$976,7,FALSE),"")</f>
        <v/>
      </c>
      <c r="E18" s="347" t="str">
        <f>IFERROR(VLOOKUP($C18,個別表!$E$16:$AJ$976,8,FALSE),"")</f>
        <v/>
      </c>
      <c r="F18" s="347" t="str">
        <f>IFERROR(VLOOKUP($C18,個別表!$E$16:$AJ$976,13,FALSE),"")</f>
        <v/>
      </c>
      <c r="G18" s="430" t="str">
        <f>IFERROR(VLOOKUP($C18,個別表!$E$16:$AJ$976,14,FALSE),"")</f>
        <v/>
      </c>
      <c r="H18" s="427" t="str">
        <f>IFERROR(VLOOKUP($C18,個別表!$E$16:$AJ$976,16,FALSE),"")</f>
        <v/>
      </c>
      <c r="I18" s="327">
        <f>SUMIF(個別表!$E$16:$E$976,$C18,個別表!$IG$16:$IG$976)</f>
        <v>0</v>
      </c>
      <c r="J18" s="327">
        <f>SUMIF(個別表!$E$16:$E$976,$C18,個別表!$IH$16:$IH$976)</f>
        <v>0</v>
      </c>
      <c r="K18" s="327">
        <f>SUMIF(個別表!$E$16:$E$976,$C18,個別表!$II$16:$II$976)</f>
        <v>0</v>
      </c>
      <c r="L18" s="328">
        <f>SUMIF(個別表!$E$16:$E$976,$C18,個別表!$IJ$16:$IJ$976)</f>
        <v>0</v>
      </c>
      <c r="M18" s="329"/>
      <c r="N18" s="330"/>
      <c r="O18" s="349"/>
      <c r="P18" s="350"/>
      <c r="Q18" s="382" t="str">
        <f>IF($H18&lt;&gt;"",SUMIF(個別表!$E$16:$E$976,$C18,個別表!$GD$16:$GD$976),"")</f>
        <v/>
      </c>
      <c r="R18" s="382" t="str">
        <f>IF($H18&lt;&gt;"",SUMIF(個別表!$E$16:$E$976,$C18,個別表!$GE$16:$GE$976),"")</f>
        <v/>
      </c>
      <c r="S18" s="382" t="str">
        <f>IF($H18&lt;&gt;"",SUMIF(個別表!$E$16:$E$976,$C18,個別表!$GF$16:$GF$976),"")</f>
        <v/>
      </c>
      <c r="T18" s="382" t="str">
        <f>IF($H18&lt;&gt;"",SUMIF(個別表!$E$16:$E$976,$C18,個別表!$GG$16:$GG$976),"")</f>
        <v/>
      </c>
      <c r="U18" s="382" t="str">
        <f>IF($H18&lt;&gt;"",SUMIF(個別表!$E$16:$E$976,$C18,個別表!$GH$16:$GH$976),"")</f>
        <v/>
      </c>
      <c r="V18" s="382" t="str">
        <f>IF($H18&lt;&gt;"",SUMIF(個別表!$E$16:$E$976,$C18,個別表!$GI$16:$GI$976),"")</f>
        <v/>
      </c>
      <c r="W18" s="382" t="str">
        <f>IF($H18&lt;&gt;"",SUMIF(個別表!$E$16:$E$976,$C18,個別表!$GJ$16:$GJ$976),"")</f>
        <v/>
      </c>
      <c r="X18" s="382" t="str">
        <f>IF($H18&lt;&gt;"",SUMIF(個別表!$E$16:$E$976,$C18,個別表!$GK$16:$GK$976),"")</f>
        <v/>
      </c>
      <c r="Y18" s="383" t="str">
        <f>IF($H18&lt;&gt;"",SUMIF(個別表!$E$16:$E$976,$C18,個別表!$GL$16:$GL$976),"")</f>
        <v/>
      </c>
      <c r="Z18" s="384" t="str">
        <f>IF($H18&lt;&gt;"",SUMIF(個別表!$E$16:$E$976,$C18,個別表!$GN$16:$GN$976),"")</f>
        <v/>
      </c>
      <c r="AA18" s="385" t="str">
        <f>IF($H18&lt;&gt;"",SUMIF(個別表!$E$16:$E$976,$C18,個別表!$GO$16:$GO$976),"")</f>
        <v/>
      </c>
      <c r="AB18" s="385" t="str">
        <f>IF($H18&lt;&gt;"",SUMIF(個別表!$E$16:$E$976,$C18,個別表!$GP$16:$GP$976),"")</f>
        <v/>
      </c>
      <c r="AC18" s="382" t="str">
        <f>IF($H18&lt;&gt;"",SUMIF(個別表!$E$16:$E$976,$C18,個別表!$GQ$16:$GQ$976),"")</f>
        <v/>
      </c>
      <c r="AD18" s="382" t="str">
        <f>IF($H18&lt;&gt;"",SUMIF(個別表!$E$16:$E$976,$C18,個別表!$GR$16:$GR$976),"")</f>
        <v/>
      </c>
      <c r="AE18" s="382" t="str">
        <f>IF($H18&lt;&gt;"",SUMIF(個別表!$E$16:$E$976,$C18,個別表!$GS$16:$GS$976),"")</f>
        <v/>
      </c>
      <c r="AF18" s="382" t="str">
        <f>IF($H18&lt;&gt;"",IF(SUMIF(個別表!$E$16:$E$976,$C18,個別表!$GW$16:$GW$976)&gt;=4,4,SUMIF(個別表!$E$16:$E$976,$C18,個別表!$GW$16:$GW$976)),"")</f>
        <v/>
      </c>
      <c r="AG18" s="382" t="str">
        <f>IF($H18&lt;&gt;"",SUMIF(個別表!$E$16:$E$976,$C18,個別表!$HB$16:$HB$976),"")</f>
        <v/>
      </c>
      <c r="AH18" s="382" t="str">
        <f>IF($H18&lt;&gt;"",SUMIF(個別表!$E$16:$E$976,$C18,個別表!$HC$16:$HC$976),"")</f>
        <v/>
      </c>
      <c r="AI18" s="382" t="str">
        <f>IF($H18&lt;&gt;"",SUMIF(個別表!$E$16:$E$976,$C18,個別表!$HI$16:$HI$976),"")</f>
        <v/>
      </c>
      <c r="AJ18" s="382" t="str">
        <f>IF($H18&lt;&gt;"",SUMIF(個別表!$E$16:$E$976,$C18,個別表!$HO$16:$HO$976),"")</f>
        <v/>
      </c>
      <c r="AK18" s="382" t="str">
        <f>IF($H18&lt;&gt;"",SUMIF(個別表!$E$16:$E$976,$C18,個別表!$HS$16:$HS$976),"")</f>
        <v/>
      </c>
      <c r="AL18" s="382" t="str">
        <f>IF($H18&lt;&gt;"",SUMIF(個別表!$E$16:$E$976,$C18,個別表!$HT$16:$HT$976),"")</f>
        <v/>
      </c>
      <c r="AM18" s="383" t="str">
        <f>IF($H18&lt;&gt;"",SUMIF(個別表!$E$16:$E$976,$C18,個別表!$HW$16:$HW$976),"")</f>
        <v/>
      </c>
      <c r="AN18" s="351" t="str">
        <f t="shared" si="2"/>
        <v/>
      </c>
      <c r="AO18" s="352" t="str">
        <f t="shared" si="3"/>
        <v/>
      </c>
      <c r="AP18" s="353"/>
      <c r="AQ18" s="352" t="str">
        <f t="shared" si="4"/>
        <v/>
      </c>
      <c r="AR18" s="375" t="str">
        <f>IFERROR(VLOOKUP($C18,個別表!$E$16:$GB$976,180,FALSE),"")</f>
        <v/>
      </c>
      <c r="AS18" s="354" t="s">
        <v>31</v>
      </c>
      <c r="AT18" s="415" t="str">
        <f t="shared" si="5"/>
        <v/>
      </c>
      <c r="AU18" s="342"/>
      <c r="AV18" s="343"/>
    </row>
    <row r="19" spans="2:48" s="344" customFormat="1" ht="19.95" customHeight="1" x14ac:dyDescent="0.2">
      <c r="B19" s="331"/>
      <c r="C19" s="345" t="str">
        <f>IF((ROW()-15)&lt;=個別表!J19,ROW()-15,"")</f>
        <v/>
      </c>
      <c r="D19" s="346" t="str">
        <f>IFERROR(VLOOKUP($C19,個別表!$E$16:$AJ$976,7,FALSE),"")</f>
        <v/>
      </c>
      <c r="E19" s="347" t="str">
        <f>IFERROR(VLOOKUP($C19,個別表!$E$16:$AJ$976,8,FALSE),"")</f>
        <v/>
      </c>
      <c r="F19" s="347" t="str">
        <f>IFERROR(VLOOKUP($C19,個別表!$E$16:$AJ$976,13,FALSE),"")</f>
        <v/>
      </c>
      <c r="G19" s="430" t="str">
        <f>IFERROR(VLOOKUP($C19,個別表!$E$16:$AJ$976,14,FALSE),"")</f>
        <v/>
      </c>
      <c r="H19" s="427" t="str">
        <f>IFERROR(VLOOKUP($C19,個別表!$E$16:$AJ$976,16,FALSE),"")</f>
        <v/>
      </c>
      <c r="I19" s="327">
        <f>SUMIF(個別表!$E$16:$E$976,$C19,個別表!$IG$16:$IG$976)</f>
        <v>0</v>
      </c>
      <c r="J19" s="327">
        <f>SUMIF(個別表!$E$16:$E$976,$C19,個別表!$IH$16:$IH$976)</f>
        <v>0</v>
      </c>
      <c r="K19" s="327">
        <f>SUMIF(個別表!$E$16:$E$976,$C19,個別表!$II$16:$II$976)</f>
        <v>0</v>
      </c>
      <c r="L19" s="328">
        <f>SUMIF(個別表!$E$16:$E$976,$C19,個別表!$IJ$16:$IJ$976)</f>
        <v>0</v>
      </c>
      <c r="M19" s="329"/>
      <c r="N19" s="330"/>
      <c r="O19" s="349"/>
      <c r="P19" s="350"/>
      <c r="Q19" s="382" t="str">
        <f>IF($H19&lt;&gt;"",SUMIF(個別表!$E$16:$E$976,$C19,個別表!$GD$16:$GD$976),"")</f>
        <v/>
      </c>
      <c r="R19" s="382" t="str">
        <f>IF($H19&lt;&gt;"",SUMIF(個別表!$E$16:$E$976,$C19,個別表!$GE$16:$GE$976),"")</f>
        <v/>
      </c>
      <c r="S19" s="382" t="str">
        <f>IF($H19&lt;&gt;"",SUMIF(個別表!$E$16:$E$976,$C19,個別表!$GF$16:$GF$976),"")</f>
        <v/>
      </c>
      <c r="T19" s="382" t="str">
        <f>IF($H19&lt;&gt;"",SUMIF(個別表!$E$16:$E$976,$C19,個別表!$GG$16:$GG$976),"")</f>
        <v/>
      </c>
      <c r="U19" s="382" t="str">
        <f>IF($H19&lt;&gt;"",SUMIF(個別表!$E$16:$E$976,$C19,個別表!$GH$16:$GH$976),"")</f>
        <v/>
      </c>
      <c r="V19" s="382" t="str">
        <f>IF($H19&lt;&gt;"",SUMIF(個別表!$E$16:$E$976,$C19,個別表!$GI$16:$GI$976),"")</f>
        <v/>
      </c>
      <c r="W19" s="382" t="str">
        <f>IF($H19&lt;&gt;"",SUMIF(個別表!$E$16:$E$976,$C19,個別表!$GJ$16:$GJ$976),"")</f>
        <v/>
      </c>
      <c r="X19" s="382" t="str">
        <f>IF($H19&lt;&gt;"",SUMIF(個別表!$E$16:$E$976,$C19,個別表!$GK$16:$GK$976),"")</f>
        <v/>
      </c>
      <c r="Y19" s="383" t="str">
        <f>IF($H19&lt;&gt;"",SUMIF(個別表!$E$16:$E$976,$C19,個別表!$GL$16:$GL$976),"")</f>
        <v/>
      </c>
      <c r="Z19" s="384" t="str">
        <f>IF($H19&lt;&gt;"",SUMIF(個別表!$E$16:$E$976,$C19,個別表!$GN$16:$GN$976),"")</f>
        <v/>
      </c>
      <c r="AA19" s="385" t="str">
        <f>IF($H19&lt;&gt;"",SUMIF(個別表!$E$16:$E$976,$C19,個別表!$GO$16:$GO$976),"")</f>
        <v/>
      </c>
      <c r="AB19" s="385" t="str">
        <f>IF($H19&lt;&gt;"",SUMIF(個別表!$E$16:$E$976,$C19,個別表!$GP$16:$GP$976),"")</f>
        <v/>
      </c>
      <c r="AC19" s="382" t="str">
        <f>IF($H19&lt;&gt;"",SUMIF(個別表!$E$16:$E$976,$C19,個別表!$GQ$16:$GQ$976),"")</f>
        <v/>
      </c>
      <c r="AD19" s="382" t="str">
        <f>IF($H19&lt;&gt;"",SUMIF(個別表!$E$16:$E$976,$C19,個別表!$GR$16:$GR$976),"")</f>
        <v/>
      </c>
      <c r="AE19" s="382" t="str">
        <f>IF($H19&lt;&gt;"",SUMIF(個別表!$E$16:$E$976,$C19,個別表!$GS$16:$GS$976),"")</f>
        <v/>
      </c>
      <c r="AF19" s="382" t="str">
        <f>IF($H19&lt;&gt;"",IF(SUMIF(個別表!$E$16:$E$976,$C19,個別表!$GW$16:$GW$976)&gt;=4,4,SUMIF(個別表!$E$16:$E$976,$C19,個別表!$GW$16:$GW$976)),"")</f>
        <v/>
      </c>
      <c r="AG19" s="382" t="str">
        <f>IF($H19&lt;&gt;"",SUMIF(個別表!$E$16:$E$976,$C19,個別表!$HB$16:$HB$976),"")</f>
        <v/>
      </c>
      <c r="AH19" s="382" t="str">
        <f>IF($H19&lt;&gt;"",SUMIF(個別表!$E$16:$E$976,$C19,個別表!$HC$16:$HC$976),"")</f>
        <v/>
      </c>
      <c r="AI19" s="382" t="str">
        <f>IF($H19&lt;&gt;"",SUMIF(個別表!$E$16:$E$976,$C19,個別表!$HI$16:$HI$976),"")</f>
        <v/>
      </c>
      <c r="AJ19" s="382" t="str">
        <f>IF($H19&lt;&gt;"",SUMIF(個別表!$E$16:$E$976,$C19,個別表!$HO$16:$HO$976),"")</f>
        <v/>
      </c>
      <c r="AK19" s="382" t="str">
        <f>IF($H19&lt;&gt;"",SUMIF(個別表!$E$16:$E$976,$C19,個別表!$HS$16:$HS$976),"")</f>
        <v/>
      </c>
      <c r="AL19" s="382" t="str">
        <f>IF($H19&lt;&gt;"",SUMIF(個別表!$E$16:$E$976,$C19,個別表!$HT$16:$HT$976),"")</f>
        <v/>
      </c>
      <c r="AM19" s="383" t="str">
        <f>IF($H19&lt;&gt;"",SUMIF(個別表!$E$16:$E$976,$C19,個別表!$HW$16:$HW$976),"")</f>
        <v/>
      </c>
      <c r="AN19" s="351" t="str">
        <f t="shared" si="2"/>
        <v/>
      </c>
      <c r="AO19" s="352" t="str">
        <f t="shared" si="3"/>
        <v/>
      </c>
      <c r="AP19" s="353"/>
      <c r="AQ19" s="352" t="str">
        <f t="shared" si="4"/>
        <v/>
      </c>
      <c r="AR19" s="375" t="str">
        <f>IFERROR(VLOOKUP($C19,個別表!$E$16:$GB$976,180,FALSE),"")</f>
        <v/>
      </c>
      <c r="AS19" s="354" t="s">
        <v>31</v>
      </c>
      <c r="AT19" s="415" t="str">
        <f t="shared" si="5"/>
        <v/>
      </c>
      <c r="AU19" s="342"/>
      <c r="AV19" s="343"/>
    </row>
    <row r="20" spans="2:48" s="344" customFormat="1" ht="19.95" customHeight="1" x14ac:dyDescent="0.2">
      <c r="B20" s="331"/>
      <c r="C20" s="345" t="str">
        <f>IF((ROW()-15)&lt;=個別表!J20,ROW()-15,"")</f>
        <v/>
      </c>
      <c r="D20" s="346" t="str">
        <f>IFERROR(VLOOKUP($C20,個別表!$E$16:$AJ$976,7,FALSE),"")</f>
        <v/>
      </c>
      <c r="E20" s="347" t="str">
        <f>IFERROR(VLOOKUP($C20,個別表!$E$16:$AJ$976,8,FALSE),"")</f>
        <v/>
      </c>
      <c r="F20" s="347" t="str">
        <f>IFERROR(VLOOKUP($C20,個別表!$E$16:$AJ$976,13,FALSE),"")</f>
        <v/>
      </c>
      <c r="G20" s="430" t="str">
        <f>IFERROR(VLOOKUP($C20,個別表!$E$16:$AJ$976,14,FALSE),"")</f>
        <v/>
      </c>
      <c r="H20" s="427" t="str">
        <f>IFERROR(VLOOKUP($C20,個別表!$E$16:$AJ$976,16,FALSE),"")</f>
        <v/>
      </c>
      <c r="I20" s="327">
        <f>SUMIF(個別表!$E$16:$E$976,$C20,個別表!$IG$16:$IG$976)</f>
        <v>0</v>
      </c>
      <c r="J20" s="327">
        <f>SUMIF(個別表!$E$16:$E$976,$C20,個別表!$IH$16:$IH$976)</f>
        <v>0</v>
      </c>
      <c r="K20" s="327">
        <f>SUMIF(個別表!$E$16:$E$976,$C20,個別表!$II$16:$II$976)</f>
        <v>0</v>
      </c>
      <c r="L20" s="328">
        <f>SUMIF(個別表!$E$16:$E$976,$C20,個別表!$IJ$16:$IJ$976)</f>
        <v>0</v>
      </c>
      <c r="M20" s="329"/>
      <c r="N20" s="330"/>
      <c r="O20" s="349"/>
      <c r="P20" s="350"/>
      <c r="Q20" s="382" t="str">
        <f>IF($H20&lt;&gt;"",SUMIF(個別表!$E$16:$E$976,$C20,個別表!$GD$16:$GD$976),"")</f>
        <v/>
      </c>
      <c r="R20" s="382" t="str">
        <f>IF($H20&lt;&gt;"",SUMIF(個別表!$E$16:$E$976,$C20,個別表!$GE$16:$GE$976),"")</f>
        <v/>
      </c>
      <c r="S20" s="382" t="str">
        <f>IF($H20&lt;&gt;"",SUMIF(個別表!$E$16:$E$976,$C20,個別表!$GF$16:$GF$976),"")</f>
        <v/>
      </c>
      <c r="T20" s="382" t="str">
        <f>IF($H20&lt;&gt;"",SUMIF(個別表!$E$16:$E$976,$C20,個別表!$GG$16:$GG$976),"")</f>
        <v/>
      </c>
      <c r="U20" s="382" t="str">
        <f>IF($H20&lt;&gt;"",SUMIF(個別表!$E$16:$E$976,$C20,個別表!$GH$16:$GH$976),"")</f>
        <v/>
      </c>
      <c r="V20" s="382" t="str">
        <f>IF($H20&lt;&gt;"",SUMIF(個別表!$E$16:$E$976,$C20,個別表!$GI$16:$GI$976),"")</f>
        <v/>
      </c>
      <c r="W20" s="382" t="str">
        <f>IF($H20&lt;&gt;"",SUMIF(個別表!$E$16:$E$976,$C20,個別表!$GJ$16:$GJ$976),"")</f>
        <v/>
      </c>
      <c r="X20" s="382" t="str">
        <f>IF($H20&lt;&gt;"",SUMIF(個別表!$E$16:$E$976,$C20,個別表!$GK$16:$GK$976),"")</f>
        <v/>
      </c>
      <c r="Y20" s="383" t="str">
        <f>IF($H20&lt;&gt;"",SUMIF(個別表!$E$16:$E$976,$C20,個別表!$GL$16:$GL$976),"")</f>
        <v/>
      </c>
      <c r="Z20" s="384" t="str">
        <f>IF($H20&lt;&gt;"",SUMIF(個別表!$E$16:$E$976,$C20,個別表!$GN$16:$GN$976),"")</f>
        <v/>
      </c>
      <c r="AA20" s="385" t="str">
        <f>IF($H20&lt;&gt;"",SUMIF(個別表!$E$16:$E$976,$C20,個別表!$GO$16:$GO$976),"")</f>
        <v/>
      </c>
      <c r="AB20" s="385" t="str">
        <f>IF($H20&lt;&gt;"",SUMIF(個別表!$E$16:$E$976,$C20,個別表!$GP$16:$GP$976),"")</f>
        <v/>
      </c>
      <c r="AC20" s="382" t="str">
        <f>IF($H20&lt;&gt;"",SUMIF(個別表!$E$16:$E$976,$C20,個別表!$GQ$16:$GQ$976),"")</f>
        <v/>
      </c>
      <c r="AD20" s="382" t="str">
        <f>IF($H20&lt;&gt;"",SUMIF(個別表!$E$16:$E$976,$C20,個別表!$GR$16:$GR$976),"")</f>
        <v/>
      </c>
      <c r="AE20" s="382" t="str">
        <f>IF($H20&lt;&gt;"",SUMIF(個別表!$E$16:$E$976,$C20,個別表!$GS$16:$GS$976),"")</f>
        <v/>
      </c>
      <c r="AF20" s="382" t="str">
        <f>IF($H20&lt;&gt;"",IF(SUMIF(個別表!$E$16:$E$976,$C20,個別表!$GW$16:$GW$976)&gt;=4,4,SUMIF(個別表!$E$16:$E$976,$C20,個別表!$GW$16:$GW$976)),"")</f>
        <v/>
      </c>
      <c r="AG20" s="382" t="str">
        <f>IF($H20&lt;&gt;"",SUMIF(個別表!$E$16:$E$976,$C20,個別表!$HB$16:$HB$976),"")</f>
        <v/>
      </c>
      <c r="AH20" s="382" t="str">
        <f>IF($H20&lt;&gt;"",SUMIF(個別表!$E$16:$E$976,$C20,個別表!$HC$16:$HC$976),"")</f>
        <v/>
      </c>
      <c r="AI20" s="382" t="str">
        <f>IF($H20&lt;&gt;"",SUMIF(個別表!$E$16:$E$976,$C20,個別表!$HI$16:$HI$976),"")</f>
        <v/>
      </c>
      <c r="AJ20" s="382" t="str">
        <f>IF($H20&lt;&gt;"",SUMIF(個別表!$E$16:$E$976,$C20,個別表!$HO$16:$HO$976),"")</f>
        <v/>
      </c>
      <c r="AK20" s="382" t="str">
        <f>IF($H20&lt;&gt;"",SUMIF(個別表!$E$16:$E$976,$C20,個別表!$HS$16:$HS$976),"")</f>
        <v/>
      </c>
      <c r="AL20" s="382" t="str">
        <f>IF($H20&lt;&gt;"",SUMIF(個別表!$E$16:$E$976,$C20,個別表!$HT$16:$HT$976),"")</f>
        <v/>
      </c>
      <c r="AM20" s="383" t="str">
        <f>IF($H20&lt;&gt;"",SUMIF(個別表!$E$16:$E$976,$C20,個別表!$HW$16:$HW$976),"")</f>
        <v/>
      </c>
      <c r="AN20" s="351" t="str">
        <f t="shared" si="2"/>
        <v/>
      </c>
      <c r="AO20" s="352" t="str">
        <f t="shared" si="3"/>
        <v/>
      </c>
      <c r="AP20" s="353"/>
      <c r="AQ20" s="352" t="str">
        <f t="shared" si="4"/>
        <v/>
      </c>
      <c r="AR20" s="375" t="str">
        <f>IFERROR(VLOOKUP($C20,個別表!$E$16:$GB$976,180,FALSE),"")</f>
        <v/>
      </c>
      <c r="AS20" s="354" t="s">
        <v>31</v>
      </c>
      <c r="AT20" s="415" t="str">
        <f t="shared" si="5"/>
        <v/>
      </c>
      <c r="AU20" s="342"/>
      <c r="AV20" s="343"/>
    </row>
    <row r="21" spans="2:48" s="344" customFormat="1" ht="19.95" customHeight="1" x14ac:dyDescent="0.2">
      <c r="B21" s="331"/>
      <c r="C21" s="345" t="str">
        <f>IF((ROW()-15)&lt;=個別表!J21,ROW()-15,"")</f>
        <v/>
      </c>
      <c r="D21" s="346" t="str">
        <f>IFERROR(VLOOKUP($C21,個別表!$E$16:$AJ$976,7,FALSE),"")</f>
        <v/>
      </c>
      <c r="E21" s="347" t="str">
        <f>IFERROR(VLOOKUP($C21,個別表!$E$16:$AJ$976,8,FALSE),"")</f>
        <v/>
      </c>
      <c r="F21" s="347" t="str">
        <f>IFERROR(VLOOKUP($C21,個別表!$E$16:$AJ$976,13,FALSE),"")</f>
        <v/>
      </c>
      <c r="G21" s="430" t="str">
        <f>IFERROR(VLOOKUP($C21,個別表!$E$16:$AJ$976,14,FALSE),"")</f>
        <v/>
      </c>
      <c r="H21" s="427" t="str">
        <f>IFERROR(VLOOKUP($C21,個別表!$E$16:$AJ$976,16,FALSE),"")</f>
        <v/>
      </c>
      <c r="I21" s="327">
        <f>SUMIF(個別表!$E$16:$E$976,$C21,個別表!$IG$16:$IG$976)</f>
        <v>0</v>
      </c>
      <c r="J21" s="327">
        <f>SUMIF(個別表!$E$16:$E$976,$C21,個別表!$IH$16:$IH$976)</f>
        <v>0</v>
      </c>
      <c r="K21" s="327">
        <f>SUMIF(個別表!$E$16:$E$976,$C21,個別表!$II$16:$II$976)</f>
        <v>0</v>
      </c>
      <c r="L21" s="328">
        <f>SUMIF(個別表!$E$16:$E$976,$C21,個別表!$IJ$16:$IJ$976)</f>
        <v>0</v>
      </c>
      <c r="M21" s="329"/>
      <c r="N21" s="330"/>
      <c r="O21" s="349"/>
      <c r="P21" s="350"/>
      <c r="Q21" s="382" t="str">
        <f>IF($H21&lt;&gt;"",SUMIF(個別表!$E$16:$E$976,$C21,個別表!$GD$16:$GD$976),"")</f>
        <v/>
      </c>
      <c r="R21" s="382" t="str">
        <f>IF($H21&lt;&gt;"",SUMIF(個別表!$E$16:$E$976,$C21,個別表!$GE$16:$GE$976),"")</f>
        <v/>
      </c>
      <c r="S21" s="382" t="str">
        <f>IF($H21&lt;&gt;"",SUMIF(個別表!$E$16:$E$976,$C21,個別表!$GF$16:$GF$976),"")</f>
        <v/>
      </c>
      <c r="T21" s="382" t="str">
        <f>IF($H21&lt;&gt;"",SUMIF(個別表!$E$16:$E$976,$C21,個別表!$GG$16:$GG$976),"")</f>
        <v/>
      </c>
      <c r="U21" s="382" t="str">
        <f>IF($H21&lt;&gt;"",SUMIF(個別表!$E$16:$E$976,$C21,個別表!$GH$16:$GH$976),"")</f>
        <v/>
      </c>
      <c r="V21" s="382" t="str">
        <f>IF($H21&lt;&gt;"",SUMIF(個別表!$E$16:$E$976,$C21,個別表!$GI$16:$GI$976),"")</f>
        <v/>
      </c>
      <c r="W21" s="382" t="str">
        <f>IF($H21&lt;&gt;"",SUMIF(個別表!$E$16:$E$976,$C21,個別表!$GJ$16:$GJ$976),"")</f>
        <v/>
      </c>
      <c r="X21" s="382" t="str">
        <f>IF($H21&lt;&gt;"",SUMIF(個別表!$E$16:$E$976,$C21,個別表!$GK$16:$GK$976),"")</f>
        <v/>
      </c>
      <c r="Y21" s="383" t="str">
        <f>IF($H21&lt;&gt;"",SUMIF(個別表!$E$16:$E$976,$C21,個別表!$GL$16:$GL$976),"")</f>
        <v/>
      </c>
      <c r="Z21" s="384" t="str">
        <f>IF($H21&lt;&gt;"",SUMIF(個別表!$E$16:$E$976,$C21,個別表!$GN$16:$GN$976),"")</f>
        <v/>
      </c>
      <c r="AA21" s="385" t="str">
        <f>IF($H21&lt;&gt;"",SUMIF(個別表!$E$16:$E$976,$C21,個別表!$GO$16:$GO$976),"")</f>
        <v/>
      </c>
      <c r="AB21" s="385" t="str">
        <f>IF($H21&lt;&gt;"",SUMIF(個別表!$E$16:$E$976,$C21,個別表!$GP$16:$GP$976),"")</f>
        <v/>
      </c>
      <c r="AC21" s="382" t="str">
        <f>IF($H21&lt;&gt;"",SUMIF(個別表!$E$16:$E$976,$C21,個別表!$GQ$16:$GQ$976),"")</f>
        <v/>
      </c>
      <c r="AD21" s="382" t="str">
        <f>IF($H21&lt;&gt;"",SUMIF(個別表!$E$16:$E$976,$C21,個別表!$GR$16:$GR$976),"")</f>
        <v/>
      </c>
      <c r="AE21" s="382" t="str">
        <f>IF($H21&lt;&gt;"",SUMIF(個別表!$E$16:$E$976,$C21,個別表!$GS$16:$GS$976),"")</f>
        <v/>
      </c>
      <c r="AF21" s="382" t="str">
        <f>IF($H21&lt;&gt;"",IF(SUMIF(個別表!$E$16:$E$976,$C21,個別表!$GW$16:$GW$976)&gt;=4,4,SUMIF(個別表!$E$16:$E$976,$C21,個別表!$GW$16:$GW$976)),"")</f>
        <v/>
      </c>
      <c r="AG21" s="382" t="str">
        <f>IF($H21&lt;&gt;"",SUMIF(個別表!$E$16:$E$976,$C21,個別表!$HB$16:$HB$976),"")</f>
        <v/>
      </c>
      <c r="AH21" s="382" t="str">
        <f>IF($H21&lt;&gt;"",SUMIF(個別表!$E$16:$E$976,$C21,個別表!$HC$16:$HC$976),"")</f>
        <v/>
      </c>
      <c r="AI21" s="382" t="str">
        <f>IF($H21&lt;&gt;"",SUMIF(個別表!$E$16:$E$976,$C21,個別表!$HI$16:$HI$976),"")</f>
        <v/>
      </c>
      <c r="AJ21" s="382" t="str">
        <f>IF($H21&lt;&gt;"",SUMIF(個別表!$E$16:$E$976,$C21,個別表!$HO$16:$HO$976),"")</f>
        <v/>
      </c>
      <c r="AK21" s="382" t="str">
        <f>IF($H21&lt;&gt;"",SUMIF(個別表!$E$16:$E$976,$C21,個別表!$HS$16:$HS$976),"")</f>
        <v/>
      </c>
      <c r="AL21" s="382" t="str">
        <f>IF($H21&lt;&gt;"",SUMIF(個別表!$E$16:$E$976,$C21,個別表!$HT$16:$HT$976),"")</f>
        <v/>
      </c>
      <c r="AM21" s="383" t="str">
        <f>IF($H21&lt;&gt;"",SUMIF(個別表!$E$16:$E$976,$C21,個別表!$HW$16:$HW$976),"")</f>
        <v/>
      </c>
      <c r="AN21" s="351" t="str">
        <f t="shared" si="2"/>
        <v/>
      </c>
      <c r="AO21" s="352" t="str">
        <f t="shared" si="3"/>
        <v/>
      </c>
      <c r="AP21" s="353"/>
      <c r="AQ21" s="352" t="str">
        <f t="shared" si="4"/>
        <v/>
      </c>
      <c r="AR21" s="375" t="str">
        <f>IFERROR(VLOOKUP($C21,個別表!$E$16:$GB$976,180,FALSE),"")</f>
        <v/>
      </c>
      <c r="AS21" s="354" t="s">
        <v>31</v>
      </c>
      <c r="AT21" s="415" t="str">
        <f t="shared" si="5"/>
        <v/>
      </c>
      <c r="AU21" s="342"/>
      <c r="AV21" s="343"/>
    </row>
    <row r="22" spans="2:48" s="344" customFormat="1" ht="19.95" customHeight="1" x14ac:dyDescent="0.2">
      <c r="B22" s="331"/>
      <c r="C22" s="345" t="str">
        <f>IF((ROW()-15)&lt;=個別表!J22,ROW()-15,"")</f>
        <v/>
      </c>
      <c r="D22" s="346" t="str">
        <f>IFERROR(VLOOKUP($C22,個別表!$E$16:$AJ$976,7,FALSE),"")</f>
        <v/>
      </c>
      <c r="E22" s="347" t="str">
        <f>IFERROR(VLOOKUP($C22,個別表!$E$16:$AJ$976,8,FALSE),"")</f>
        <v/>
      </c>
      <c r="F22" s="347" t="str">
        <f>IFERROR(VLOOKUP($C22,個別表!$E$16:$AJ$976,13,FALSE),"")</f>
        <v/>
      </c>
      <c r="G22" s="430" t="str">
        <f>IFERROR(VLOOKUP($C22,個別表!$E$16:$AJ$976,14,FALSE),"")</f>
        <v/>
      </c>
      <c r="H22" s="427" t="str">
        <f>IFERROR(VLOOKUP($C22,個別表!$E$16:$AJ$976,16,FALSE),"")</f>
        <v/>
      </c>
      <c r="I22" s="327">
        <f>SUMIF(個別表!$E$16:$E$976,$C22,個別表!$IG$16:$IG$976)</f>
        <v>0</v>
      </c>
      <c r="J22" s="327">
        <f>SUMIF(個別表!$E$16:$E$976,$C22,個別表!$IH$16:$IH$976)</f>
        <v>0</v>
      </c>
      <c r="K22" s="327">
        <f>SUMIF(個別表!$E$16:$E$976,$C22,個別表!$II$16:$II$976)</f>
        <v>0</v>
      </c>
      <c r="L22" s="328">
        <f>SUMIF(個別表!$E$16:$E$976,$C22,個別表!$IJ$16:$IJ$976)</f>
        <v>0</v>
      </c>
      <c r="M22" s="329"/>
      <c r="N22" s="330"/>
      <c r="O22" s="349"/>
      <c r="P22" s="350"/>
      <c r="Q22" s="382" t="str">
        <f>IF($H22&lt;&gt;"",SUMIF(個別表!$E$16:$E$976,$C22,個別表!$GD$16:$GD$976),"")</f>
        <v/>
      </c>
      <c r="R22" s="382" t="str">
        <f>IF($H22&lt;&gt;"",SUMIF(個別表!$E$16:$E$976,$C22,個別表!$GE$16:$GE$976),"")</f>
        <v/>
      </c>
      <c r="S22" s="382" t="str">
        <f>IF($H22&lt;&gt;"",SUMIF(個別表!$E$16:$E$976,$C22,個別表!$GF$16:$GF$976),"")</f>
        <v/>
      </c>
      <c r="T22" s="382" t="str">
        <f>IF($H22&lt;&gt;"",SUMIF(個別表!$E$16:$E$976,$C22,個別表!$GG$16:$GG$976),"")</f>
        <v/>
      </c>
      <c r="U22" s="382" t="str">
        <f>IF($H22&lt;&gt;"",SUMIF(個別表!$E$16:$E$976,$C22,個別表!$GH$16:$GH$976),"")</f>
        <v/>
      </c>
      <c r="V22" s="382" t="str">
        <f>IF($H22&lt;&gt;"",SUMIF(個別表!$E$16:$E$976,$C22,個別表!$GI$16:$GI$976),"")</f>
        <v/>
      </c>
      <c r="W22" s="382" t="str">
        <f>IF($H22&lt;&gt;"",SUMIF(個別表!$E$16:$E$976,$C22,個別表!$GJ$16:$GJ$976),"")</f>
        <v/>
      </c>
      <c r="X22" s="382" t="str">
        <f>IF($H22&lt;&gt;"",SUMIF(個別表!$E$16:$E$976,$C22,個別表!$GK$16:$GK$976),"")</f>
        <v/>
      </c>
      <c r="Y22" s="383" t="str">
        <f>IF($H22&lt;&gt;"",SUMIF(個別表!$E$16:$E$976,$C22,個別表!$GL$16:$GL$976),"")</f>
        <v/>
      </c>
      <c r="Z22" s="384" t="str">
        <f>IF($H22&lt;&gt;"",SUMIF(個別表!$E$16:$E$976,$C22,個別表!$GN$16:$GN$976),"")</f>
        <v/>
      </c>
      <c r="AA22" s="385" t="str">
        <f>IF($H22&lt;&gt;"",SUMIF(個別表!$E$16:$E$976,$C22,個別表!$GO$16:$GO$976),"")</f>
        <v/>
      </c>
      <c r="AB22" s="385" t="str">
        <f>IF($H22&lt;&gt;"",SUMIF(個別表!$E$16:$E$976,$C22,個別表!$GP$16:$GP$976),"")</f>
        <v/>
      </c>
      <c r="AC22" s="382" t="str">
        <f>IF($H22&lt;&gt;"",SUMIF(個別表!$E$16:$E$976,$C22,個別表!$GQ$16:$GQ$976),"")</f>
        <v/>
      </c>
      <c r="AD22" s="382" t="str">
        <f>IF($H22&lt;&gt;"",SUMIF(個別表!$E$16:$E$976,$C22,個別表!$GR$16:$GR$976),"")</f>
        <v/>
      </c>
      <c r="AE22" s="382" t="str">
        <f>IF($H22&lt;&gt;"",SUMIF(個別表!$E$16:$E$976,$C22,個別表!$GS$16:$GS$976),"")</f>
        <v/>
      </c>
      <c r="AF22" s="382" t="str">
        <f>IF($H22&lt;&gt;"",IF(SUMIF(個別表!$E$16:$E$976,$C22,個別表!$GW$16:$GW$976)&gt;=4,4,SUMIF(個別表!$E$16:$E$976,$C22,個別表!$GW$16:$GW$976)),"")</f>
        <v/>
      </c>
      <c r="AG22" s="382" t="str">
        <f>IF($H22&lt;&gt;"",SUMIF(個別表!$E$16:$E$976,$C22,個別表!$HB$16:$HB$976),"")</f>
        <v/>
      </c>
      <c r="AH22" s="382" t="str">
        <f>IF($H22&lt;&gt;"",SUMIF(個別表!$E$16:$E$976,$C22,個別表!$HC$16:$HC$976),"")</f>
        <v/>
      </c>
      <c r="AI22" s="382" t="str">
        <f>IF($H22&lt;&gt;"",SUMIF(個別表!$E$16:$E$976,$C22,個別表!$HI$16:$HI$976),"")</f>
        <v/>
      </c>
      <c r="AJ22" s="382" t="str">
        <f>IF($H22&lt;&gt;"",SUMIF(個別表!$E$16:$E$976,$C22,個別表!$HO$16:$HO$976),"")</f>
        <v/>
      </c>
      <c r="AK22" s="382" t="str">
        <f>IF($H22&lt;&gt;"",SUMIF(個別表!$E$16:$E$976,$C22,個別表!$HS$16:$HS$976),"")</f>
        <v/>
      </c>
      <c r="AL22" s="382" t="str">
        <f>IF($H22&lt;&gt;"",SUMIF(個別表!$E$16:$E$976,$C22,個別表!$HT$16:$HT$976),"")</f>
        <v/>
      </c>
      <c r="AM22" s="383" t="str">
        <f>IF($H22&lt;&gt;"",SUMIF(個別表!$E$16:$E$976,$C22,個別表!$HW$16:$HW$976),"")</f>
        <v/>
      </c>
      <c r="AN22" s="351" t="str">
        <f t="shared" si="2"/>
        <v/>
      </c>
      <c r="AO22" s="352" t="str">
        <f t="shared" si="3"/>
        <v/>
      </c>
      <c r="AP22" s="353"/>
      <c r="AQ22" s="352" t="str">
        <f t="shared" si="4"/>
        <v/>
      </c>
      <c r="AR22" s="375" t="str">
        <f>IFERROR(VLOOKUP($C22,個別表!$E$16:$GB$976,180,FALSE),"")</f>
        <v/>
      </c>
      <c r="AS22" s="354" t="s">
        <v>31</v>
      </c>
      <c r="AT22" s="415" t="str">
        <f t="shared" si="5"/>
        <v/>
      </c>
      <c r="AU22" s="342"/>
      <c r="AV22" s="343"/>
    </row>
    <row r="23" spans="2:48" s="344" customFormat="1" ht="19.95" customHeight="1" x14ac:dyDescent="0.2">
      <c r="B23" s="331"/>
      <c r="C23" s="345" t="str">
        <f>IF((ROW()-15)&lt;=個別表!J23,ROW()-15,"")</f>
        <v/>
      </c>
      <c r="D23" s="346" t="str">
        <f>IFERROR(VLOOKUP($C23,個別表!$E$16:$AJ$976,7,FALSE),"")</f>
        <v/>
      </c>
      <c r="E23" s="347" t="str">
        <f>IFERROR(VLOOKUP($C23,個別表!$E$16:$AJ$976,8,FALSE),"")</f>
        <v/>
      </c>
      <c r="F23" s="347" t="str">
        <f>IFERROR(VLOOKUP($C23,個別表!$E$16:$AJ$976,13,FALSE),"")</f>
        <v/>
      </c>
      <c r="G23" s="430" t="str">
        <f>IFERROR(VLOOKUP($C23,個別表!$E$16:$AJ$976,14,FALSE),"")</f>
        <v/>
      </c>
      <c r="H23" s="427" t="str">
        <f>IFERROR(VLOOKUP($C23,個別表!$E$16:$AJ$976,16,FALSE),"")</f>
        <v/>
      </c>
      <c r="I23" s="327">
        <f>SUMIF(個別表!$E$16:$E$976,$C23,個別表!$IG$16:$IG$976)</f>
        <v>0</v>
      </c>
      <c r="J23" s="327">
        <f>SUMIF(個別表!$E$16:$E$976,$C23,個別表!$IH$16:$IH$976)</f>
        <v>0</v>
      </c>
      <c r="K23" s="327">
        <f>SUMIF(個別表!$E$16:$E$976,$C23,個別表!$II$16:$II$976)</f>
        <v>0</v>
      </c>
      <c r="L23" s="328">
        <f>SUMIF(個別表!$E$16:$E$976,$C23,個別表!$IJ$16:$IJ$976)</f>
        <v>0</v>
      </c>
      <c r="M23" s="329"/>
      <c r="N23" s="330"/>
      <c r="O23" s="349"/>
      <c r="P23" s="350"/>
      <c r="Q23" s="382" t="str">
        <f>IF($H23&lt;&gt;"",SUMIF(個別表!$E$16:$E$976,$C23,個別表!$GD$16:$GD$976),"")</f>
        <v/>
      </c>
      <c r="R23" s="382" t="str">
        <f>IF($H23&lt;&gt;"",SUMIF(個別表!$E$16:$E$976,$C23,個別表!$GE$16:$GE$976),"")</f>
        <v/>
      </c>
      <c r="S23" s="382" t="str">
        <f>IF($H23&lt;&gt;"",SUMIF(個別表!$E$16:$E$976,$C23,個別表!$GF$16:$GF$976),"")</f>
        <v/>
      </c>
      <c r="T23" s="382" t="str">
        <f>IF($H23&lt;&gt;"",SUMIF(個別表!$E$16:$E$976,$C23,個別表!$GG$16:$GG$976),"")</f>
        <v/>
      </c>
      <c r="U23" s="382" t="str">
        <f>IF($H23&lt;&gt;"",SUMIF(個別表!$E$16:$E$976,$C23,個別表!$GH$16:$GH$976),"")</f>
        <v/>
      </c>
      <c r="V23" s="382" t="str">
        <f>IF($H23&lt;&gt;"",SUMIF(個別表!$E$16:$E$976,$C23,個別表!$GI$16:$GI$976),"")</f>
        <v/>
      </c>
      <c r="W23" s="382" t="str">
        <f>IF($H23&lt;&gt;"",SUMIF(個別表!$E$16:$E$976,$C23,個別表!$GJ$16:$GJ$976),"")</f>
        <v/>
      </c>
      <c r="X23" s="382" t="str">
        <f>IF($H23&lt;&gt;"",SUMIF(個別表!$E$16:$E$976,$C23,個別表!$GK$16:$GK$976),"")</f>
        <v/>
      </c>
      <c r="Y23" s="383" t="str">
        <f>IF($H23&lt;&gt;"",SUMIF(個別表!$E$16:$E$976,$C23,個別表!$GL$16:$GL$976),"")</f>
        <v/>
      </c>
      <c r="Z23" s="384" t="str">
        <f>IF($H23&lt;&gt;"",SUMIF(個別表!$E$16:$E$976,$C23,個別表!$GN$16:$GN$976),"")</f>
        <v/>
      </c>
      <c r="AA23" s="385" t="str">
        <f>IF($H23&lt;&gt;"",SUMIF(個別表!$E$16:$E$976,$C23,個別表!$GO$16:$GO$976),"")</f>
        <v/>
      </c>
      <c r="AB23" s="385" t="str">
        <f>IF($H23&lt;&gt;"",SUMIF(個別表!$E$16:$E$976,$C23,個別表!$GP$16:$GP$976),"")</f>
        <v/>
      </c>
      <c r="AC23" s="382" t="str">
        <f>IF($H23&lt;&gt;"",SUMIF(個別表!$E$16:$E$976,$C23,個別表!$GQ$16:$GQ$976),"")</f>
        <v/>
      </c>
      <c r="AD23" s="382" t="str">
        <f>IF($H23&lt;&gt;"",SUMIF(個別表!$E$16:$E$976,$C23,個別表!$GR$16:$GR$976),"")</f>
        <v/>
      </c>
      <c r="AE23" s="382" t="str">
        <f>IF($H23&lt;&gt;"",SUMIF(個別表!$E$16:$E$976,$C23,個別表!$GS$16:$GS$976),"")</f>
        <v/>
      </c>
      <c r="AF23" s="382" t="str">
        <f>IF($H23&lt;&gt;"",IF(SUMIF(個別表!$E$16:$E$976,$C23,個別表!$GW$16:$GW$976)&gt;=4,4,SUMIF(個別表!$E$16:$E$976,$C23,個別表!$GW$16:$GW$976)),"")</f>
        <v/>
      </c>
      <c r="AG23" s="382" t="str">
        <f>IF($H23&lt;&gt;"",SUMIF(個別表!$E$16:$E$976,$C23,個別表!$HB$16:$HB$976),"")</f>
        <v/>
      </c>
      <c r="AH23" s="382" t="str">
        <f>IF($H23&lt;&gt;"",SUMIF(個別表!$E$16:$E$976,$C23,個別表!$HC$16:$HC$976),"")</f>
        <v/>
      </c>
      <c r="AI23" s="382" t="str">
        <f>IF($H23&lt;&gt;"",SUMIF(個別表!$E$16:$E$976,$C23,個別表!$HI$16:$HI$976),"")</f>
        <v/>
      </c>
      <c r="AJ23" s="382" t="str">
        <f>IF($H23&lt;&gt;"",SUMIF(個別表!$E$16:$E$976,$C23,個別表!$HO$16:$HO$976),"")</f>
        <v/>
      </c>
      <c r="AK23" s="382" t="str">
        <f>IF($H23&lt;&gt;"",SUMIF(個別表!$E$16:$E$976,$C23,個別表!$HS$16:$HS$976),"")</f>
        <v/>
      </c>
      <c r="AL23" s="382" t="str">
        <f>IF($H23&lt;&gt;"",SUMIF(個別表!$E$16:$E$976,$C23,個別表!$HT$16:$HT$976),"")</f>
        <v/>
      </c>
      <c r="AM23" s="383" t="str">
        <f>IF($H23&lt;&gt;"",SUMIF(個別表!$E$16:$E$976,$C23,個別表!$HW$16:$HW$976),"")</f>
        <v/>
      </c>
      <c r="AN23" s="351" t="str">
        <f t="shared" si="2"/>
        <v/>
      </c>
      <c r="AO23" s="352" t="str">
        <f t="shared" si="3"/>
        <v/>
      </c>
      <c r="AP23" s="353"/>
      <c r="AQ23" s="352" t="str">
        <f t="shared" si="4"/>
        <v/>
      </c>
      <c r="AR23" s="375" t="str">
        <f>IFERROR(VLOOKUP($C23,個別表!$E$16:$GB$976,180,FALSE),"")</f>
        <v/>
      </c>
      <c r="AS23" s="354" t="s">
        <v>31</v>
      </c>
      <c r="AT23" s="415" t="str">
        <f t="shared" si="5"/>
        <v/>
      </c>
      <c r="AU23" s="342"/>
      <c r="AV23" s="343"/>
    </row>
    <row r="24" spans="2:48" s="344" customFormat="1" ht="19.95" customHeight="1" x14ac:dyDescent="0.2">
      <c r="B24" s="331"/>
      <c r="C24" s="345" t="str">
        <f>IF((ROW()-15)&lt;=個別表!J24,ROW()-15,"")</f>
        <v/>
      </c>
      <c r="D24" s="346" t="str">
        <f>IFERROR(VLOOKUP($C24,個別表!$E$16:$AJ$976,7,FALSE),"")</f>
        <v/>
      </c>
      <c r="E24" s="347" t="str">
        <f>IFERROR(VLOOKUP($C24,個別表!$E$16:$AJ$976,8,FALSE),"")</f>
        <v/>
      </c>
      <c r="F24" s="347" t="str">
        <f>IFERROR(VLOOKUP($C24,個別表!$E$16:$AJ$976,13,FALSE),"")</f>
        <v/>
      </c>
      <c r="G24" s="430" t="str">
        <f>IFERROR(VLOOKUP($C24,個別表!$E$16:$AJ$976,14,FALSE),"")</f>
        <v/>
      </c>
      <c r="H24" s="427" t="str">
        <f>IFERROR(VLOOKUP($C24,個別表!$E$16:$AJ$976,16,FALSE),"")</f>
        <v/>
      </c>
      <c r="I24" s="327">
        <f>SUMIF(個別表!$E$16:$E$976,$C24,個別表!$IG$16:$IG$976)</f>
        <v>0</v>
      </c>
      <c r="J24" s="327">
        <f>SUMIF(個別表!$E$16:$E$976,$C24,個別表!$IH$16:$IH$976)</f>
        <v>0</v>
      </c>
      <c r="K24" s="327">
        <f>SUMIF(個別表!$E$16:$E$976,$C24,個別表!$II$16:$II$976)</f>
        <v>0</v>
      </c>
      <c r="L24" s="328">
        <f>SUMIF(個別表!$E$16:$E$976,$C24,個別表!$IJ$16:$IJ$976)</f>
        <v>0</v>
      </c>
      <c r="M24" s="329"/>
      <c r="N24" s="330"/>
      <c r="O24" s="349"/>
      <c r="P24" s="350"/>
      <c r="Q24" s="382" t="str">
        <f>IF($H24&lt;&gt;"",SUMIF(個別表!$E$16:$E$976,$C24,個別表!$GD$16:$GD$976),"")</f>
        <v/>
      </c>
      <c r="R24" s="382" t="str">
        <f>IF($H24&lt;&gt;"",SUMIF(個別表!$E$16:$E$976,$C24,個別表!$GE$16:$GE$976),"")</f>
        <v/>
      </c>
      <c r="S24" s="382" t="str">
        <f>IF($H24&lt;&gt;"",SUMIF(個別表!$E$16:$E$976,$C24,個別表!$GF$16:$GF$976),"")</f>
        <v/>
      </c>
      <c r="T24" s="382" t="str">
        <f>IF($H24&lt;&gt;"",SUMIF(個別表!$E$16:$E$976,$C24,個別表!$GG$16:$GG$976),"")</f>
        <v/>
      </c>
      <c r="U24" s="382" t="str">
        <f>IF($H24&lt;&gt;"",SUMIF(個別表!$E$16:$E$976,$C24,個別表!$GH$16:$GH$976),"")</f>
        <v/>
      </c>
      <c r="V24" s="382" t="str">
        <f>IF($H24&lt;&gt;"",SUMIF(個別表!$E$16:$E$976,$C24,個別表!$GI$16:$GI$976),"")</f>
        <v/>
      </c>
      <c r="W24" s="382" t="str">
        <f>IF($H24&lt;&gt;"",SUMIF(個別表!$E$16:$E$976,$C24,個別表!$GJ$16:$GJ$976),"")</f>
        <v/>
      </c>
      <c r="X24" s="382" t="str">
        <f>IF($H24&lt;&gt;"",SUMIF(個別表!$E$16:$E$976,$C24,個別表!$GK$16:$GK$976),"")</f>
        <v/>
      </c>
      <c r="Y24" s="383" t="str">
        <f>IF($H24&lt;&gt;"",SUMIF(個別表!$E$16:$E$976,$C24,個別表!$GL$16:$GL$976),"")</f>
        <v/>
      </c>
      <c r="Z24" s="384" t="str">
        <f>IF($H24&lt;&gt;"",SUMIF(個別表!$E$16:$E$976,$C24,個別表!$GN$16:$GN$976),"")</f>
        <v/>
      </c>
      <c r="AA24" s="385" t="str">
        <f>IF($H24&lt;&gt;"",SUMIF(個別表!$E$16:$E$976,$C24,個別表!$GO$16:$GO$976),"")</f>
        <v/>
      </c>
      <c r="AB24" s="385" t="str">
        <f>IF($H24&lt;&gt;"",SUMIF(個別表!$E$16:$E$976,$C24,個別表!$GP$16:$GP$976),"")</f>
        <v/>
      </c>
      <c r="AC24" s="382" t="str">
        <f>IF($H24&lt;&gt;"",SUMIF(個別表!$E$16:$E$976,$C24,個別表!$GQ$16:$GQ$976),"")</f>
        <v/>
      </c>
      <c r="AD24" s="382" t="str">
        <f>IF($H24&lt;&gt;"",SUMIF(個別表!$E$16:$E$976,$C24,個別表!$GR$16:$GR$976),"")</f>
        <v/>
      </c>
      <c r="AE24" s="382" t="str">
        <f>IF($H24&lt;&gt;"",SUMIF(個別表!$E$16:$E$976,$C24,個別表!$GS$16:$GS$976),"")</f>
        <v/>
      </c>
      <c r="AF24" s="382" t="str">
        <f>IF($H24&lt;&gt;"",IF(SUMIF(個別表!$E$16:$E$976,$C24,個別表!$GW$16:$GW$976)&gt;=4,4,SUMIF(個別表!$E$16:$E$976,$C24,個別表!$GW$16:$GW$976)),"")</f>
        <v/>
      </c>
      <c r="AG24" s="382" t="str">
        <f>IF($H24&lt;&gt;"",SUMIF(個別表!$E$16:$E$976,$C24,個別表!$HB$16:$HB$976),"")</f>
        <v/>
      </c>
      <c r="AH24" s="382" t="str">
        <f>IF($H24&lt;&gt;"",SUMIF(個別表!$E$16:$E$976,$C24,個別表!$HC$16:$HC$976),"")</f>
        <v/>
      </c>
      <c r="AI24" s="382" t="str">
        <f>IF($H24&lt;&gt;"",SUMIF(個別表!$E$16:$E$976,$C24,個別表!$HI$16:$HI$976),"")</f>
        <v/>
      </c>
      <c r="AJ24" s="382" t="str">
        <f>IF($H24&lt;&gt;"",SUMIF(個別表!$E$16:$E$976,$C24,個別表!$HO$16:$HO$976),"")</f>
        <v/>
      </c>
      <c r="AK24" s="382" t="str">
        <f>IF($H24&lt;&gt;"",SUMIF(個別表!$E$16:$E$976,$C24,個別表!$HS$16:$HS$976),"")</f>
        <v/>
      </c>
      <c r="AL24" s="382" t="str">
        <f>IF($H24&lt;&gt;"",SUMIF(個別表!$E$16:$E$976,$C24,個別表!$HT$16:$HT$976),"")</f>
        <v/>
      </c>
      <c r="AM24" s="383" t="str">
        <f>IF($H24&lt;&gt;"",SUMIF(個別表!$E$16:$E$976,$C24,個別表!$HW$16:$HW$976),"")</f>
        <v/>
      </c>
      <c r="AN24" s="351" t="str">
        <f t="shared" si="2"/>
        <v/>
      </c>
      <c r="AO24" s="352" t="str">
        <f t="shared" si="3"/>
        <v/>
      </c>
      <c r="AP24" s="353"/>
      <c r="AQ24" s="352" t="str">
        <f t="shared" si="4"/>
        <v/>
      </c>
      <c r="AR24" s="375" t="str">
        <f>IFERROR(VLOOKUP($C24,個別表!$E$16:$GB$976,180,FALSE),"")</f>
        <v/>
      </c>
      <c r="AS24" s="354" t="s">
        <v>31</v>
      </c>
      <c r="AT24" s="415" t="str">
        <f t="shared" si="5"/>
        <v/>
      </c>
      <c r="AU24" s="342"/>
      <c r="AV24" s="343"/>
    </row>
    <row r="25" spans="2:48" s="344" customFormat="1" ht="19.95" customHeight="1" x14ac:dyDescent="0.2">
      <c r="B25" s="331"/>
      <c r="C25" s="345" t="str">
        <f>IF((ROW()-15)&lt;=個別表!J25,ROW()-15,"")</f>
        <v/>
      </c>
      <c r="D25" s="346" t="str">
        <f>IFERROR(VLOOKUP($C25,個別表!$E$16:$AJ$976,7,FALSE),"")</f>
        <v/>
      </c>
      <c r="E25" s="347" t="str">
        <f>IFERROR(VLOOKUP($C25,個別表!$E$16:$AJ$976,8,FALSE),"")</f>
        <v/>
      </c>
      <c r="F25" s="347" t="str">
        <f>IFERROR(VLOOKUP($C25,個別表!$E$16:$AJ$976,13,FALSE),"")</f>
        <v/>
      </c>
      <c r="G25" s="430" t="str">
        <f>IFERROR(VLOOKUP($C25,個別表!$E$16:$AJ$976,14,FALSE),"")</f>
        <v/>
      </c>
      <c r="H25" s="427" t="str">
        <f>IFERROR(VLOOKUP($C25,個別表!$E$16:$AJ$976,16,FALSE),"")</f>
        <v/>
      </c>
      <c r="I25" s="327">
        <f>SUMIF(個別表!$E$16:$E$976,$C25,個別表!$IG$16:$IG$976)</f>
        <v>0</v>
      </c>
      <c r="J25" s="327">
        <f>SUMIF(個別表!$E$16:$E$976,$C25,個別表!$IH$16:$IH$976)</f>
        <v>0</v>
      </c>
      <c r="K25" s="327">
        <f>SUMIF(個別表!$E$16:$E$976,$C25,個別表!$II$16:$II$976)</f>
        <v>0</v>
      </c>
      <c r="L25" s="328">
        <f>SUMIF(個別表!$E$16:$E$976,$C25,個別表!$IJ$16:$IJ$976)</f>
        <v>0</v>
      </c>
      <c r="M25" s="329"/>
      <c r="N25" s="330"/>
      <c r="O25" s="349"/>
      <c r="P25" s="350"/>
      <c r="Q25" s="382" t="str">
        <f>IF($H25&lt;&gt;"",SUMIF(個別表!$E$16:$E$976,$C25,個別表!$GD$16:$GD$976),"")</f>
        <v/>
      </c>
      <c r="R25" s="382" t="str">
        <f>IF($H25&lt;&gt;"",SUMIF(個別表!$E$16:$E$976,$C25,個別表!$GE$16:$GE$976),"")</f>
        <v/>
      </c>
      <c r="S25" s="382" t="str">
        <f>IF($H25&lt;&gt;"",SUMIF(個別表!$E$16:$E$976,$C25,個別表!$GF$16:$GF$976),"")</f>
        <v/>
      </c>
      <c r="T25" s="382" t="str">
        <f>IF($H25&lt;&gt;"",SUMIF(個別表!$E$16:$E$976,$C25,個別表!$GG$16:$GG$976),"")</f>
        <v/>
      </c>
      <c r="U25" s="382" t="str">
        <f>IF($H25&lt;&gt;"",SUMIF(個別表!$E$16:$E$976,$C25,個別表!$GH$16:$GH$976),"")</f>
        <v/>
      </c>
      <c r="V25" s="382" t="str">
        <f>IF($H25&lt;&gt;"",SUMIF(個別表!$E$16:$E$976,$C25,個別表!$GI$16:$GI$976),"")</f>
        <v/>
      </c>
      <c r="W25" s="382" t="str">
        <f>IF($H25&lt;&gt;"",SUMIF(個別表!$E$16:$E$976,$C25,個別表!$GJ$16:$GJ$976),"")</f>
        <v/>
      </c>
      <c r="X25" s="382" t="str">
        <f>IF($H25&lt;&gt;"",SUMIF(個別表!$E$16:$E$976,$C25,個別表!$GK$16:$GK$976),"")</f>
        <v/>
      </c>
      <c r="Y25" s="383" t="str">
        <f>IF($H25&lt;&gt;"",SUMIF(個別表!$E$16:$E$976,$C25,個別表!$GL$16:$GL$976),"")</f>
        <v/>
      </c>
      <c r="Z25" s="384" t="str">
        <f>IF($H25&lt;&gt;"",SUMIF(個別表!$E$16:$E$976,$C25,個別表!$GN$16:$GN$976),"")</f>
        <v/>
      </c>
      <c r="AA25" s="385" t="str">
        <f>IF($H25&lt;&gt;"",SUMIF(個別表!$E$16:$E$976,$C25,個別表!$GO$16:$GO$976),"")</f>
        <v/>
      </c>
      <c r="AB25" s="385" t="str">
        <f>IF($H25&lt;&gt;"",SUMIF(個別表!$E$16:$E$976,$C25,個別表!$GP$16:$GP$976),"")</f>
        <v/>
      </c>
      <c r="AC25" s="382" t="str">
        <f>IF($H25&lt;&gt;"",SUMIF(個別表!$E$16:$E$976,$C25,個別表!$GQ$16:$GQ$976),"")</f>
        <v/>
      </c>
      <c r="AD25" s="382" t="str">
        <f>IF($H25&lt;&gt;"",SUMIF(個別表!$E$16:$E$976,$C25,個別表!$GR$16:$GR$976),"")</f>
        <v/>
      </c>
      <c r="AE25" s="382" t="str">
        <f>IF($H25&lt;&gt;"",SUMIF(個別表!$E$16:$E$976,$C25,個別表!$GS$16:$GS$976),"")</f>
        <v/>
      </c>
      <c r="AF25" s="382" t="str">
        <f>IF($H25&lt;&gt;"",IF(SUMIF(個別表!$E$16:$E$976,$C25,個別表!$GW$16:$GW$976)&gt;=4,4,SUMIF(個別表!$E$16:$E$976,$C25,個別表!$GW$16:$GW$976)),"")</f>
        <v/>
      </c>
      <c r="AG25" s="382" t="str">
        <f>IF($H25&lt;&gt;"",SUMIF(個別表!$E$16:$E$976,$C25,個別表!$HB$16:$HB$976),"")</f>
        <v/>
      </c>
      <c r="AH25" s="382" t="str">
        <f>IF($H25&lt;&gt;"",SUMIF(個別表!$E$16:$E$976,$C25,個別表!$HC$16:$HC$976),"")</f>
        <v/>
      </c>
      <c r="AI25" s="382" t="str">
        <f>IF($H25&lt;&gt;"",SUMIF(個別表!$E$16:$E$976,$C25,個別表!$HI$16:$HI$976),"")</f>
        <v/>
      </c>
      <c r="AJ25" s="382" t="str">
        <f>IF($H25&lt;&gt;"",SUMIF(個別表!$E$16:$E$976,$C25,個別表!$HO$16:$HO$976),"")</f>
        <v/>
      </c>
      <c r="AK25" s="382" t="str">
        <f>IF($H25&lt;&gt;"",SUMIF(個別表!$E$16:$E$976,$C25,個別表!$HS$16:$HS$976),"")</f>
        <v/>
      </c>
      <c r="AL25" s="382" t="str">
        <f>IF($H25&lt;&gt;"",SUMIF(個別表!$E$16:$E$976,$C25,個別表!$HT$16:$HT$976),"")</f>
        <v/>
      </c>
      <c r="AM25" s="383" t="str">
        <f>IF($H25&lt;&gt;"",SUMIF(個別表!$E$16:$E$976,$C25,個別表!$HW$16:$HW$976),"")</f>
        <v/>
      </c>
      <c r="AN25" s="351" t="str">
        <f t="shared" si="2"/>
        <v/>
      </c>
      <c r="AO25" s="352" t="str">
        <f t="shared" si="3"/>
        <v/>
      </c>
      <c r="AP25" s="353"/>
      <c r="AQ25" s="352" t="str">
        <f t="shared" si="4"/>
        <v/>
      </c>
      <c r="AR25" s="375" t="str">
        <f>IFERROR(VLOOKUP($C25,個別表!$E$16:$GB$976,180,FALSE),"")</f>
        <v/>
      </c>
      <c r="AS25" s="354" t="s">
        <v>31</v>
      </c>
      <c r="AT25" s="415" t="str">
        <f t="shared" si="5"/>
        <v/>
      </c>
      <c r="AU25" s="342"/>
      <c r="AV25" s="343"/>
    </row>
    <row r="26" spans="2:48" s="344" customFormat="1" ht="19.95" customHeight="1" x14ac:dyDescent="0.2">
      <c r="B26" s="331"/>
      <c r="C26" s="345" t="str">
        <f>IF((ROW()-15)&lt;=個別表!J26,ROW()-15,"")</f>
        <v/>
      </c>
      <c r="D26" s="346" t="str">
        <f>IFERROR(VLOOKUP($C26,個別表!$E$16:$AJ$976,7,FALSE),"")</f>
        <v/>
      </c>
      <c r="E26" s="347" t="str">
        <f>IFERROR(VLOOKUP($C26,個別表!$E$16:$AJ$976,8,FALSE),"")</f>
        <v/>
      </c>
      <c r="F26" s="347" t="str">
        <f>IFERROR(VLOOKUP($C26,個別表!$E$16:$AJ$976,13,FALSE),"")</f>
        <v/>
      </c>
      <c r="G26" s="430" t="str">
        <f>IFERROR(VLOOKUP($C26,個別表!$E$16:$AJ$976,14,FALSE),"")</f>
        <v/>
      </c>
      <c r="H26" s="427" t="str">
        <f>IFERROR(VLOOKUP($C26,個別表!$E$16:$AJ$976,16,FALSE),"")</f>
        <v/>
      </c>
      <c r="I26" s="327">
        <f>SUMIF(個別表!$E$16:$E$976,$C26,個別表!$IG$16:$IG$976)</f>
        <v>0</v>
      </c>
      <c r="J26" s="327">
        <f>SUMIF(個別表!$E$16:$E$976,$C26,個別表!$IH$16:$IH$976)</f>
        <v>0</v>
      </c>
      <c r="K26" s="327">
        <f>SUMIF(個別表!$E$16:$E$976,$C26,個別表!$II$16:$II$976)</f>
        <v>0</v>
      </c>
      <c r="L26" s="328">
        <f>SUMIF(個別表!$E$16:$E$976,$C26,個別表!$IJ$16:$IJ$976)</f>
        <v>0</v>
      </c>
      <c r="M26" s="329"/>
      <c r="N26" s="330"/>
      <c r="O26" s="349"/>
      <c r="P26" s="350"/>
      <c r="Q26" s="382" t="str">
        <f>IF($H26&lt;&gt;"",SUMIF(個別表!$E$16:$E$976,$C26,個別表!$GD$16:$GD$976),"")</f>
        <v/>
      </c>
      <c r="R26" s="382" t="str">
        <f>IF($H26&lt;&gt;"",SUMIF(個別表!$E$16:$E$976,$C26,個別表!$GE$16:$GE$976),"")</f>
        <v/>
      </c>
      <c r="S26" s="382" t="str">
        <f>IF($H26&lt;&gt;"",SUMIF(個別表!$E$16:$E$976,$C26,個別表!$GF$16:$GF$976),"")</f>
        <v/>
      </c>
      <c r="T26" s="382" t="str">
        <f>IF($H26&lt;&gt;"",SUMIF(個別表!$E$16:$E$976,$C26,個別表!$GG$16:$GG$976),"")</f>
        <v/>
      </c>
      <c r="U26" s="382" t="str">
        <f>IF($H26&lt;&gt;"",SUMIF(個別表!$E$16:$E$976,$C26,個別表!$GH$16:$GH$976),"")</f>
        <v/>
      </c>
      <c r="V26" s="382" t="str">
        <f>IF($H26&lt;&gt;"",SUMIF(個別表!$E$16:$E$976,$C26,個別表!$GI$16:$GI$976),"")</f>
        <v/>
      </c>
      <c r="W26" s="382" t="str">
        <f>IF($H26&lt;&gt;"",SUMIF(個別表!$E$16:$E$976,$C26,個別表!$GJ$16:$GJ$976),"")</f>
        <v/>
      </c>
      <c r="X26" s="382" t="str">
        <f>IF($H26&lt;&gt;"",SUMIF(個別表!$E$16:$E$976,$C26,個別表!$GK$16:$GK$976),"")</f>
        <v/>
      </c>
      <c r="Y26" s="383" t="str">
        <f>IF($H26&lt;&gt;"",SUMIF(個別表!$E$16:$E$976,$C26,個別表!$GL$16:$GL$976),"")</f>
        <v/>
      </c>
      <c r="Z26" s="384" t="str">
        <f>IF($H26&lt;&gt;"",SUMIF(個別表!$E$16:$E$976,$C26,個別表!$GN$16:$GN$976),"")</f>
        <v/>
      </c>
      <c r="AA26" s="385" t="str">
        <f>IF($H26&lt;&gt;"",SUMIF(個別表!$E$16:$E$976,$C26,個別表!$GO$16:$GO$976),"")</f>
        <v/>
      </c>
      <c r="AB26" s="385" t="str">
        <f>IF($H26&lt;&gt;"",SUMIF(個別表!$E$16:$E$976,$C26,個別表!$GP$16:$GP$976),"")</f>
        <v/>
      </c>
      <c r="AC26" s="382" t="str">
        <f>IF($H26&lt;&gt;"",SUMIF(個別表!$E$16:$E$976,$C26,個別表!$GQ$16:$GQ$976),"")</f>
        <v/>
      </c>
      <c r="AD26" s="382" t="str">
        <f>IF($H26&lt;&gt;"",SUMIF(個別表!$E$16:$E$976,$C26,個別表!$GR$16:$GR$976),"")</f>
        <v/>
      </c>
      <c r="AE26" s="382" t="str">
        <f>IF($H26&lt;&gt;"",SUMIF(個別表!$E$16:$E$976,$C26,個別表!$GS$16:$GS$976),"")</f>
        <v/>
      </c>
      <c r="AF26" s="382" t="str">
        <f>IF($H26&lt;&gt;"",IF(SUMIF(個別表!$E$16:$E$976,$C26,個別表!$GW$16:$GW$976)&gt;=4,4,SUMIF(個別表!$E$16:$E$976,$C26,個別表!$GW$16:$GW$976)),"")</f>
        <v/>
      </c>
      <c r="AG26" s="382" t="str">
        <f>IF($H26&lt;&gt;"",SUMIF(個別表!$E$16:$E$976,$C26,個別表!$HB$16:$HB$976),"")</f>
        <v/>
      </c>
      <c r="AH26" s="382" t="str">
        <f>IF($H26&lt;&gt;"",SUMIF(個別表!$E$16:$E$976,$C26,個別表!$HC$16:$HC$976),"")</f>
        <v/>
      </c>
      <c r="AI26" s="382" t="str">
        <f>IF($H26&lt;&gt;"",SUMIF(個別表!$E$16:$E$976,$C26,個別表!$HI$16:$HI$976),"")</f>
        <v/>
      </c>
      <c r="AJ26" s="382" t="str">
        <f>IF($H26&lt;&gt;"",SUMIF(個別表!$E$16:$E$976,$C26,個別表!$HO$16:$HO$976),"")</f>
        <v/>
      </c>
      <c r="AK26" s="382" t="str">
        <f>IF($H26&lt;&gt;"",SUMIF(個別表!$E$16:$E$976,$C26,個別表!$HS$16:$HS$976),"")</f>
        <v/>
      </c>
      <c r="AL26" s="382" t="str">
        <f>IF($H26&lt;&gt;"",SUMIF(個別表!$E$16:$E$976,$C26,個別表!$HT$16:$HT$976),"")</f>
        <v/>
      </c>
      <c r="AM26" s="383" t="str">
        <f>IF($H26&lt;&gt;"",SUMIF(個別表!$E$16:$E$976,$C26,個別表!$HW$16:$HW$976),"")</f>
        <v/>
      </c>
      <c r="AN26" s="351" t="str">
        <f t="shared" si="2"/>
        <v/>
      </c>
      <c r="AO26" s="352" t="str">
        <f t="shared" si="3"/>
        <v/>
      </c>
      <c r="AP26" s="353"/>
      <c r="AQ26" s="352" t="str">
        <f t="shared" si="4"/>
        <v/>
      </c>
      <c r="AR26" s="375" t="str">
        <f>IFERROR(VLOOKUP($C26,個別表!$E$16:$GB$976,180,FALSE),"")</f>
        <v/>
      </c>
      <c r="AS26" s="354" t="s">
        <v>31</v>
      </c>
      <c r="AT26" s="415" t="str">
        <f t="shared" si="5"/>
        <v/>
      </c>
      <c r="AU26" s="342"/>
      <c r="AV26" s="343"/>
    </row>
    <row r="27" spans="2:48" s="344" customFormat="1" ht="19.95" customHeight="1" x14ac:dyDescent="0.2">
      <c r="B27" s="331"/>
      <c r="C27" s="345" t="str">
        <f>IF((ROW()-15)&lt;=個別表!J27,ROW()-15,"")</f>
        <v/>
      </c>
      <c r="D27" s="346" t="str">
        <f>IFERROR(VLOOKUP($C27,個別表!$E$16:$AJ$976,7,FALSE),"")</f>
        <v/>
      </c>
      <c r="E27" s="347" t="str">
        <f>IFERROR(VLOOKUP($C27,個別表!$E$16:$AJ$976,8,FALSE),"")</f>
        <v/>
      </c>
      <c r="F27" s="347" t="str">
        <f>IFERROR(VLOOKUP($C27,個別表!$E$16:$AJ$976,13,FALSE),"")</f>
        <v/>
      </c>
      <c r="G27" s="430" t="str">
        <f>IFERROR(VLOOKUP($C27,個別表!$E$16:$AJ$976,14,FALSE),"")</f>
        <v/>
      </c>
      <c r="H27" s="427" t="str">
        <f>IFERROR(VLOOKUP($C27,個別表!$E$16:$AJ$976,16,FALSE),"")</f>
        <v/>
      </c>
      <c r="I27" s="327">
        <f>SUMIF(個別表!$E$16:$E$976,$C27,個別表!$IG$16:$IG$976)</f>
        <v>0</v>
      </c>
      <c r="J27" s="327">
        <f>SUMIF(個別表!$E$16:$E$976,$C27,個別表!$IH$16:$IH$976)</f>
        <v>0</v>
      </c>
      <c r="K27" s="327">
        <f>SUMIF(個別表!$E$16:$E$976,$C27,個別表!$II$16:$II$976)</f>
        <v>0</v>
      </c>
      <c r="L27" s="328">
        <f>SUMIF(個別表!$E$16:$E$976,$C27,個別表!$IJ$16:$IJ$976)</f>
        <v>0</v>
      </c>
      <c r="M27" s="329"/>
      <c r="N27" s="330"/>
      <c r="O27" s="349"/>
      <c r="P27" s="350"/>
      <c r="Q27" s="382" t="str">
        <f>IF($H27&lt;&gt;"",SUMIF(個別表!$E$16:$E$976,$C27,個別表!$GD$16:$GD$976),"")</f>
        <v/>
      </c>
      <c r="R27" s="382" t="str">
        <f>IF($H27&lt;&gt;"",SUMIF(個別表!$E$16:$E$976,$C27,個別表!$GE$16:$GE$976),"")</f>
        <v/>
      </c>
      <c r="S27" s="382" t="str">
        <f>IF($H27&lt;&gt;"",SUMIF(個別表!$E$16:$E$976,$C27,個別表!$GF$16:$GF$976),"")</f>
        <v/>
      </c>
      <c r="T27" s="382" t="str">
        <f>IF($H27&lt;&gt;"",SUMIF(個別表!$E$16:$E$976,$C27,個別表!$GG$16:$GG$976),"")</f>
        <v/>
      </c>
      <c r="U27" s="382" t="str">
        <f>IF($H27&lt;&gt;"",SUMIF(個別表!$E$16:$E$976,$C27,個別表!$GH$16:$GH$976),"")</f>
        <v/>
      </c>
      <c r="V27" s="382" t="str">
        <f>IF($H27&lt;&gt;"",SUMIF(個別表!$E$16:$E$976,$C27,個別表!$GI$16:$GI$976),"")</f>
        <v/>
      </c>
      <c r="W27" s="382" t="str">
        <f>IF($H27&lt;&gt;"",SUMIF(個別表!$E$16:$E$976,$C27,個別表!$GJ$16:$GJ$976),"")</f>
        <v/>
      </c>
      <c r="X27" s="382" t="str">
        <f>IF($H27&lt;&gt;"",SUMIF(個別表!$E$16:$E$976,$C27,個別表!$GK$16:$GK$976),"")</f>
        <v/>
      </c>
      <c r="Y27" s="383" t="str">
        <f>IF($H27&lt;&gt;"",SUMIF(個別表!$E$16:$E$976,$C27,個別表!$GL$16:$GL$976),"")</f>
        <v/>
      </c>
      <c r="Z27" s="384" t="str">
        <f>IF($H27&lt;&gt;"",SUMIF(個別表!$E$16:$E$976,$C27,個別表!$GN$16:$GN$976),"")</f>
        <v/>
      </c>
      <c r="AA27" s="385" t="str">
        <f>IF($H27&lt;&gt;"",SUMIF(個別表!$E$16:$E$976,$C27,個別表!$GO$16:$GO$976),"")</f>
        <v/>
      </c>
      <c r="AB27" s="385" t="str">
        <f>IF($H27&lt;&gt;"",SUMIF(個別表!$E$16:$E$976,$C27,個別表!$GP$16:$GP$976),"")</f>
        <v/>
      </c>
      <c r="AC27" s="382" t="str">
        <f>IF($H27&lt;&gt;"",SUMIF(個別表!$E$16:$E$976,$C27,個別表!$GQ$16:$GQ$976),"")</f>
        <v/>
      </c>
      <c r="AD27" s="382" t="str">
        <f>IF($H27&lt;&gt;"",SUMIF(個別表!$E$16:$E$976,$C27,個別表!$GR$16:$GR$976),"")</f>
        <v/>
      </c>
      <c r="AE27" s="382" t="str">
        <f>IF($H27&lt;&gt;"",SUMIF(個別表!$E$16:$E$976,$C27,個別表!$GS$16:$GS$976),"")</f>
        <v/>
      </c>
      <c r="AF27" s="382" t="str">
        <f>IF($H27&lt;&gt;"",IF(SUMIF(個別表!$E$16:$E$976,$C27,個別表!$GW$16:$GW$976)&gt;=4,4,SUMIF(個別表!$E$16:$E$976,$C27,個別表!$GW$16:$GW$976)),"")</f>
        <v/>
      </c>
      <c r="AG27" s="382" t="str">
        <f>IF($H27&lt;&gt;"",SUMIF(個別表!$E$16:$E$976,$C27,個別表!$HB$16:$HB$976),"")</f>
        <v/>
      </c>
      <c r="AH27" s="382" t="str">
        <f>IF($H27&lt;&gt;"",SUMIF(個別表!$E$16:$E$976,$C27,個別表!$HC$16:$HC$976),"")</f>
        <v/>
      </c>
      <c r="AI27" s="382" t="str">
        <f>IF($H27&lt;&gt;"",SUMIF(個別表!$E$16:$E$976,$C27,個別表!$HI$16:$HI$976),"")</f>
        <v/>
      </c>
      <c r="AJ27" s="382" t="str">
        <f>IF($H27&lt;&gt;"",SUMIF(個別表!$E$16:$E$976,$C27,個別表!$HO$16:$HO$976),"")</f>
        <v/>
      </c>
      <c r="AK27" s="382" t="str">
        <f>IF($H27&lt;&gt;"",SUMIF(個別表!$E$16:$E$976,$C27,個別表!$HS$16:$HS$976),"")</f>
        <v/>
      </c>
      <c r="AL27" s="382" t="str">
        <f>IF($H27&lt;&gt;"",SUMIF(個別表!$E$16:$E$976,$C27,個別表!$HT$16:$HT$976),"")</f>
        <v/>
      </c>
      <c r="AM27" s="383" t="str">
        <f>IF($H27&lt;&gt;"",SUMIF(個別表!$E$16:$E$976,$C27,個別表!$HW$16:$HW$976),"")</f>
        <v/>
      </c>
      <c r="AN27" s="351" t="str">
        <f t="shared" si="2"/>
        <v/>
      </c>
      <c r="AO27" s="352" t="str">
        <f t="shared" si="3"/>
        <v/>
      </c>
      <c r="AP27" s="353"/>
      <c r="AQ27" s="352" t="str">
        <f t="shared" si="4"/>
        <v/>
      </c>
      <c r="AR27" s="375" t="str">
        <f>IFERROR(VLOOKUP($C27,個別表!$E$16:$GB$976,180,FALSE),"")</f>
        <v/>
      </c>
      <c r="AS27" s="354" t="s">
        <v>31</v>
      </c>
      <c r="AT27" s="415" t="str">
        <f t="shared" si="5"/>
        <v/>
      </c>
      <c r="AU27" s="342"/>
      <c r="AV27" s="343"/>
    </row>
    <row r="28" spans="2:48" s="344" customFormat="1" ht="19.95" customHeight="1" x14ac:dyDescent="0.2">
      <c r="B28" s="331"/>
      <c r="C28" s="345" t="str">
        <f>IF((ROW()-15)&lt;=個別表!J28,ROW()-15,"")</f>
        <v/>
      </c>
      <c r="D28" s="346" t="str">
        <f>IFERROR(VLOOKUP($C28,個別表!$E$16:$AJ$976,7,FALSE),"")</f>
        <v/>
      </c>
      <c r="E28" s="347" t="str">
        <f>IFERROR(VLOOKUP($C28,個別表!$E$16:$AJ$976,8,FALSE),"")</f>
        <v/>
      </c>
      <c r="F28" s="347" t="str">
        <f>IFERROR(VLOOKUP($C28,個別表!$E$16:$AJ$976,13,FALSE),"")</f>
        <v/>
      </c>
      <c r="G28" s="430" t="str">
        <f>IFERROR(VLOOKUP($C28,個別表!$E$16:$AJ$976,14,FALSE),"")</f>
        <v/>
      </c>
      <c r="H28" s="427" t="str">
        <f>IFERROR(VLOOKUP($C28,個別表!$E$16:$AJ$976,16,FALSE),"")</f>
        <v/>
      </c>
      <c r="I28" s="327">
        <f>SUMIF(個別表!$E$16:$E$976,$C28,個別表!$IG$16:$IG$976)</f>
        <v>0</v>
      </c>
      <c r="J28" s="327">
        <f>SUMIF(個別表!$E$16:$E$976,$C28,個別表!$IH$16:$IH$976)</f>
        <v>0</v>
      </c>
      <c r="K28" s="327">
        <f>SUMIF(個別表!$E$16:$E$976,$C28,個別表!$II$16:$II$976)</f>
        <v>0</v>
      </c>
      <c r="L28" s="328">
        <f>SUMIF(個別表!$E$16:$E$976,$C28,個別表!$IJ$16:$IJ$976)</f>
        <v>0</v>
      </c>
      <c r="M28" s="329"/>
      <c r="N28" s="330"/>
      <c r="O28" s="349"/>
      <c r="P28" s="350"/>
      <c r="Q28" s="382" t="str">
        <f>IF($H28&lt;&gt;"",SUMIF(個別表!$E$16:$E$976,$C28,個別表!$GD$16:$GD$976),"")</f>
        <v/>
      </c>
      <c r="R28" s="382" t="str">
        <f>IF($H28&lt;&gt;"",SUMIF(個別表!$E$16:$E$976,$C28,個別表!$GE$16:$GE$976),"")</f>
        <v/>
      </c>
      <c r="S28" s="382" t="str">
        <f>IF($H28&lt;&gt;"",SUMIF(個別表!$E$16:$E$976,$C28,個別表!$GF$16:$GF$976),"")</f>
        <v/>
      </c>
      <c r="T28" s="382" t="str">
        <f>IF($H28&lt;&gt;"",SUMIF(個別表!$E$16:$E$976,$C28,個別表!$GG$16:$GG$976),"")</f>
        <v/>
      </c>
      <c r="U28" s="382" t="str">
        <f>IF($H28&lt;&gt;"",SUMIF(個別表!$E$16:$E$976,$C28,個別表!$GH$16:$GH$976),"")</f>
        <v/>
      </c>
      <c r="V28" s="382" t="str">
        <f>IF($H28&lt;&gt;"",SUMIF(個別表!$E$16:$E$976,$C28,個別表!$GI$16:$GI$976),"")</f>
        <v/>
      </c>
      <c r="W28" s="382" t="str">
        <f>IF($H28&lt;&gt;"",SUMIF(個別表!$E$16:$E$976,$C28,個別表!$GJ$16:$GJ$976),"")</f>
        <v/>
      </c>
      <c r="X28" s="382" t="str">
        <f>IF($H28&lt;&gt;"",SUMIF(個別表!$E$16:$E$976,$C28,個別表!$GK$16:$GK$976),"")</f>
        <v/>
      </c>
      <c r="Y28" s="383" t="str">
        <f>IF($H28&lt;&gt;"",SUMIF(個別表!$E$16:$E$976,$C28,個別表!$GL$16:$GL$976),"")</f>
        <v/>
      </c>
      <c r="Z28" s="384" t="str">
        <f>IF($H28&lt;&gt;"",SUMIF(個別表!$E$16:$E$976,$C28,個別表!$GN$16:$GN$976),"")</f>
        <v/>
      </c>
      <c r="AA28" s="385" t="str">
        <f>IF($H28&lt;&gt;"",SUMIF(個別表!$E$16:$E$976,$C28,個別表!$GO$16:$GO$976),"")</f>
        <v/>
      </c>
      <c r="AB28" s="385" t="str">
        <f>IF($H28&lt;&gt;"",SUMIF(個別表!$E$16:$E$976,$C28,個別表!$GP$16:$GP$976),"")</f>
        <v/>
      </c>
      <c r="AC28" s="382" t="str">
        <f>IF($H28&lt;&gt;"",SUMIF(個別表!$E$16:$E$976,$C28,個別表!$GQ$16:$GQ$976),"")</f>
        <v/>
      </c>
      <c r="AD28" s="382" t="str">
        <f>IF($H28&lt;&gt;"",SUMIF(個別表!$E$16:$E$976,$C28,個別表!$GR$16:$GR$976),"")</f>
        <v/>
      </c>
      <c r="AE28" s="382" t="str">
        <f>IF($H28&lt;&gt;"",SUMIF(個別表!$E$16:$E$976,$C28,個別表!$GS$16:$GS$976),"")</f>
        <v/>
      </c>
      <c r="AF28" s="382" t="str">
        <f>IF($H28&lt;&gt;"",IF(SUMIF(個別表!$E$16:$E$976,$C28,個別表!$GW$16:$GW$976)&gt;=4,4,SUMIF(個別表!$E$16:$E$976,$C28,個別表!$GW$16:$GW$976)),"")</f>
        <v/>
      </c>
      <c r="AG28" s="382" t="str">
        <f>IF($H28&lt;&gt;"",SUMIF(個別表!$E$16:$E$976,$C28,個別表!$HB$16:$HB$976),"")</f>
        <v/>
      </c>
      <c r="AH28" s="382" t="str">
        <f>IF($H28&lt;&gt;"",SUMIF(個別表!$E$16:$E$976,$C28,個別表!$HC$16:$HC$976),"")</f>
        <v/>
      </c>
      <c r="AI28" s="382" t="str">
        <f>IF($H28&lt;&gt;"",SUMIF(個別表!$E$16:$E$976,$C28,個別表!$HI$16:$HI$976),"")</f>
        <v/>
      </c>
      <c r="AJ28" s="382" t="str">
        <f>IF($H28&lt;&gt;"",SUMIF(個別表!$E$16:$E$976,$C28,個別表!$HO$16:$HO$976),"")</f>
        <v/>
      </c>
      <c r="AK28" s="382" t="str">
        <f>IF($H28&lt;&gt;"",SUMIF(個別表!$E$16:$E$976,$C28,個別表!$HS$16:$HS$976),"")</f>
        <v/>
      </c>
      <c r="AL28" s="382" t="str">
        <f>IF($H28&lt;&gt;"",SUMIF(個別表!$E$16:$E$976,$C28,個別表!$HT$16:$HT$976),"")</f>
        <v/>
      </c>
      <c r="AM28" s="383" t="str">
        <f>IF($H28&lt;&gt;"",SUMIF(個別表!$E$16:$E$976,$C28,個別表!$HW$16:$HW$976),"")</f>
        <v/>
      </c>
      <c r="AN28" s="351" t="str">
        <f t="shared" si="2"/>
        <v/>
      </c>
      <c r="AO28" s="352" t="str">
        <f t="shared" si="3"/>
        <v/>
      </c>
      <c r="AP28" s="353"/>
      <c r="AQ28" s="352" t="str">
        <f t="shared" si="4"/>
        <v/>
      </c>
      <c r="AR28" s="375" t="str">
        <f>IFERROR(VLOOKUP($C28,個別表!$E$16:$GB$976,180,FALSE),"")</f>
        <v/>
      </c>
      <c r="AS28" s="354" t="s">
        <v>31</v>
      </c>
      <c r="AT28" s="415" t="str">
        <f t="shared" si="5"/>
        <v/>
      </c>
      <c r="AU28" s="342"/>
      <c r="AV28" s="343"/>
    </row>
    <row r="29" spans="2:48" s="344" customFormat="1" ht="19.95" customHeight="1" x14ac:dyDescent="0.2">
      <c r="B29" s="331"/>
      <c r="C29" s="345" t="str">
        <f>IF((ROW()-15)&lt;=個別表!J29,ROW()-15,"")</f>
        <v/>
      </c>
      <c r="D29" s="346" t="str">
        <f>IFERROR(VLOOKUP($C29,個別表!$E$16:$AJ$976,7,FALSE),"")</f>
        <v/>
      </c>
      <c r="E29" s="347" t="str">
        <f>IFERROR(VLOOKUP($C29,個別表!$E$16:$AJ$976,8,FALSE),"")</f>
        <v/>
      </c>
      <c r="F29" s="347" t="str">
        <f>IFERROR(VLOOKUP($C29,個別表!$E$16:$AJ$976,13,FALSE),"")</f>
        <v/>
      </c>
      <c r="G29" s="430" t="str">
        <f>IFERROR(VLOOKUP($C29,個別表!$E$16:$AJ$976,14,FALSE),"")</f>
        <v/>
      </c>
      <c r="H29" s="427" t="str">
        <f>IFERROR(VLOOKUP($C29,個別表!$E$16:$AJ$976,16,FALSE),"")</f>
        <v/>
      </c>
      <c r="I29" s="327">
        <f>SUMIF(個別表!$E$16:$E$976,$C29,個別表!$IG$16:$IG$976)</f>
        <v>0</v>
      </c>
      <c r="J29" s="327">
        <f>SUMIF(個別表!$E$16:$E$976,$C29,個別表!$IH$16:$IH$976)</f>
        <v>0</v>
      </c>
      <c r="K29" s="327">
        <f>SUMIF(個別表!$E$16:$E$976,$C29,個別表!$II$16:$II$976)</f>
        <v>0</v>
      </c>
      <c r="L29" s="328">
        <f>SUMIF(個別表!$E$16:$E$976,$C29,個別表!$IJ$16:$IJ$976)</f>
        <v>0</v>
      </c>
      <c r="M29" s="329"/>
      <c r="N29" s="330"/>
      <c r="O29" s="349"/>
      <c r="P29" s="350"/>
      <c r="Q29" s="382" t="str">
        <f>IF($H29&lt;&gt;"",SUMIF(個別表!$E$16:$E$976,$C29,個別表!$GD$16:$GD$976),"")</f>
        <v/>
      </c>
      <c r="R29" s="382" t="str">
        <f>IF($H29&lt;&gt;"",SUMIF(個別表!$E$16:$E$976,$C29,個別表!$GE$16:$GE$976),"")</f>
        <v/>
      </c>
      <c r="S29" s="382" t="str">
        <f>IF($H29&lt;&gt;"",SUMIF(個別表!$E$16:$E$976,$C29,個別表!$GF$16:$GF$976),"")</f>
        <v/>
      </c>
      <c r="T29" s="382" t="str">
        <f>IF($H29&lt;&gt;"",SUMIF(個別表!$E$16:$E$976,$C29,個別表!$GG$16:$GG$976),"")</f>
        <v/>
      </c>
      <c r="U29" s="382" t="str">
        <f>IF($H29&lt;&gt;"",SUMIF(個別表!$E$16:$E$976,$C29,個別表!$GH$16:$GH$976),"")</f>
        <v/>
      </c>
      <c r="V29" s="382" t="str">
        <f>IF($H29&lt;&gt;"",SUMIF(個別表!$E$16:$E$976,$C29,個別表!$GI$16:$GI$976),"")</f>
        <v/>
      </c>
      <c r="W29" s="382" t="str">
        <f>IF($H29&lt;&gt;"",SUMIF(個別表!$E$16:$E$976,$C29,個別表!$GJ$16:$GJ$976),"")</f>
        <v/>
      </c>
      <c r="X29" s="382" t="str">
        <f>IF($H29&lt;&gt;"",SUMIF(個別表!$E$16:$E$976,$C29,個別表!$GK$16:$GK$976),"")</f>
        <v/>
      </c>
      <c r="Y29" s="383" t="str">
        <f>IF($H29&lt;&gt;"",SUMIF(個別表!$E$16:$E$976,$C29,個別表!$GL$16:$GL$976),"")</f>
        <v/>
      </c>
      <c r="Z29" s="384" t="str">
        <f>IF($H29&lt;&gt;"",SUMIF(個別表!$E$16:$E$976,$C29,個別表!$GN$16:$GN$976),"")</f>
        <v/>
      </c>
      <c r="AA29" s="385" t="str">
        <f>IF($H29&lt;&gt;"",SUMIF(個別表!$E$16:$E$976,$C29,個別表!$GO$16:$GO$976),"")</f>
        <v/>
      </c>
      <c r="AB29" s="385" t="str">
        <f>IF($H29&lt;&gt;"",SUMIF(個別表!$E$16:$E$976,$C29,個別表!$GP$16:$GP$976),"")</f>
        <v/>
      </c>
      <c r="AC29" s="382" t="str">
        <f>IF($H29&lt;&gt;"",SUMIF(個別表!$E$16:$E$976,$C29,個別表!$GQ$16:$GQ$976),"")</f>
        <v/>
      </c>
      <c r="AD29" s="382" t="str">
        <f>IF($H29&lt;&gt;"",SUMIF(個別表!$E$16:$E$976,$C29,個別表!$GR$16:$GR$976),"")</f>
        <v/>
      </c>
      <c r="AE29" s="382" t="str">
        <f>IF($H29&lt;&gt;"",SUMIF(個別表!$E$16:$E$976,$C29,個別表!$GS$16:$GS$976),"")</f>
        <v/>
      </c>
      <c r="AF29" s="382" t="str">
        <f>IF($H29&lt;&gt;"",IF(SUMIF(個別表!$E$16:$E$976,$C29,個別表!$GW$16:$GW$976)&gt;=4,4,SUMIF(個別表!$E$16:$E$976,$C29,個別表!$GW$16:$GW$976)),"")</f>
        <v/>
      </c>
      <c r="AG29" s="382" t="str">
        <f>IF($H29&lt;&gt;"",SUMIF(個別表!$E$16:$E$976,$C29,個別表!$HB$16:$HB$976),"")</f>
        <v/>
      </c>
      <c r="AH29" s="382" t="str">
        <f>IF($H29&lt;&gt;"",SUMIF(個別表!$E$16:$E$976,$C29,個別表!$HC$16:$HC$976),"")</f>
        <v/>
      </c>
      <c r="AI29" s="382" t="str">
        <f>IF($H29&lt;&gt;"",SUMIF(個別表!$E$16:$E$976,$C29,個別表!$HI$16:$HI$976),"")</f>
        <v/>
      </c>
      <c r="AJ29" s="382" t="str">
        <f>IF($H29&lt;&gt;"",SUMIF(個別表!$E$16:$E$976,$C29,個別表!$HO$16:$HO$976),"")</f>
        <v/>
      </c>
      <c r="AK29" s="382" t="str">
        <f>IF($H29&lt;&gt;"",SUMIF(個別表!$E$16:$E$976,$C29,個別表!$HS$16:$HS$976),"")</f>
        <v/>
      </c>
      <c r="AL29" s="382" t="str">
        <f>IF($H29&lt;&gt;"",SUMIF(個別表!$E$16:$E$976,$C29,個別表!$HT$16:$HT$976),"")</f>
        <v/>
      </c>
      <c r="AM29" s="383" t="str">
        <f>IF($H29&lt;&gt;"",SUMIF(個別表!$E$16:$E$976,$C29,個別表!$HW$16:$HW$976),"")</f>
        <v/>
      </c>
      <c r="AN29" s="351" t="str">
        <f t="shared" si="2"/>
        <v/>
      </c>
      <c r="AO29" s="352" t="str">
        <f t="shared" si="3"/>
        <v/>
      </c>
      <c r="AP29" s="353"/>
      <c r="AQ29" s="352" t="str">
        <f t="shared" si="4"/>
        <v/>
      </c>
      <c r="AR29" s="375" t="str">
        <f>IFERROR(VLOOKUP($C29,個別表!$E$16:$GB$976,180,FALSE),"")</f>
        <v/>
      </c>
      <c r="AS29" s="354" t="s">
        <v>31</v>
      </c>
      <c r="AT29" s="415" t="str">
        <f t="shared" si="5"/>
        <v/>
      </c>
      <c r="AU29" s="342"/>
      <c r="AV29" s="343"/>
    </row>
    <row r="30" spans="2:48" s="344" customFormat="1" ht="19.95" customHeight="1" x14ac:dyDescent="0.2">
      <c r="B30" s="331"/>
      <c r="C30" s="345" t="str">
        <f>IF((ROW()-15)&lt;=個別表!J30,ROW()-15,"")</f>
        <v/>
      </c>
      <c r="D30" s="346" t="str">
        <f>IFERROR(VLOOKUP($C30,個別表!$E$16:$AJ$976,7,FALSE),"")</f>
        <v/>
      </c>
      <c r="E30" s="347" t="str">
        <f>IFERROR(VLOOKUP($C30,個別表!$E$16:$AJ$976,8,FALSE),"")</f>
        <v/>
      </c>
      <c r="F30" s="347" t="str">
        <f>IFERROR(VLOOKUP($C30,個別表!$E$16:$AJ$976,13,FALSE),"")</f>
        <v/>
      </c>
      <c r="G30" s="430" t="str">
        <f>IFERROR(VLOOKUP($C30,個別表!$E$16:$AJ$976,14,FALSE),"")</f>
        <v/>
      </c>
      <c r="H30" s="427" t="str">
        <f>IFERROR(VLOOKUP($C30,個別表!$E$16:$AJ$976,16,FALSE),"")</f>
        <v/>
      </c>
      <c r="I30" s="327">
        <f>SUMIF(個別表!$E$16:$E$976,$C30,個別表!$IG$16:$IG$976)</f>
        <v>0</v>
      </c>
      <c r="J30" s="327">
        <f>SUMIF(個別表!$E$16:$E$976,$C30,個別表!$IH$16:$IH$976)</f>
        <v>0</v>
      </c>
      <c r="K30" s="327">
        <f>SUMIF(個別表!$E$16:$E$976,$C30,個別表!$II$16:$II$976)</f>
        <v>0</v>
      </c>
      <c r="L30" s="328">
        <f>SUMIF(個別表!$E$16:$E$976,$C30,個別表!$IJ$16:$IJ$976)</f>
        <v>0</v>
      </c>
      <c r="M30" s="329"/>
      <c r="N30" s="330"/>
      <c r="O30" s="349"/>
      <c r="P30" s="350"/>
      <c r="Q30" s="382" t="str">
        <f>IF($H30&lt;&gt;"",SUMIF(個別表!$E$16:$E$976,$C30,個別表!$GD$16:$GD$976),"")</f>
        <v/>
      </c>
      <c r="R30" s="382" t="str">
        <f>IF($H30&lt;&gt;"",SUMIF(個別表!$E$16:$E$976,$C30,個別表!$GE$16:$GE$976),"")</f>
        <v/>
      </c>
      <c r="S30" s="382" t="str">
        <f>IF($H30&lt;&gt;"",SUMIF(個別表!$E$16:$E$976,$C30,個別表!$GF$16:$GF$976),"")</f>
        <v/>
      </c>
      <c r="T30" s="382" t="str">
        <f>IF($H30&lt;&gt;"",SUMIF(個別表!$E$16:$E$976,$C30,個別表!$GG$16:$GG$976),"")</f>
        <v/>
      </c>
      <c r="U30" s="382" t="str">
        <f>IF($H30&lt;&gt;"",SUMIF(個別表!$E$16:$E$976,$C30,個別表!$GH$16:$GH$976),"")</f>
        <v/>
      </c>
      <c r="V30" s="382" t="str">
        <f>IF($H30&lt;&gt;"",SUMIF(個別表!$E$16:$E$976,$C30,個別表!$GI$16:$GI$976),"")</f>
        <v/>
      </c>
      <c r="W30" s="382" t="str">
        <f>IF($H30&lt;&gt;"",SUMIF(個別表!$E$16:$E$976,$C30,個別表!$GJ$16:$GJ$976),"")</f>
        <v/>
      </c>
      <c r="X30" s="382" t="str">
        <f>IF($H30&lt;&gt;"",SUMIF(個別表!$E$16:$E$976,$C30,個別表!$GK$16:$GK$976),"")</f>
        <v/>
      </c>
      <c r="Y30" s="383" t="str">
        <f>IF($H30&lt;&gt;"",SUMIF(個別表!$E$16:$E$976,$C30,個別表!$GL$16:$GL$976),"")</f>
        <v/>
      </c>
      <c r="Z30" s="384" t="str">
        <f>IF($H30&lt;&gt;"",SUMIF(個別表!$E$16:$E$976,$C30,個別表!$GN$16:$GN$976),"")</f>
        <v/>
      </c>
      <c r="AA30" s="385" t="str">
        <f>IF($H30&lt;&gt;"",SUMIF(個別表!$E$16:$E$976,$C30,個別表!$GO$16:$GO$976),"")</f>
        <v/>
      </c>
      <c r="AB30" s="385" t="str">
        <f>IF($H30&lt;&gt;"",SUMIF(個別表!$E$16:$E$976,$C30,個別表!$GP$16:$GP$976),"")</f>
        <v/>
      </c>
      <c r="AC30" s="382" t="str">
        <f>IF($H30&lt;&gt;"",SUMIF(個別表!$E$16:$E$976,$C30,個別表!$GQ$16:$GQ$976),"")</f>
        <v/>
      </c>
      <c r="AD30" s="382" t="str">
        <f>IF($H30&lt;&gt;"",SUMIF(個別表!$E$16:$E$976,$C30,個別表!$GR$16:$GR$976),"")</f>
        <v/>
      </c>
      <c r="AE30" s="382" t="str">
        <f>IF($H30&lt;&gt;"",SUMIF(個別表!$E$16:$E$976,$C30,個別表!$GS$16:$GS$976),"")</f>
        <v/>
      </c>
      <c r="AF30" s="382" t="str">
        <f>IF($H30&lt;&gt;"",IF(SUMIF(個別表!$E$16:$E$976,$C30,個別表!$GW$16:$GW$976)&gt;=4,4,SUMIF(個別表!$E$16:$E$976,$C30,個別表!$GW$16:$GW$976)),"")</f>
        <v/>
      </c>
      <c r="AG30" s="382" t="str">
        <f>IF($H30&lt;&gt;"",SUMIF(個別表!$E$16:$E$976,$C30,個別表!$HB$16:$HB$976),"")</f>
        <v/>
      </c>
      <c r="AH30" s="382" t="str">
        <f>IF($H30&lt;&gt;"",SUMIF(個別表!$E$16:$E$976,$C30,個別表!$HC$16:$HC$976),"")</f>
        <v/>
      </c>
      <c r="AI30" s="382" t="str">
        <f>IF($H30&lt;&gt;"",SUMIF(個別表!$E$16:$E$976,$C30,個別表!$HI$16:$HI$976),"")</f>
        <v/>
      </c>
      <c r="AJ30" s="382" t="str">
        <f>IF($H30&lt;&gt;"",SUMIF(個別表!$E$16:$E$976,$C30,個別表!$HO$16:$HO$976),"")</f>
        <v/>
      </c>
      <c r="AK30" s="382" t="str">
        <f>IF($H30&lt;&gt;"",SUMIF(個別表!$E$16:$E$976,$C30,個別表!$HS$16:$HS$976),"")</f>
        <v/>
      </c>
      <c r="AL30" s="382" t="str">
        <f>IF($H30&lt;&gt;"",SUMIF(個別表!$E$16:$E$976,$C30,個別表!$HT$16:$HT$976),"")</f>
        <v/>
      </c>
      <c r="AM30" s="383" t="str">
        <f>IF($H30&lt;&gt;"",SUMIF(個別表!$E$16:$E$976,$C30,個別表!$HW$16:$HW$976),"")</f>
        <v/>
      </c>
      <c r="AN30" s="351" t="str">
        <f t="shared" si="2"/>
        <v/>
      </c>
      <c r="AO30" s="352" t="str">
        <f t="shared" si="3"/>
        <v/>
      </c>
      <c r="AP30" s="353"/>
      <c r="AQ30" s="352" t="str">
        <f t="shared" si="4"/>
        <v/>
      </c>
      <c r="AR30" s="375" t="str">
        <f>IFERROR(VLOOKUP($C30,個別表!$E$16:$GB$976,180,FALSE),"")</f>
        <v/>
      </c>
      <c r="AS30" s="354" t="s">
        <v>31</v>
      </c>
      <c r="AT30" s="415" t="str">
        <f t="shared" si="5"/>
        <v/>
      </c>
      <c r="AU30" s="342"/>
      <c r="AV30" s="343"/>
    </row>
    <row r="31" spans="2:48" s="344" customFormat="1" ht="19.95" customHeight="1" x14ac:dyDescent="0.2">
      <c r="B31" s="331"/>
      <c r="C31" s="345" t="str">
        <f>IF((ROW()-15)&lt;=個別表!J31,ROW()-15,"")</f>
        <v/>
      </c>
      <c r="D31" s="346" t="str">
        <f>IFERROR(VLOOKUP($C31,個別表!$E$16:$AJ$976,7,FALSE),"")</f>
        <v/>
      </c>
      <c r="E31" s="347" t="str">
        <f>IFERROR(VLOOKUP($C31,個別表!$E$16:$AJ$976,8,FALSE),"")</f>
        <v/>
      </c>
      <c r="F31" s="347" t="str">
        <f>IFERROR(VLOOKUP($C31,個別表!$E$16:$AJ$976,13,FALSE),"")</f>
        <v/>
      </c>
      <c r="G31" s="430" t="str">
        <f>IFERROR(VLOOKUP($C31,個別表!$E$16:$AJ$976,14,FALSE),"")</f>
        <v/>
      </c>
      <c r="H31" s="427" t="str">
        <f>IFERROR(VLOOKUP($C31,個別表!$E$16:$AJ$976,16,FALSE),"")</f>
        <v/>
      </c>
      <c r="I31" s="327">
        <f>SUMIF(個別表!$E$16:$E$976,$C31,個別表!$IG$16:$IG$976)</f>
        <v>0</v>
      </c>
      <c r="J31" s="327">
        <f>SUMIF(個別表!$E$16:$E$976,$C31,個別表!$IH$16:$IH$976)</f>
        <v>0</v>
      </c>
      <c r="K31" s="327">
        <f>SUMIF(個別表!$E$16:$E$976,$C31,個別表!$II$16:$II$976)</f>
        <v>0</v>
      </c>
      <c r="L31" s="328">
        <f>SUMIF(個別表!$E$16:$E$976,$C31,個別表!$IJ$16:$IJ$976)</f>
        <v>0</v>
      </c>
      <c r="M31" s="329"/>
      <c r="N31" s="330"/>
      <c r="O31" s="349"/>
      <c r="P31" s="350"/>
      <c r="Q31" s="382" t="str">
        <f>IF($H31&lt;&gt;"",SUMIF(個別表!$E$16:$E$976,$C31,個別表!$GD$16:$GD$976),"")</f>
        <v/>
      </c>
      <c r="R31" s="382" t="str">
        <f>IF($H31&lt;&gt;"",SUMIF(個別表!$E$16:$E$976,$C31,個別表!$GE$16:$GE$976),"")</f>
        <v/>
      </c>
      <c r="S31" s="382" t="str">
        <f>IF($H31&lt;&gt;"",SUMIF(個別表!$E$16:$E$976,$C31,個別表!$GF$16:$GF$976),"")</f>
        <v/>
      </c>
      <c r="T31" s="382" t="str">
        <f>IF($H31&lt;&gt;"",SUMIF(個別表!$E$16:$E$976,$C31,個別表!$GG$16:$GG$976),"")</f>
        <v/>
      </c>
      <c r="U31" s="382" t="str">
        <f>IF($H31&lt;&gt;"",SUMIF(個別表!$E$16:$E$976,$C31,個別表!$GH$16:$GH$976),"")</f>
        <v/>
      </c>
      <c r="V31" s="382" t="str">
        <f>IF($H31&lt;&gt;"",SUMIF(個別表!$E$16:$E$976,$C31,個別表!$GI$16:$GI$976),"")</f>
        <v/>
      </c>
      <c r="W31" s="382" t="str">
        <f>IF($H31&lt;&gt;"",SUMIF(個別表!$E$16:$E$976,$C31,個別表!$GJ$16:$GJ$976),"")</f>
        <v/>
      </c>
      <c r="X31" s="382" t="str">
        <f>IF($H31&lt;&gt;"",SUMIF(個別表!$E$16:$E$976,$C31,個別表!$GK$16:$GK$976),"")</f>
        <v/>
      </c>
      <c r="Y31" s="383" t="str">
        <f>IF($H31&lt;&gt;"",SUMIF(個別表!$E$16:$E$976,$C31,個別表!$GL$16:$GL$976),"")</f>
        <v/>
      </c>
      <c r="Z31" s="384" t="str">
        <f>IF($H31&lt;&gt;"",SUMIF(個別表!$E$16:$E$976,$C31,個別表!$GN$16:$GN$976),"")</f>
        <v/>
      </c>
      <c r="AA31" s="385" t="str">
        <f>IF($H31&lt;&gt;"",SUMIF(個別表!$E$16:$E$976,$C31,個別表!$GO$16:$GO$976),"")</f>
        <v/>
      </c>
      <c r="AB31" s="385" t="str">
        <f>IF($H31&lt;&gt;"",SUMIF(個別表!$E$16:$E$976,$C31,個別表!$GP$16:$GP$976),"")</f>
        <v/>
      </c>
      <c r="AC31" s="382" t="str">
        <f>IF($H31&lt;&gt;"",SUMIF(個別表!$E$16:$E$976,$C31,個別表!$GQ$16:$GQ$976),"")</f>
        <v/>
      </c>
      <c r="AD31" s="382" t="str">
        <f>IF($H31&lt;&gt;"",SUMIF(個別表!$E$16:$E$976,$C31,個別表!$GR$16:$GR$976),"")</f>
        <v/>
      </c>
      <c r="AE31" s="382" t="str">
        <f>IF($H31&lt;&gt;"",SUMIF(個別表!$E$16:$E$976,$C31,個別表!$GS$16:$GS$976),"")</f>
        <v/>
      </c>
      <c r="AF31" s="382" t="str">
        <f>IF($H31&lt;&gt;"",IF(SUMIF(個別表!$E$16:$E$976,$C31,個別表!$GW$16:$GW$976)&gt;=4,4,SUMIF(個別表!$E$16:$E$976,$C31,個別表!$GW$16:$GW$976)),"")</f>
        <v/>
      </c>
      <c r="AG31" s="382" t="str">
        <f>IF($H31&lt;&gt;"",SUMIF(個別表!$E$16:$E$976,$C31,個別表!$HB$16:$HB$976),"")</f>
        <v/>
      </c>
      <c r="AH31" s="382" t="str">
        <f>IF($H31&lt;&gt;"",SUMIF(個別表!$E$16:$E$976,$C31,個別表!$HC$16:$HC$976),"")</f>
        <v/>
      </c>
      <c r="AI31" s="382" t="str">
        <f>IF($H31&lt;&gt;"",SUMIF(個別表!$E$16:$E$976,$C31,個別表!$HI$16:$HI$976),"")</f>
        <v/>
      </c>
      <c r="AJ31" s="382" t="str">
        <f>IF($H31&lt;&gt;"",SUMIF(個別表!$E$16:$E$976,$C31,個別表!$HO$16:$HO$976),"")</f>
        <v/>
      </c>
      <c r="AK31" s="382" t="str">
        <f>IF($H31&lt;&gt;"",SUMIF(個別表!$E$16:$E$976,$C31,個別表!$HS$16:$HS$976),"")</f>
        <v/>
      </c>
      <c r="AL31" s="382" t="str">
        <f>IF($H31&lt;&gt;"",SUMIF(個別表!$E$16:$E$976,$C31,個別表!$HT$16:$HT$976),"")</f>
        <v/>
      </c>
      <c r="AM31" s="383" t="str">
        <f>IF($H31&lt;&gt;"",SUMIF(個別表!$E$16:$E$976,$C31,個別表!$HW$16:$HW$976),"")</f>
        <v/>
      </c>
      <c r="AN31" s="351" t="str">
        <f t="shared" si="2"/>
        <v/>
      </c>
      <c r="AO31" s="352" t="str">
        <f t="shared" si="3"/>
        <v/>
      </c>
      <c r="AP31" s="353"/>
      <c r="AQ31" s="352" t="str">
        <f t="shared" si="4"/>
        <v/>
      </c>
      <c r="AR31" s="375" t="str">
        <f>IFERROR(VLOOKUP($C31,個別表!$E$16:$GB$976,180,FALSE),"")</f>
        <v/>
      </c>
      <c r="AS31" s="354" t="s">
        <v>31</v>
      </c>
      <c r="AT31" s="415" t="str">
        <f t="shared" si="5"/>
        <v/>
      </c>
      <c r="AU31" s="342"/>
      <c r="AV31" s="343"/>
    </row>
    <row r="32" spans="2:48" s="344" customFormat="1" ht="19.95" customHeight="1" x14ac:dyDescent="0.2">
      <c r="B32" s="331"/>
      <c r="C32" s="345" t="str">
        <f>IF((ROW()-15)&lt;=個別表!J32,ROW()-15,"")</f>
        <v/>
      </c>
      <c r="D32" s="346" t="str">
        <f>IFERROR(VLOOKUP($C32,個別表!$E$16:$AJ$976,7,FALSE),"")</f>
        <v/>
      </c>
      <c r="E32" s="347" t="str">
        <f>IFERROR(VLOOKUP($C32,個別表!$E$16:$AJ$976,8,FALSE),"")</f>
        <v/>
      </c>
      <c r="F32" s="347" t="str">
        <f>IFERROR(VLOOKUP($C32,個別表!$E$16:$AJ$976,13,FALSE),"")</f>
        <v/>
      </c>
      <c r="G32" s="430" t="str">
        <f>IFERROR(VLOOKUP($C32,個別表!$E$16:$AJ$976,14,FALSE),"")</f>
        <v/>
      </c>
      <c r="H32" s="427" t="str">
        <f>IFERROR(VLOOKUP($C32,個別表!$E$16:$AJ$976,16,FALSE),"")</f>
        <v/>
      </c>
      <c r="I32" s="327">
        <f>SUMIF(個別表!$E$16:$E$976,$C32,個別表!$IG$16:$IG$976)</f>
        <v>0</v>
      </c>
      <c r="J32" s="327">
        <f>SUMIF(個別表!$E$16:$E$976,$C32,個別表!$IH$16:$IH$976)</f>
        <v>0</v>
      </c>
      <c r="K32" s="327">
        <f>SUMIF(個別表!$E$16:$E$976,$C32,個別表!$II$16:$II$976)</f>
        <v>0</v>
      </c>
      <c r="L32" s="328">
        <f>SUMIF(個別表!$E$16:$E$976,$C32,個別表!$IJ$16:$IJ$976)</f>
        <v>0</v>
      </c>
      <c r="M32" s="329"/>
      <c r="N32" s="330"/>
      <c r="O32" s="349"/>
      <c r="P32" s="350"/>
      <c r="Q32" s="382" t="str">
        <f>IF($H32&lt;&gt;"",SUMIF(個別表!$E$16:$E$976,$C32,個別表!$GD$16:$GD$976),"")</f>
        <v/>
      </c>
      <c r="R32" s="382" t="str">
        <f>IF($H32&lt;&gt;"",SUMIF(個別表!$E$16:$E$976,$C32,個別表!$GE$16:$GE$976),"")</f>
        <v/>
      </c>
      <c r="S32" s="382" t="str">
        <f>IF($H32&lt;&gt;"",SUMIF(個別表!$E$16:$E$976,$C32,個別表!$GF$16:$GF$976),"")</f>
        <v/>
      </c>
      <c r="T32" s="382" t="str">
        <f>IF($H32&lt;&gt;"",SUMIF(個別表!$E$16:$E$976,$C32,個別表!$GG$16:$GG$976),"")</f>
        <v/>
      </c>
      <c r="U32" s="382" t="str">
        <f>IF($H32&lt;&gt;"",SUMIF(個別表!$E$16:$E$976,$C32,個別表!$GH$16:$GH$976),"")</f>
        <v/>
      </c>
      <c r="V32" s="382" t="str">
        <f>IF($H32&lt;&gt;"",SUMIF(個別表!$E$16:$E$976,$C32,個別表!$GI$16:$GI$976),"")</f>
        <v/>
      </c>
      <c r="W32" s="382" t="str">
        <f>IF($H32&lt;&gt;"",SUMIF(個別表!$E$16:$E$976,$C32,個別表!$GJ$16:$GJ$976),"")</f>
        <v/>
      </c>
      <c r="X32" s="382" t="str">
        <f>IF($H32&lt;&gt;"",SUMIF(個別表!$E$16:$E$976,$C32,個別表!$GK$16:$GK$976),"")</f>
        <v/>
      </c>
      <c r="Y32" s="383" t="str">
        <f>IF($H32&lt;&gt;"",SUMIF(個別表!$E$16:$E$976,$C32,個別表!$GL$16:$GL$976),"")</f>
        <v/>
      </c>
      <c r="Z32" s="384" t="str">
        <f>IF($H32&lt;&gt;"",SUMIF(個別表!$E$16:$E$976,$C32,個別表!$GN$16:$GN$976),"")</f>
        <v/>
      </c>
      <c r="AA32" s="385" t="str">
        <f>IF($H32&lt;&gt;"",SUMIF(個別表!$E$16:$E$976,$C32,個別表!$GO$16:$GO$976),"")</f>
        <v/>
      </c>
      <c r="AB32" s="385" t="str">
        <f>IF($H32&lt;&gt;"",SUMIF(個別表!$E$16:$E$976,$C32,個別表!$GP$16:$GP$976),"")</f>
        <v/>
      </c>
      <c r="AC32" s="382" t="str">
        <f>IF($H32&lt;&gt;"",SUMIF(個別表!$E$16:$E$976,$C32,個別表!$GQ$16:$GQ$976),"")</f>
        <v/>
      </c>
      <c r="AD32" s="382" t="str">
        <f>IF($H32&lt;&gt;"",SUMIF(個別表!$E$16:$E$976,$C32,個別表!$GR$16:$GR$976),"")</f>
        <v/>
      </c>
      <c r="AE32" s="382" t="str">
        <f>IF($H32&lt;&gt;"",SUMIF(個別表!$E$16:$E$976,$C32,個別表!$GS$16:$GS$976),"")</f>
        <v/>
      </c>
      <c r="AF32" s="382" t="str">
        <f>IF($H32&lt;&gt;"",IF(SUMIF(個別表!$E$16:$E$976,$C32,個別表!$GW$16:$GW$976)&gt;=4,4,SUMIF(個別表!$E$16:$E$976,$C32,個別表!$GW$16:$GW$976)),"")</f>
        <v/>
      </c>
      <c r="AG32" s="382" t="str">
        <f>IF($H32&lt;&gt;"",SUMIF(個別表!$E$16:$E$976,$C32,個別表!$HB$16:$HB$976),"")</f>
        <v/>
      </c>
      <c r="AH32" s="382" t="str">
        <f>IF($H32&lt;&gt;"",SUMIF(個別表!$E$16:$E$976,$C32,個別表!$HC$16:$HC$976),"")</f>
        <v/>
      </c>
      <c r="AI32" s="382" t="str">
        <f>IF($H32&lt;&gt;"",SUMIF(個別表!$E$16:$E$976,$C32,個別表!$HI$16:$HI$976),"")</f>
        <v/>
      </c>
      <c r="AJ32" s="382" t="str">
        <f>IF($H32&lt;&gt;"",SUMIF(個別表!$E$16:$E$976,$C32,個別表!$HO$16:$HO$976),"")</f>
        <v/>
      </c>
      <c r="AK32" s="382" t="str">
        <f>IF($H32&lt;&gt;"",SUMIF(個別表!$E$16:$E$976,$C32,個別表!$HS$16:$HS$976),"")</f>
        <v/>
      </c>
      <c r="AL32" s="382" t="str">
        <f>IF($H32&lt;&gt;"",SUMIF(個別表!$E$16:$E$976,$C32,個別表!$HT$16:$HT$976),"")</f>
        <v/>
      </c>
      <c r="AM32" s="383" t="str">
        <f>IF($H32&lt;&gt;"",SUMIF(個別表!$E$16:$E$976,$C32,個別表!$HW$16:$HW$976),"")</f>
        <v/>
      </c>
      <c r="AN32" s="351" t="str">
        <f t="shared" si="2"/>
        <v/>
      </c>
      <c r="AO32" s="352" t="str">
        <f t="shared" si="3"/>
        <v/>
      </c>
      <c r="AP32" s="353"/>
      <c r="AQ32" s="352" t="str">
        <f t="shared" si="4"/>
        <v/>
      </c>
      <c r="AR32" s="375" t="str">
        <f>IFERROR(VLOOKUP($C32,個別表!$E$16:$GB$976,180,FALSE),"")</f>
        <v/>
      </c>
      <c r="AS32" s="354" t="s">
        <v>31</v>
      </c>
      <c r="AT32" s="415" t="str">
        <f t="shared" si="5"/>
        <v/>
      </c>
      <c r="AU32" s="342"/>
      <c r="AV32" s="343"/>
    </row>
    <row r="33" spans="2:48" s="344" customFormat="1" ht="19.95" customHeight="1" x14ac:dyDescent="0.2">
      <c r="B33" s="331"/>
      <c r="C33" s="345" t="str">
        <f>IF((ROW()-15)&lt;=個別表!J33,ROW()-15,"")</f>
        <v/>
      </c>
      <c r="D33" s="346" t="str">
        <f>IFERROR(VLOOKUP($C33,個別表!$E$16:$AJ$976,7,FALSE),"")</f>
        <v/>
      </c>
      <c r="E33" s="347" t="str">
        <f>IFERROR(VLOOKUP($C33,個別表!$E$16:$AJ$976,8,FALSE),"")</f>
        <v/>
      </c>
      <c r="F33" s="347" t="str">
        <f>IFERROR(VLOOKUP($C33,個別表!$E$16:$AJ$976,13,FALSE),"")</f>
        <v/>
      </c>
      <c r="G33" s="430" t="str">
        <f>IFERROR(VLOOKUP($C33,個別表!$E$16:$AJ$976,14,FALSE),"")</f>
        <v/>
      </c>
      <c r="H33" s="427" t="str">
        <f>IFERROR(VLOOKUP($C33,個別表!$E$16:$AJ$976,16,FALSE),"")</f>
        <v/>
      </c>
      <c r="I33" s="327">
        <f>SUMIF(個別表!$E$16:$E$976,$C33,個別表!$IG$16:$IG$976)</f>
        <v>0</v>
      </c>
      <c r="J33" s="327">
        <f>SUMIF(個別表!$E$16:$E$976,$C33,個別表!$IH$16:$IH$976)</f>
        <v>0</v>
      </c>
      <c r="K33" s="327">
        <f>SUMIF(個別表!$E$16:$E$976,$C33,個別表!$II$16:$II$976)</f>
        <v>0</v>
      </c>
      <c r="L33" s="328">
        <f>SUMIF(個別表!$E$16:$E$976,$C33,個別表!$IJ$16:$IJ$976)</f>
        <v>0</v>
      </c>
      <c r="M33" s="329"/>
      <c r="N33" s="330"/>
      <c r="O33" s="349"/>
      <c r="P33" s="350"/>
      <c r="Q33" s="382" t="str">
        <f>IF($H33&lt;&gt;"",SUMIF(個別表!$E$16:$E$976,$C33,個別表!$GD$16:$GD$976),"")</f>
        <v/>
      </c>
      <c r="R33" s="382" t="str">
        <f>IF($H33&lt;&gt;"",SUMIF(個別表!$E$16:$E$976,$C33,個別表!$GE$16:$GE$976),"")</f>
        <v/>
      </c>
      <c r="S33" s="382" t="str">
        <f>IF($H33&lt;&gt;"",SUMIF(個別表!$E$16:$E$976,$C33,個別表!$GF$16:$GF$976),"")</f>
        <v/>
      </c>
      <c r="T33" s="382" t="str">
        <f>IF($H33&lt;&gt;"",SUMIF(個別表!$E$16:$E$976,$C33,個別表!$GG$16:$GG$976),"")</f>
        <v/>
      </c>
      <c r="U33" s="382" t="str">
        <f>IF($H33&lt;&gt;"",SUMIF(個別表!$E$16:$E$976,$C33,個別表!$GH$16:$GH$976),"")</f>
        <v/>
      </c>
      <c r="V33" s="382" t="str">
        <f>IF($H33&lt;&gt;"",SUMIF(個別表!$E$16:$E$976,$C33,個別表!$GI$16:$GI$976),"")</f>
        <v/>
      </c>
      <c r="W33" s="382" t="str">
        <f>IF($H33&lt;&gt;"",SUMIF(個別表!$E$16:$E$976,$C33,個別表!$GJ$16:$GJ$976),"")</f>
        <v/>
      </c>
      <c r="X33" s="382" t="str">
        <f>IF($H33&lt;&gt;"",SUMIF(個別表!$E$16:$E$976,$C33,個別表!$GK$16:$GK$976),"")</f>
        <v/>
      </c>
      <c r="Y33" s="383" t="str">
        <f>IF($H33&lt;&gt;"",SUMIF(個別表!$E$16:$E$976,$C33,個別表!$GL$16:$GL$976),"")</f>
        <v/>
      </c>
      <c r="Z33" s="384" t="str">
        <f>IF($H33&lt;&gt;"",SUMIF(個別表!$E$16:$E$976,$C33,個別表!$GN$16:$GN$976),"")</f>
        <v/>
      </c>
      <c r="AA33" s="385" t="str">
        <f>IF($H33&lt;&gt;"",SUMIF(個別表!$E$16:$E$976,$C33,個別表!$GO$16:$GO$976),"")</f>
        <v/>
      </c>
      <c r="AB33" s="385" t="str">
        <f>IF($H33&lt;&gt;"",SUMIF(個別表!$E$16:$E$976,$C33,個別表!$GP$16:$GP$976),"")</f>
        <v/>
      </c>
      <c r="AC33" s="382" t="str">
        <f>IF($H33&lt;&gt;"",SUMIF(個別表!$E$16:$E$976,$C33,個別表!$GQ$16:$GQ$976),"")</f>
        <v/>
      </c>
      <c r="AD33" s="382" t="str">
        <f>IF($H33&lt;&gt;"",SUMIF(個別表!$E$16:$E$976,$C33,個別表!$GR$16:$GR$976),"")</f>
        <v/>
      </c>
      <c r="AE33" s="382" t="str">
        <f>IF($H33&lt;&gt;"",SUMIF(個別表!$E$16:$E$976,$C33,個別表!$GS$16:$GS$976),"")</f>
        <v/>
      </c>
      <c r="AF33" s="382" t="str">
        <f>IF($H33&lt;&gt;"",IF(SUMIF(個別表!$E$16:$E$976,$C33,個別表!$GW$16:$GW$976)&gt;=4,4,SUMIF(個別表!$E$16:$E$976,$C33,個別表!$GW$16:$GW$976)),"")</f>
        <v/>
      </c>
      <c r="AG33" s="382" t="str">
        <f>IF($H33&lt;&gt;"",SUMIF(個別表!$E$16:$E$976,$C33,個別表!$HB$16:$HB$976),"")</f>
        <v/>
      </c>
      <c r="AH33" s="382" t="str">
        <f>IF($H33&lt;&gt;"",SUMIF(個別表!$E$16:$E$976,$C33,個別表!$HC$16:$HC$976),"")</f>
        <v/>
      </c>
      <c r="AI33" s="382" t="str">
        <f>IF($H33&lt;&gt;"",SUMIF(個別表!$E$16:$E$976,$C33,個別表!$HI$16:$HI$976),"")</f>
        <v/>
      </c>
      <c r="AJ33" s="382" t="str">
        <f>IF($H33&lt;&gt;"",SUMIF(個別表!$E$16:$E$976,$C33,個別表!$HO$16:$HO$976),"")</f>
        <v/>
      </c>
      <c r="AK33" s="382" t="str">
        <f>IF($H33&lt;&gt;"",SUMIF(個別表!$E$16:$E$976,$C33,個別表!$HS$16:$HS$976),"")</f>
        <v/>
      </c>
      <c r="AL33" s="382" t="str">
        <f>IF($H33&lt;&gt;"",SUMIF(個別表!$E$16:$E$976,$C33,個別表!$HT$16:$HT$976),"")</f>
        <v/>
      </c>
      <c r="AM33" s="383" t="str">
        <f>IF($H33&lt;&gt;"",SUMIF(個別表!$E$16:$E$976,$C33,個別表!$HW$16:$HW$976),"")</f>
        <v/>
      </c>
      <c r="AN33" s="351" t="str">
        <f t="shared" si="2"/>
        <v/>
      </c>
      <c r="AO33" s="352" t="str">
        <f t="shared" si="3"/>
        <v/>
      </c>
      <c r="AP33" s="353"/>
      <c r="AQ33" s="352" t="str">
        <f t="shared" si="4"/>
        <v/>
      </c>
      <c r="AR33" s="375" t="str">
        <f>IFERROR(VLOOKUP($C33,個別表!$E$16:$GB$976,180,FALSE),"")</f>
        <v/>
      </c>
      <c r="AS33" s="354" t="s">
        <v>31</v>
      </c>
      <c r="AT33" s="415" t="str">
        <f t="shared" si="5"/>
        <v/>
      </c>
      <c r="AU33" s="342"/>
      <c r="AV33" s="343"/>
    </row>
    <row r="34" spans="2:48" s="344" customFormat="1" ht="19.95" customHeight="1" x14ac:dyDescent="0.2">
      <c r="B34" s="331"/>
      <c r="C34" s="345" t="str">
        <f>IF((ROW()-15)&lt;=個別表!J34,ROW()-15,"")</f>
        <v/>
      </c>
      <c r="D34" s="346" t="str">
        <f>IFERROR(VLOOKUP($C34,個別表!$E$16:$AJ$976,7,FALSE),"")</f>
        <v/>
      </c>
      <c r="E34" s="347" t="str">
        <f>IFERROR(VLOOKUP($C34,個別表!$E$16:$AJ$976,8,FALSE),"")</f>
        <v/>
      </c>
      <c r="F34" s="347" t="str">
        <f>IFERROR(VLOOKUP($C34,個別表!$E$16:$AJ$976,13,FALSE),"")</f>
        <v/>
      </c>
      <c r="G34" s="430" t="str">
        <f>IFERROR(VLOOKUP($C34,個別表!$E$16:$AJ$976,14,FALSE),"")</f>
        <v/>
      </c>
      <c r="H34" s="427" t="str">
        <f>IFERROR(VLOOKUP($C34,個別表!$E$16:$AJ$976,16,FALSE),"")</f>
        <v/>
      </c>
      <c r="I34" s="327">
        <f>SUMIF(個別表!$E$16:$E$976,$C34,個別表!$IG$16:$IG$976)</f>
        <v>0</v>
      </c>
      <c r="J34" s="327">
        <f>SUMIF(個別表!$E$16:$E$976,$C34,個別表!$IH$16:$IH$976)</f>
        <v>0</v>
      </c>
      <c r="K34" s="327">
        <f>SUMIF(個別表!$E$16:$E$976,$C34,個別表!$II$16:$II$976)</f>
        <v>0</v>
      </c>
      <c r="L34" s="328">
        <f>SUMIF(個別表!$E$16:$E$976,$C34,個別表!$IJ$16:$IJ$976)</f>
        <v>0</v>
      </c>
      <c r="M34" s="329"/>
      <c r="N34" s="330"/>
      <c r="O34" s="349"/>
      <c r="P34" s="350"/>
      <c r="Q34" s="382" t="str">
        <f>IF($H34&lt;&gt;"",SUMIF(個別表!$E$16:$E$976,$C34,個別表!$GD$16:$GD$976),"")</f>
        <v/>
      </c>
      <c r="R34" s="382" t="str">
        <f>IF($H34&lt;&gt;"",SUMIF(個別表!$E$16:$E$976,$C34,個別表!$GE$16:$GE$976),"")</f>
        <v/>
      </c>
      <c r="S34" s="382" t="str">
        <f>IF($H34&lt;&gt;"",SUMIF(個別表!$E$16:$E$976,$C34,個別表!$GF$16:$GF$976),"")</f>
        <v/>
      </c>
      <c r="T34" s="382" t="str">
        <f>IF($H34&lt;&gt;"",SUMIF(個別表!$E$16:$E$976,$C34,個別表!$GG$16:$GG$976),"")</f>
        <v/>
      </c>
      <c r="U34" s="382" t="str">
        <f>IF($H34&lt;&gt;"",SUMIF(個別表!$E$16:$E$976,$C34,個別表!$GH$16:$GH$976),"")</f>
        <v/>
      </c>
      <c r="V34" s="382" t="str">
        <f>IF($H34&lt;&gt;"",SUMIF(個別表!$E$16:$E$976,$C34,個別表!$GI$16:$GI$976),"")</f>
        <v/>
      </c>
      <c r="W34" s="382" t="str">
        <f>IF($H34&lt;&gt;"",SUMIF(個別表!$E$16:$E$976,$C34,個別表!$GJ$16:$GJ$976),"")</f>
        <v/>
      </c>
      <c r="X34" s="382" t="str">
        <f>IF($H34&lt;&gt;"",SUMIF(個別表!$E$16:$E$976,$C34,個別表!$GK$16:$GK$976),"")</f>
        <v/>
      </c>
      <c r="Y34" s="383" t="str">
        <f>IF($H34&lt;&gt;"",SUMIF(個別表!$E$16:$E$976,$C34,個別表!$GL$16:$GL$976),"")</f>
        <v/>
      </c>
      <c r="Z34" s="384" t="str">
        <f>IF($H34&lt;&gt;"",SUMIF(個別表!$E$16:$E$976,$C34,個別表!$GN$16:$GN$976),"")</f>
        <v/>
      </c>
      <c r="AA34" s="385" t="str">
        <f>IF($H34&lt;&gt;"",SUMIF(個別表!$E$16:$E$976,$C34,個別表!$GO$16:$GO$976),"")</f>
        <v/>
      </c>
      <c r="AB34" s="385" t="str">
        <f>IF($H34&lt;&gt;"",SUMIF(個別表!$E$16:$E$976,$C34,個別表!$GP$16:$GP$976),"")</f>
        <v/>
      </c>
      <c r="AC34" s="382" t="str">
        <f>IF($H34&lt;&gt;"",SUMIF(個別表!$E$16:$E$976,$C34,個別表!$GQ$16:$GQ$976),"")</f>
        <v/>
      </c>
      <c r="AD34" s="382" t="str">
        <f>IF($H34&lt;&gt;"",SUMIF(個別表!$E$16:$E$976,$C34,個別表!$GR$16:$GR$976),"")</f>
        <v/>
      </c>
      <c r="AE34" s="382" t="str">
        <f>IF($H34&lt;&gt;"",SUMIF(個別表!$E$16:$E$976,$C34,個別表!$GS$16:$GS$976),"")</f>
        <v/>
      </c>
      <c r="AF34" s="382" t="str">
        <f>IF($H34&lt;&gt;"",IF(SUMIF(個別表!$E$16:$E$976,$C34,個別表!$GW$16:$GW$976)&gt;=4,4,SUMIF(個別表!$E$16:$E$976,$C34,個別表!$GW$16:$GW$976)),"")</f>
        <v/>
      </c>
      <c r="AG34" s="382" t="str">
        <f>IF($H34&lt;&gt;"",SUMIF(個別表!$E$16:$E$976,$C34,個別表!$HB$16:$HB$976),"")</f>
        <v/>
      </c>
      <c r="AH34" s="382" t="str">
        <f>IF($H34&lt;&gt;"",SUMIF(個別表!$E$16:$E$976,$C34,個別表!$HC$16:$HC$976),"")</f>
        <v/>
      </c>
      <c r="AI34" s="382" t="str">
        <f>IF($H34&lt;&gt;"",SUMIF(個別表!$E$16:$E$976,$C34,個別表!$HI$16:$HI$976),"")</f>
        <v/>
      </c>
      <c r="AJ34" s="382" t="str">
        <f>IF($H34&lt;&gt;"",SUMIF(個別表!$E$16:$E$976,$C34,個別表!$HO$16:$HO$976),"")</f>
        <v/>
      </c>
      <c r="AK34" s="382" t="str">
        <f>IF($H34&lt;&gt;"",SUMIF(個別表!$E$16:$E$976,$C34,個別表!$HS$16:$HS$976),"")</f>
        <v/>
      </c>
      <c r="AL34" s="382" t="str">
        <f>IF($H34&lt;&gt;"",SUMIF(個別表!$E$16:$E$976,$C34,個別表!$HT$16:$HT$976),"")</f>
        <v/>
      </c>
      <c r="AM34" s="383" t="str">
        <f>IF($H34&lt;&gt;"",SUMIF(個別表!$E$16:$E$976,$C34,個別表!$HW$16:$HW$976),"")</f>
        <v/>
      </c>
      <c r="AN34" s="351" t="str">
        <f t="shared" si="2"/>
        <v/>
      </c>
      <c r="AO34" s="352" t="str">
        <f t="shared" si="3"/>
        <v/>
      </c>
      <c r="AP34" s="353"/>
      <c r="AQ34" s="352" t="str">
        <f t="shared" si="4"/>
        <v/>
      </c>
      <c r="AR34" s="375" t="str">
        <f>IFERROR(VLOOKUP($C34,個別表!$E$16:$GB$976,180,FALSE),"")</f>
        <v/>
      </c>
      <c r="AS34" s="354" t="s">
        <v>31</v>
      </c>
      <c r="AT34" s="415" t="str">
        <f t="shared" si="5"/>
        <v/>
      </c>
      <c r="AU34" s="342"/>
      <c r="AV34" s="343"/>
    </row>
    <row r="35" spans="2:48" s="344" customFormat="1" ht="19.95" customHeight="1" x14ac:dyDescent="0.2">
      <c r="B35" s="331"/>
      <c r="C35" s="345" t="str">
        <f>IF((ROW()-15)&lt;=個別表!J35,ROW()-15,"")</f>
        <v/>
      </c>
      <c r="D35" s="346" t="str">
        <f>IFERROR(VLOOKUP($C35,個別表!$E$16:$AJ$976,7,FALSE),"")</f>
        <v/>
      </c>
      <c r="E35" s="347" t="str">
        <f>IFERROR(VLOOKUP($C35,個別表!$E$16:$AJ$976,8,FALSE),"")</f>
        <v/>
      </c>
      <c r="F35" s="347" t="str">
        <f>IFERROR(VLOOKUP($C35,個別表!$E$16:$AJ$976,13,FALSE),"")</f>
        <v/>
      </c>
      <c r="G35" s="430" t="str">
        <f>IFERROR(VLOOKUP($C35,個別表!$E$16:$AJ$976,14,FALSE),"")</f>
        <v/>
      </c>
      <c r="H35" s="427" t="str">
        <f>IFERROR(VLOOKUP($C35,個別表!$E$16:$AJ$976,16,FALSE),"")</f>
        <v/>
      </c>
      <c r="I35" s="327">
        <f>SUMIF(個別表!$E$16:$E$976,$C35,個別表!$IG$16:$IG$976)</f>
        <v>0</v>
      </c>
      <c r="J35" s="327">
        <f>SUMIF(個別表!$E$16:$E$976,$C35,個別表!$IH$16:$IH$976)</f>
        <v>0</v>
      </c>
      <c r="K35" s="327">
        <f>SUMIF(個別表!$E$16:$E$976,$C35,個別表!$II$16:$II$976)</f>
        <v>0</v>
      </c>
      <c r="L35" s="328">
        <f>SUMIF(個別表!$E$16:$E$976,$C35,個別表!$IJ$16:$IJ$976)</f>
        <v>0</v>
      </c>
      <c r="M35" s="329"/>
      <c r="N35" s="330"/>
      <c r="O35" s="349"/>
      <c r="P35" s="350"/>
      <c r="Q35" s="382" t="str">
        <f>IF($H35&lt;&gt;"",SUMIF(個別表!$E$16:$E$976,$C35,個別表!$GD$16:$GD$976),"")</f>
        <v/>
      </c>
      <c r="R35" s="382" t="str">
        <f>IF($H35&lt;&gt;"",SUMIF(個別表!$E$16:$E$976,$C35,個別表!$GE$16:$GE$976),"")</f>
        <v/>
      </c>
      <c r="S35" s="382" t="str">
        <f>IF($H35&lt;&gt;"",SUMIF(個別表!$E$16:$E$976,$C35,個別表!$GF$16:$GF$976),"")</f>
        <v/>
      </c>
      <c r="T35" s="382" t="str">
        <f>IF($H35&lt;&gt;"",SUMIF(個別表!$E$16:$E$976,$C35,個別表!$GG$16:$GG$976),"")</f>
        <v/>
      </c>
      <c r="U35" s="382" t="str">
        <f>IF($H35&lt;&gt;"",SUMIF(個別表!$E$16:$E$976,$C35,個別表!$GH$16:$GH$976),"")</f>
        <v/>
      </c>
      <c r="V35" s="382" t="str">
        <f>IF($H35&lt;&gt;"",SUMIF(個別表!$E$16:$E$976,$C35,個別表!$GI$16:$GI$976),"")</f>
        <v/>
      </c>
      <c r="W35" s="382" t="str">
        <f>IF($H35&lt;&gt;"",SUMIF(個別表!$E$16:$E$976,$C35,個別表!$GJ$16:$GJ$976),"")</f>
        <v/>
      </c>
      <c r="X35" s="382" t="str">
        <f>IF($H35&lt;&gt;"",SUMIF(個別表!$E$16:$E$976,$C35,個別表!$GK$16:$GK$976),"")</f>
        <v/>
      </c>
      <c r="Y35" s="383" t="str">
        <f>IF($H35&lt;&gt;"",SUMIF(個別表!$E$16:$E$976,$C35,個別表!$GL$16:$GL$976),"")</f>
        <v/>
      </c>
      <c r="Z35" s="384" t="str">
        <f>IF($H35&lt;&gt;"",SUMIF(個別表!$E$16:$E$976,$C35,個別表!$GN$16:$GN$976),"")</f>
        <v/>
      </c>
      <c r="AA35" s="385" t="str">
        <f>IF($H35&lt;&gt;"",SUMIF(個別表!$E$16:$E$976,$C35,個別表!$GO$16:$GO$976),"")</f>
        <v/>
      </c>
      <c r="AB35" s="385" t="str">
        <f>IF($H35&lt;&gt;"",SUMIF(個別表!$E$16:$E$976,$C35,個別表!$GP$16:$GP$976),"")</f>
        <v/>
      </c>
      <c r="AC35" s="382" t="str">
        <f>IF($H35&lt;&gt;"",SUMIF(個別表!$E$16:$E$976,$C35,個別表!$GQ$16:$GQ$976),"")</f>
        <v/>
      </c>
      <c r="AD35" s="382" t="str">
        <f>IF($H35&lt;&gt;"",SUMIF(個別表!$E$16:$E$976,$C35,個別表!$GR$16:$GR$976),"")</f>
        <v/>
      </c>
      <c r="AE35" s="382" t="str">
        <f>IF($H35&lt;&gt;"",SUMIF(個別表!$E$16:$E$976,$C35,個別表!$GS$16:$GS$976),"")</f>
        <v/>
      </c>
      <c r="AF35" s="382" t="str">
        <f>IF($H35&lt;&gt;"",IF(SUMIF(個別表!$E$16:$E$976,$C35,個別表!$GW$16:$GW$976)&gt;=4,4,SUMIF(個別表!$E$16:$E$976,$C35,個別表!$GW$16:$GW$976)),"")</f>
        <v/>
      </c>
      <c r="AG35" s="382" t="str">
        <f>IF($H35&lt;&gt;"",SUMIF(個別表!$E$16:$E$976,$C35,個別表!$HB$16:$HB$976),"")</f>
        <v/>
      </c>
      <c r="AH35" s="382" t="str">
        <f>IF($H35&lt;&gt;"",SUMIF(個別表!$E$16:$E$976,$C35,個別表!$HC$16:$HC$976),"")</f>
        <v/>
      </c>
      <c r="AI35" s="382" t="str">
        <f>IF($H35&lt;&gt;"",SUMIF(個別表!$E$16:$E$976,$C35,個別表!$HI$16:$HI$976),"")</f>
        <v/>
      </c>
      <c r="AJ35" s="382" t="str">
        <f>IF($H35&lt;&gt;"",SUMIF(個別表!$E$16:$E$976,$C35,個別表!$HO$16:$HO$976),"")</f>
        <v/>
      </c>
      <c r="AK35" s="382" t="str">
        <f>IF($H35&lt;&gt;"",SUMIF(個別表!$E$16:$E$976,$C35,個別表!$HS$16:$HS$976),"")</f>
        <v/>
      </c>
      <c r="AL35" s="382" t="str">
        <f>IF($H35&lt;&gt;"",SUMIF(個別表!$E$16:$E$976,$C35,個別表!$HT$16:$HT$976),"")</f>
        <v/>
      </c>
      <c r="AM35" s="383" t="str">
        <f>IF($H35&lt;&gt;"",SUMIF(個別表!$E$16:$E$976,$C35,個別表!$HW$16:$HW$976),"")</f>
        <v/>
      </c>
      <c r="AN35" s="351" t="str">
        <f t="shared" si="2"/>
        <v/>
      </c>
      <c r="AO35" s="352" t="str">
        <f t="shared" si="3"/>
        <v/>
      </c>
      <c r="AP35" s="353"/>
      <c r="AQ35" s="352" t="str">
        <f t="shared" si="4"/>
        <v/>
      </c>
      <c r="AR35" s="375" t="str">
        <f>IFERROR(VLOOKUP($C35,個別表!$E$16:$GB$976,180,FALSE),"")</f>
        <v/>
      </c>
      <c r="AS35" s="354" t="s">
        <v>31</v>
      </c>
      <c r="AT35" s="415" t="str">
        <f t="shared" si="5"/>
        <v/>
      </c>
      <c r="AU35" s="342"/>
      <c r="AV35" s="343"/>
    </row>
    <row r="36" spans="2:48" s="344" customFormat="1" ht="19.95" customHeight="1" x14ac:dyDescent="0.2">
      <c r="B36" s="331"/>
      <c r="C36" s="345" t="str">
        <f>IF((ROW()-15)&lt;=個別表!J36,ROW()-15,"")</f>
        <v/>
      </c>
      <c r="D36" s="346" t="str">
        <f>IFERROR(VLOOKUP($C36,個別表!$E$16:$AJ$976,7,FALSE),"")</f>
        <v/>
      </c>
      <c r="E36" s="347" t="str">
        <f>IFERROR(VLOOKUP($C36,個別表!$E$16:$AJ$976,8,FALSE),"")</f>
        <v/>
      </c>
      <c r="F36" s="347" t="str">
        <f>IFERROR(VLOOKUP($C36,個別表!$E$16:$AJ$976,13,FALSE),"")</f>
        <v/>
      </c>
      <c r="G36" s="430" t="str">
        <f>IFERROR(VLOOKUP($C36,個別表!$E$16:$AJ$976,14,FALSE),"")</f>
        <v/>
      </c>
      <c r="H36" s="427" t="str">
        <f>IFERROR(VLOOKUP($C36,個別表!$E$16:$AJ$976,16,FALSE),"")</f>
        <v/>
      </c>
      <c r="I36" s="327">
        <f>SUMIF(個別表!$E$16:$E$976,$C36,個別表!$IG$16:$IG$976)</f>
        <v>0</v>
      </c>
      <c r="J36" s="327">
        <f>SUMIF(個別表!$E$16:$E$976,$C36,個別表!$IH$16:$IH$976)</f>
        <v>0</v>
      </c>
      <c r="K36" s="327">
        <f>SUMIF(個別表!$E$16:$E$976,$C36,個別表!$II$16:$II$976)</f>
        <v>0</v>
      </c>
      <c r="L36" s="328">
        <f>SUMIF(個別表!$E$16:$E$976,$C36,個別表!$IJ$16:$IJ$976)</f>
        <v>0</v>
      </c>
      <c r="M36" s="329"/>
      <c r="N36" s="330"/>
      <c r="O36" s="349"/>
      <c r="P36" s="350"/>
      <c r="Q36" s="382" t="str">
        <f>IF($H36&lt;&gt;"",SUMIF(個別表!$E$16:$E$976,$C36,個別表!$GD$16:$GD$976),"")</f>
        <v/>
      </c>
      <c r="R36" s="382" t="str">
        <f>IF($H36&lt;&gt;"",SUMIF(個別表!$E$16:$E$976,$C36,個別表!$GE$16:$GE$976),"")</f>
        <v/>
      </c>
      <c r="S36" s="382" t="str">
        <f>IF($H36&lt;&gt;"",SUMIF(個別表!$E$16:$E$976,$C36,個別表!$GF$16:$GF$976),"")</f>
        <v/>
      </c>
      <c r="T36" s="382" t="str">
        <f>IF($H36&lt;&gt;"",SUMIF(個別表!$E$16:$E$976,$C36,個別表!$GG$16:$GG$976),"")</f>
        <v/>
      </c>
      <c r="U36" s="382" t="str">
        <f>IF($H36&lt;&gt;"",SUMIF(個別表!$E$16:$E$976,$C36,個別表!$GH$16:$GH$976),"")</f>
        <v/>
      </c>
      <c r="V36" s="382" t="str">
        <f>IF($H36&lt;&gt;"",SUMIF(個別表!$E$16:$E$976,$C36,個別表!$GI$16:$GI$976),"")</f>
        <v/>
      </c>
      <c r="W36" s="382" t="str">
        <f>IF($H36&lt;&gt;"",SUMIF(個別表!$E$16:$E$976,$C36,個別表!$GJ$16:$GJ$976),"")</f>
        <v/>
      </c>
      <c r="X36" s="382" t="str">
        <f>IF($H36&lt;&gt;"",SUMIF(個別表!$E$16:$E$976,$C36,個別表!$GK$16:$GK$976),"")</f>
        <v/>
      </c>
      <c r="Y36" s="383" t="str">
        <f>IF($H36&lt;&gt;"",SUMIF(個別表!$E$16:$E$976,$C36,個別表!$GL$16:$GL$976),"")</f>
        <v/>
      </c>
      <c r="Z36" s="384" t="str">
        <f>IF($H36&lt;&gt;"",SUMIF(個別表!$E$16:$E$976,$C36,個別表!$GN$16:$GN$976),"")</f>
        <v/>
      </c>
      <c r="AA36" s="385" t="str">
        <f>IF($H36&lt;&gt;"",SUMIF(個別表!$E$16:$E$976,$C36,個別表!$GO$16:$GO$976),"")</f>
        <v/>
      </c>
      <c r="AB36" s="385" t="str">
        <f>IF($H36&lt;&gt;"",SUMIF(個別表!$E$16:$E$976,$C36,個別表!$GP$16:$GP$976),"")</f>
        <v/>
      </c>
      <c r="AC36" s="382" t="str">
        <f>IF($H36&lt;&gt;"",SUMIF(個別表!$E$16:$E$976,$C36,個別表!$GQ$16:$GQ$976),"")</f>
        <v/>
      </c>
      <c r="AD36" s="382" t="str">
        <f>IF($H36&lt;&gt;"",SUMIF(個別表!$E$16:$E$976,$C36,個別表!$GR$16:$GR$976),"")</f>
        <v/>
      </c>
      <c r="AE36" s="382" t="str">
        <f>IF($H36&lt;&gt;"",SUMIF(個別表!$E$16:$E$976,$C36,個別表!$GS$16:$GS$976),"")</f>
        <v/>
      </c>
      <c r="AF36" s="382" t="str">
        <f>IF($H36&lt;&gt;"",IF(SUMIF(個別表!$E$16:$E$976,$C36,個別表!$GW$16:$GW$976)&gt;=4,4,SUMIF(個別表!$E$16:$E$976,$C36,個別表!$GW$16:$GW$976)),"")</f>
        <v/>
      </c>
      <c r="AG36" s="382" t="str">
        <f>IF($H36&lt;&gt;"",SUMIF(個別表!$E$16:$E$976,$C36,個別表!$HB$16:$HB$976),"")</f>
        <v/>
      </c>
      <c r="AH36" s="382" t="str">
        <f>IF($H36&lt;&gt;"",SUMIF(個別表!$E$16:$E$976,$C36,個別表!$HC$16:$HC$976),"")</f>
        <v/>
      </c>
      <c r="AI36" s="382" t="str">
        <f>IF($H36&lt;&gt;"",SUMIF(個別表!$E$16:$E$976,$C36,個別表!$HI$16:$HI$976),"")</f>
        <v/>
      </c>
      <c r="AJ36" s="382" t="str">
        <f>IF($H36&lt;&gt;"",SUMIF(個別表!$E$16:$E$976,$C36,個別表!$HO$16:$HO$976),"")</f>
        <v/>
      </c>
      <c r="AK36" s="382" t="str">
        <f>IF($H36&lt;&gt;"",SUMIF(個別表!$E$16:$E$976,$C36,個別表!$HS$16:$HS$976),"")</f>
        <v/>
      </c>
      <c r="AL36" s="382" t="str">
        <f>IF($H36&lt;&gt;"",SUMIF(個別表!$E$16:$E$976,$C36,個別表!$HT$16:$HT$976),"")</f>
        <v/>
      </c>
      <c r="AM36" s="383" t="str">
        <f>IF($H36&lt;&gt;"",SUMIF(個別表!$E$16:$E$976,$C36,個別表!$HW$16:$HW$976),"")</f>
        <v/>
      </c>
      <c r="AN36" s="351" t="str">
        <f t="shared" si="2"/>
        <v/>
      </c>
      <c r="AO36" s="352" t="str">
        <f t="shared" si="3"/>
        <v/>
      </c>
      <c r="AP36" s="353"/>
      <c r="AQ36" s="352" t="str">
        <f t="shared" si="4"/>
        <v/>
      </c>
      <c r="AR36" s="375" t="str">
        <f>IFERROR(VLOOKUP($C36,個別表!$E$16:$GB$976,180,FALSE),"")</f>
        <v/>
      </c>
      <c r="AS36" s="354" t="s">
        <v>31</v>
      </c>
      <c r="AT36" s="415" t="str">
        <f t="shared" si="5"/>
        <v/>
      </c>
      <c r="AU36" s="342"/>
      <c r="AV36" s="343"/>
    </row>
    <row r="37" spans="2:48" s="344" customFormat="1" ht="19.95" customHeight="1" x14ac:dyDescent="0.2">
      <c r="B37" s="331"/>
      <c r="C37" s="345" t="str">
        <f>IF((ROW()-15)&lt;=個別表!J37,ROW()-15,"")</f>
        <v/>
      </c>
      <c r="D37" s="346" t="str">
        <f>IFERROR(VLOOKUP($C37,個別表!$E$16:$AJ$976,7,FALSE),"")</f>
        <v/>
      </c>
      <c r="E37" s="347" t="str">
        <f>IFERROR(VLOOKUP($C37,個別表!$E$16:$AJ$976,8,FALSE),"")</f>
        <v/>
      </c>
      <c r="F37" s="347" t="str">
        <f>IFERROR(VLOOKUP($C37,個別表!$E$16:$AJ$976,13,FALSE),"")</f>
        <v/>
      </c>
      <c r="G37" s="430" t="str">
        <f>IFERROR(VLOOKUP($C37,個別表!$E$16:$AJ$976,14,FALSE),"")</f>
        <v/>
      </c>
      <c r="H37" s="427" t="str">
        <f>IFERROR(VLOOKUP($C37,個別表!$E$16:$AJ$976,16,FALSE),"")</f>
        <v/>
      </c>
      <c r="I37" s="327">
        <f>SUMIF(個別表!$E$16:$E$976,$C37,個別表!$IG$16:$IG$976)</f>
        <v>0</v>
      </c>
      <c r="J37" s="327">
        <f>SUMIF(個別表!$E$16:$E$976,$C37,個別表!$IH$16:$IH$976)</f>
        <v>0</v>
      </c>
      <c r="K37" s="327">
        <f>SUMIF(個別表!$E$16:$E$976,$C37,個別表!$II$16:$II$976)</f>
        <v>0</v>
      </c>
      <c r="L37" s="328">
        <f>SUMIF(個別表!$E$16:$E$976,$C37,個別表!$IJ$16:$IJ$976)</f>
        <v>0</v>
      </c>
      <c r="M37" s="329"/>
      <c r="N37" s="330"/>
      <c r="O37" s="349"/>
      <c r="P37" s="350"/>
      <c r="Q37" s="382" t="str">
        <f>IF($H37&lt;&gt;"",SUMIF(個別表!$E$16:$E$976,$C37,個別表!$GD$16:$GD$976),"")</f>
        <v/>
      </c>
      <c r="R37" s="382" t="str">
        <f>IF($H37&lt;&gt;"",SUMIF(個別表!$E$16:$E$976,$C37,個別表!$GE$16:$GE$976),"")</f>
        <v/>
      </c>
      <c r="S37" s="382" t="str">
        <f>IF($H37&lt;&gt;"",SUMIF(個別表!$E$16:$E$976,$C37,個別表!$GF$16:$GF$976),"")</f>
        <v/>
      </c>
      <c r="T37" s="382" t="str">
        <f>IF($H37&lt;&gt;"",SUMIF(個別表!$E$16:$E$976,$C37,個別表!$GG$16:$GG$976),"")</f>
        <v/>
      </c>
      <c r="U37" s="382" t="str">
        <f>IF($H37&lt;&gt;"",SUMIF(個別表!$E$16:$E$976,$C37,個別表!$GH$16:$GH$976),"")</f>
        <v/>
      </c>
      <c r="V37" s="382" t="str">
        <f>IF($H37&lt;&gt;"",SUMIF(個別表!$E$16:$E$976,$C37,個別表!$GI$16:$GI$976),"")</f>
        <v/>
      </c>
      <c r="W37" s="382" t="str">
        <f>IF($H37&lt;&gt;"",SUMIF(個別表!$E$16:$E$976,$C37,個別表!$GJ$16:$GJ$976),"")</f>
        <v/>
      </c>
      <c r="X37" s="382" t="str">
        <f>IF($H37&lt;&gt;"",SUMIF(個別表!$E$16:$E$976,$C37,個別表!$GK$16:$GK$976),"")</f>
        <v/>
      </c>
      <c r="Y37" s="383" t="str">
        <f>IF($H37&lt;&gt;"",SUMIF(個別表!$E$16:$E$976,$C37,個別表!$GL$16:$GL$976),"")</f>
        <v/>
      </c>
      <c r="Z37" s="384" t="str">
        <f>IF($H37&lt;&gt;"",SUMIF(個別表!$E$16:$E$976,$C37,個別表!$GN$16:$GN$976),"")</f>
        <v/>
      </c>
      <c r="AA37" s="385" t="str">
        <f>IF($H37&lt;&gt;"",SUMIF(個別表!$E$16:$E$976,$C37,個別表!$GO$16:$GO$976),"")</f>
        <v/>
      </c>
      <c r="AB37" s="385" t="str">
        <f>IF($H37&lt;&gt;"",SUMIF(個別表!$E$16:$E$976,$C37,個別表!$GP$16:$GP$976),"")</f>
        <v/>
      </c>
      <c r="AC37" s="382" t="str">
        <f>IF($H37&lt;&gt;"",SUMIF(個別表!$E$16:$E$976,$C37,個別表!$GQ$16:$GQ$976),"")</f>
        <v/>
      </c>
      <c r="AD37" s="382" t="str">
        <f>IF($H37&lt;&gt;"",SUMIF(個別表!$E$16:$E$976,$C37,個別表!$GR$16:$GR$976),"")</f>
        <v/>
      </c>
      <c r="AE37" s="382" t="str">
        <f>IF($H37&lt;&gt;"",SUMIF(個別表!$E$16:$E$976,$C37,個別表!$GS$16:$GS$976),"")</f>
        <v/>
      </c>
      <c r="AF37" s="382" t="str">
        <f>IF($H37&lt;&gt;"",IF(SUMIF(個別表!$E$16:$E$976,$C37,個別表!$GW$16:$GW$976)&gt;=4,4,SUMIF(個別表!$E$16:$E$976,$C37,個別表!$GW$16:$GW$976)),"")</f>
        <v/>
      </c>
      <c r="AG37" s="382" t="str">
        <f>IF($H37&lt;&gt;"",SUMIF(個別表!$E$16:$E$976,$C37,個別表!$HB$16:$HB$976),"")</f>
        <v/>
      </c>
      <c r="AH37" s="382" t="str">
        <f>IF($H37&lt;&gt;"",SUMIF(個別表!$E$16:$E$976,$C37,個別表!$HC$16:$HC$976),"")</f>
        <v/>
      </c>
      <c r="AI37" s="382" t="str">
        <f>IF($H37&lt;&gt;"",SUMIF(個別表!$E$16:$E$976,$C37,個別表!$HI$16:$HI$976),"")</f>
        <v/>
      </c>
      <c r="AJ37" s="382" t="str">
        <f>IF($H37&lt;&gt;"",SUMIF(個別表!$E$16:$E$976,$C37,個別表!$HO$16:$HO$976),"")</f>
        <v/>
      </c>
      <c r="AK37" s="382" t="str">
        <f>IF($H37&lt;&gt;"",SUMIF(個別表!$E$16:$E$976,$C37,個別表!$HS$16:$HS$976),"")</f>
        <v/>
      </c>
      <c r="AL37" s="382" t="str">
        <f>IF($H37&lt;&gt;"",SUMIF(個別表!$E$16:$E$976,$C37,個別表!$HT$16:$HT$976),"")</f>
        <v/>
      </c>
      <c r="AM37" s="383" t="str">
        <f>IF($H37&lt;&gt;"",SUMIF(個別表!$E$16:$E$976,$C37,個別表!$HW$16:$HW$976),"")</f>
        <v/>
      </c>
      <c r="AN37" s="351" t="str">
        <f t="shared" si="2"/>
        <v/>
      </c>
      <c r="AO37" s="352" t="str">
        <f t="shared" si="3"/>
        <v/>
      </c>
      <c r="AP37" s="353"/>
      <c r="AQ37" s="352" t="str">
        <f t="shared" si="4"/>
        <v/>
      </c>
      <c r="AR37" s="375" t="str">
        <f>IFERROR(VLOOKUP($C37,個別表!$E$16:$GB$976,180,FALSE),"")</f>
        <v/>
      </c>
      <c r="AS37" s="354" t="s">
        <v>31</v>
      </c>
      <c r="AT37" s="415" t="str">
        <f t="shared" si="5"/>
        <v/>
      </c>
      <c r="AU37" s="342"/>
      <c r="AV37" s="343"/>
    </row>
    <row r="38" spans="2:48" s="344" customFormat="1" ht="19.95" customHeight="1" x14ac:dyDescent="0.2">
      <c r="B38" s="331"/>
      <c r="C38" s="345" t="str">
        <f>IF((ROW()-15)&lt;=個別表!J38,ROW()-15,"")</f>
        <v/>
      </c>
      <c r="D38" s="346" t="str">
        <f>IFERROR(VLOOKUP($C38,個別表!$E$16:$AJ$976,7,FALSE),"")</f>
        <v/>
      </c>
      <c r="E38" s="347" t="str">
        <f>IFERROR(VLOOKUP($C38,個別表!$E$16:$AJ$976,8,FALSE),"")</f>
        <v/>
      </c>
      <c r="F38" s="347" t="str">
        <f>IFERROR(VLOOKUP($C38,個別表!$E$16:$AJ$976,13,FALSE),"")</f>
        <v/>
      </c>
      <c r="G38" s="430" t="str">
        <f>IFERROR(VLOOKUP($C38,個別表!$E$16:$AJ$976,14,FALSE),"")</f>
        <v/>
      </c>
      <c r="H38" s="427" t="str">
        <f>IFERROR(VLOOKUP($C38,個別表!$E$16:$AJ$976,16,FALSE),"")</f>
        <v/>
      </c>
      <c r="I38" s="327">
        <f>SUMIF(個別表!$E$16:$E$976,$C38,個別表!$IG$16:$IG$976)</f>
        <v>0</v>
      </c>
      <c r="J38" s="327">
        <f>SUMIF(個別表!$E$16:$E$976,$C38,個別表!$IH$16:$IH$976)</f>
        <v>0</v>
      </c>
      <c r="K38" s="327">
        <f>SUMIF(個別表!$E$16:$E$976,$C38,個別表!$II$16:$II$976)</f>
        <v>0</v>
      </c>
      <c r="L38" s="328">
        <f>SUMIF(個別表!$E$16:$E$976,$C38,個別表!$IJ$16:$IJ$976)</f>
        <v>0</v>
      </c>
      <c r="M38" s="329"/>
      <c r="N38" s="330"/>
      <c r="O38" s="349"/>
      <c r="P38" s="350"/>
      <c r="Q38" s="382" t="str">
        <f>IF($H38&lt;&gt;"",SUMIF(個別表!$E$16:$E$976,$C38,個別表!$GD$16:$GD$976),"")</f>
        <v/>
      </c>
      <c r="R38" s="382" t="str">
        <f>IF($H38&lt;&gt;"",SUMIF(個別表!$E$16:$E$976,$C38,個別表!$GE$16:$GE$976),"")</f>
        <v/>
      </c>
      <c r="S38" s="382" t="str">
        <f>IF($H38&lt;&gt;"",SUMIF(個別表!$E$16:$E$976,$C38,個別表!$GF$16:$GF$976),"")</f>
        <v/>
      </c>
      <c r="T38" s="382" t="str">
        <f>IF($H38&lt;&gt;"",SUMIF(個別表!$E$16:$E$976,$C38,個別表!$GG$16:$GG$976),"")</f>
        <v/>
      </c>
      <c r="U38" s="382" t="str">
        <f>IF($H38&lt;&gt;"",SUMIF(個別表!$E$16:$E$976,$C38,個別表!$GH$16:$GH$976),"")</f>
        <v/>
      </c>
      <c r="V38" s="382" t="str">
        <f>IF($H38&lt;&gt;"",SUMIF(個別表!$E$16:$E$976,$C38,個別表!$GI$16:$GI$976),"")</f>
        <v/>
      </c>
      <c r="W38" s="382" t="str">
        <f>IF($H38&lt;&gt;"",SUMIF(個別表!$E$16:$E$976,$C38,個別表!$GJ$16:$GJ$976),"")</f>
        <v/>
      </c>
      <c r="X38" s="382" t="str">
        <f>IF($H38&lt;&gt;"",SUMIF(個別表!$E$16:$E$976,$C38,個別表!$GK$16:$GK$976),"")</f>
        <v/>
      </c>
      <c r="Y38" s="383" t="str">
        <f>IF($H38&lt;&gt;"",SUMIF(個別表!$E$16:$E$976,$C38,個別表!$GL$16:$GL$976),"")</f>
        <v/>
      </c>
      <c r="Z38" s="384" t="str">
        <f>IF($H38&lt;&gt;"",SUMIF(個別表!$E$16:$E$976,$C38,個別表!$GN$16:$GN$976),"")</f>
        <v/>
      </c>
      <c r="AA38" s="385" t="str">
        <f>IF($H38&lt;&gt;"",SUMIF(個別表!$E$16:$E$976,$C38,個別表!$GO$16:$GO$976),"")</f>
        <v/>
      </c>
      <c r="AB38" s="385" t="str">
        <f>IF($H38&lt;&gt;"",SUMIF(個別表!$E$16:$E$976,$C38,個別表!$GP$16:$GP$976),"")</f>
        <v/>
      </c>
      <c r="AC38" s="382" t="str">
        <f>IF($H38&lt;&gt;"",SUMIF(個別表!$E$16:$E$976,$C38,個別表!$GQ$16:$GQ$976),"")</f>
        <v/>
      </c>
      <c r="AD38" s="382" t="str">
        <f>IF($H38&lt;&gt;"",SUMIF(個別表!$E$16:$E$976,$C38,個別表!$GR$16:$GR$976),"")</f>
        <v/>
      </c>
      <c r="AE38" s="382" t="str">
        <f>IF($H38&lt;&gt;"",SUMIF(個別表!$E$16:$E$976,$C38,個別表!$GS$16:$GS$976),"")</f>
        <v/>
      </c>
      <c r="AF38" s="382" t="str">
        <f>IF($H38&lt;&gt;"",IF(SUMIF(個別表!$E$16:$E$976,$C38,個別表!$GW$16:$GW$976)&gt;=4,4,SUMIF(個別表!$E$16:$E$976,$C38,個別表!$GW$16:$GW$976)),"")</f>
        <v/>
      </c>
      <c r="AG38" s="382" t="str">
        <f>IF($H38&lt;&gt;"",SUMIF(個別表!$E$16:$E$976,$C38,個別表!$HB$16:$HB$976),"")</f>
        <v/>
      </c>
      <c r="AH38" s="382" t="str">
        <f>IF($H38&lt;&gt;"",SUMIF(個別表!$E$16:$E$976,$C38,個別表!$HC$16:$HC$976),"")</f>
        <v/>
      </c>
      <c r="AI38" s="382" t="str">
        <f>IF($H38&lt;&gt;"",SUMIF(個別表!$E$16:$E$976,$C38,個別表!$HI$16:$HI$976),"")</f>
        <v/>
      </c>
      <c r="AJ38" s="382" t="str">
        <f>IF($H38&lt;&gt;"",SUMIF(個別表!$E$16:$E$976,$C38,個別表!$HO$16:$HO$976),"")</f>
        <v/>
      </c>
      <c r="AK38" s="382" t="str">
        <f>IF($H38&lt;&gt;"",SUMIF(個別表!$E$16:$E$976,$C38,個別表!$HS$16:$HS$976),"")</f>
        <v/>
      </c>
      <c r="AL38" s="382" t="str">
        <f>IF($H38&lt;&gt;"",SUMIF(個別表!$E$16:$E$976,$C38,個別表!$HT$16:$HT$976),"")</f>
        <v/>
      </c>
      <c r="AM38" s="383" t="str">
        <f>IF($H38&lt;&gt;"",SUMIF(個別表!$E$16:$E$976,$C38,個別表!$HW$16:$HW$976),"")</f>
        <v/>
      </c>
      <c r="AN38" s="351" t="str">
        <f t="shared" si="2"/>
        <v/>
      </c>
      <c r="AO38" s="352" t="str">
        <f t="shared" si="3"/>
        <v/>
      </c>
      <c r="AP38" s="353"/>
      <c r="AQ38" s="352" t="str">
        <f t="shared" si="4"/>
        <v/>
      </c>
      <c r="AR38" s="375" t="str">
        <f>IFERROR(VLOOKUP($C38,個別表!$E$16:$GB$976,180,FALSE),"")</f>
        <v/>
      </c>
      <c r="AS38" s="354" t="s">
        <v>31</v>
      </c>
      <c r="AT38" s="415" t="str">
        <f t="shared" si="5"/>
        <v/>
      </c>
      <c r="AU38" s="342"/>
      <c r="AV38" s="343"/>
    </row>
    <row r="39" spans="2:48" s="344" customFormat="1" ht="19.95" customHeight="1" x14ac:dyDescent="0.2">
      <c r="B39" s="331"/>
      <c r="C39" s="345" t="str">
        <f>IF((ROW()-15)&lt;=個別表!J39,ROW()-15,"")</f>
        <v/>
      </c>
      <c r="D39" s="346" t="str">
        <f>IFERROR(VLOOKUP($C39,個別表!$E$16:$AJ$976,7,FALSE),"")</f>
        <v/>
      </c>
      <c r="E39" s="347" t="str">
        <f>IFERROR(VLOOKUP($C39,個別表!$E$16:$AJ$976,8,FALSE),"")</f>
        <v/>
      </c>
      <c r="F39" s="347" t="str">
        <f>IFERROR(VLOOKUP($C39,個別表!$E$16:$AJ$976,13,FALSE),"")</f>
        <v/>
      </c>
      <c r="G39" s="430" t="str">
        <f>IFERROR(VLOOKUP($C39,個別表!$E$16:$AJ$976,14,FALSE),"")</f>
        <v/>
      </c>
      <c r="H39" s="427" t="str">
        <f>IFERROR(VLOOKUP($C39,個別表!$E$16:$AJ$976,16,FALSE),"")</f>
        <v/>
      </c>
      <c r="I39" s="327">
        <f>SUMIF(個別表!$E$16:$E$976,$C39,個別表!$IG$16:$IG$976)</f>
        <v>0</v>
      </c>
      <c r="J39" s="327">
        <f>SUMIF(個別表!$E$16:$E$976,$C39,個別表!$IH$16:$IH$976)</f>
        <v>0</v>
      </c>
      <c r="K39" s="327">
        <f>SUMIF(個別表!$E$16:$E$976,$C39,個別表!$II$16:$II$976)</f>
        <v>0</v>
      </c>
      <c r="L39" s="328">
        <f>SUMIF(個別表!$E$16:$E$976,$C39,個別表!$IJ$16:$IJ$976)</f>
        <v>0</v>
      </c>
      <c r="M39" s="329"/>
      <c r="N39" s="330"/>
      <c r="O39" s="349"/>
      <c r="P39" s="350"/>
      <c r="Q39" s="382" t="str">
        <f>IF($H39&lt;&gt;"",SUMIF(個別表!$E$16:$E$976,$C39,個別表!$GD$16:$GD$976),"")</f>
        <v/>
      </c>
      <c r="R39" s="382" t="str">
        <f>IF($H39&lt;&gt;"",SUMIF(個別表!$E$16:$E$976,$C39,個別表!$GE$16:$GE$976),"")</f>
        <v/>
      </c>
      <c r="S39" s="382" t="str">
        <f>IF($H39&lt;&gt;"",SUMIF(個別表!$E$16:$E$976,$C39,個別表!$GF$16:$GF$976),"")</f>
        <v/>
      </c>
      <c r="T39" s="382" t="str">
        <f>IF($H39&lt;&gt;"",SUMIF(個別表!$E$16:$E$976,$C39,個別表!$GG$16:$GG$976),"")</f>
        <v/>
      </c>
      <c r="U39" s="382" t="str">
        <f>IF($H39&lt;&gt;"",SUMIF(個別表!$E$16:$E$976,$C39,個別表!$GH$16:$GH$976),"")</f>
        <v/>
      </c>
      <c r="V39" s="382" t="str">
        <f>IF($H39&lt;&gt;"",SUMIF(個別表!$E$16:$E$976,$C39,個別表!$GI$16:$GI$976),"")</f>
        <v/>
      </c>
      <c r="W39" s="382" t="str">
        <f>IF($H39&lt;&gt;"",SUMIF(個別表!$E$16:$E$976,$C39,個別表!$GJ$16:$GJ$976),"")</f>
        <v/>
      </c>
      <c r="X39" s="382" t="str">
        <f>IF($H39&lt;&gt;"",SUMIF(個別表!$E$16:$E$976,$C39,個別表!$GK$16:$GK$976),"")</f>
        <v/>
      </c>
      <c r="Y39" s="383" t="str">
        <f>IF($H39&lt;&gt;"",SUMIF(個別表!$E$16:$E$976,$C39,個別表!$GL$16:$GL$976),"")</f>
        <v/>
      </c>
      <c r="Z39" s="384" t="str">
        <f>IF($H39&lt;&gt;"",SUMIF(個別表!$E$16:$E$976,$C39,個別表!$GN$16:$GN$976),"")</f>
        <v/>
      </c>
      <c r="AA39" s="385" t="str">
        <f>IF($H39&lt;&gt;"",SUMIF(個別表!$E$16:$E$976,$C39,個別表!$GO$16:$GO$976),"")</f>
        <v/>
      </c>
      <c r="AB39" s="385" t="str">
        <f>IF($H39&lt;&gt;"",SUMIF(個別表!$E$16:$E$976,$C39,個別表!$GP$16:$GP$976),"")</f>
        <v/>
      </c>
      <c r="AC39" s="382" t="str">
        <f>IF($H39&lt;&gt;"",SUMIF(個別表!$E$16:$E$976,$C39,個別表!$GQ$16:$GQ$976),"")</f>
        <v/>
      </c>
      <c r="AD39" s="382" t="str">
        <f>IF($H39&lt;&gt;"",SUMIF(個別表!$E$16:$E$976,$C39,個別表!$GR$16:$GR$976),"")</f>
        <v/>
      </c>
      <c r="AE39" s="382" t="str">
        <f>IF($H39&lt;&gt;"",SUMIF(個別表!$E$16:$E$976,$C39,個別表!$GS$16:$GS$976),"")</f>
        <v/>
      </c>
      <c r="AF39" s="382" t="str">
        <f>IF($H39&lt;&gt;"",IF(SUMIF(個別表!$E$16:$E$976,$C39,個別表!$GW$16:$GW$976)&gt;=4,4,SUMIF(個別表!$E$16:$E$976,$C39,個別表!$GW$16:$GW$976)),"")</f>
        <v/>
      </c>
      <c r="AG39" s="382" t="str">
        <f>IF($H39&lt;&gt;"",SUMIF(個別表!$E$16:$E$976,$C39,個別表!$HB$16:$HB$976),"")</f>
        <v/>
      </c>
      <c r="AH39" s="382" t="str">
        <f>IF($H39&lt;&gt;"",SUMIF(個別表!$E$16:$E$976,$C39,個別表!$HC$16:$HC$976),"")</f>
        <v/>
      </c>
      <c r="AI39" s="382" t="str">
        <f>IF($H39&lt;&gt;"",SUMIF(個別表!$E$16:$E$976,$C39,個別表!$HI$16:$HI$976),"")</f>
        <v/>
      </c>
      <c r="AJ39" s="382" t="str">
        <f>IF($H39&lt;&gt;"",SUMIF(個別表!$E$16:$E$976,$C39,個別表!$HO$16:$HO$976),"")</f>
        <v/>
      </c>
      <c r="AK39" s="382" t="str">
        <f>IF($H39&lt;&gt;"",SUMIF(個別表!$E$16:$E$976,$C39,個別表!$HS$16:$HS$976),"")</f>
        <v/>
      </c>
      <c r="AL39" s="382" t="str">
        <f>IF($H39&lt;&gt;"",SUMIF(個別表!$E$16:$E$976,$C39,個別表!$HT$16:$HT$976),"")</f>
        <v/>
      </c>
      <c r="AM39" s="383" t="str">
        <f>IF($H39&lt;&gt;"",SUMIF(個別表!$E$16:$E$976,$C39,個別表!$HW$16:$HW$976),"")</f>
        <v/>
      </c>
      <c r="AN39" s="351" t="str">
        <f t="shared" si="2"/>
        <v/>
      </c>
      <c r="AO39" s="352" t="str">
        <f t="shared" si="3"/>
        <v/>
      </c>
      <c r="AP39" s="353"/>
      <c r="AQ39" s="352" t="str">
        <f t="shared" si="4"/>
        <v/>
      </c>
      <c r="AR39" s="375" t="str">
        <f>IFERROR(VLOOKUP($C39,個別表!$E$16:$GB$976,180,FALSE),"")</f>
        <v/>
      </c>
      <c r="AS39" s="354" t="s">
        <v>31</v>
      </c>
      <c r="AT39" s="415" t="str">
        <f t="shared" si="5"/>
        <v/>
      </c>
      <c r="AU39" s="342"/>
      <c r="AV39" s="343"/>
    </row>
    <row r="40" spans="2:48" s="344" customFormat="1" ht="19.95" customHeight="1" x14ac:dyDescent="0.2">
      <c r="B40" s="331"/>
      <c r="C40" s="345" t="str">
        <f>IF((ROW()-15)&lt;=個別表!J40,ROW()-15,"")</f>
        <v/>
      </c>
      <c r="D40" s="346" t="str">
        <f>IFERROR(VLOOKUP($C40,個別表!$E$16:$AJ$976,7,FALSE),"")</f>
        <v/>
      </c>
      <c r="E40" s="347" t="str">
        <f>IFERROR(VLOOKUP($C40,個別表!$E$16:$AJ$976,8,FALSE),"")</f>
        <v/>
      </c>
      <c r="F40" s="347" t="str">
        <f>IFERROR(VLOOKUP($C40,個別表!$E$16:$AJ$976,13,FALSE),"")</f>
        <v/>
      </c>
      <c r="G40" s="430" t="str">
        <f>IFERROR(VLOOKUP($C40,個別表!$E$16:$AJ$976,14,FALSE),"")</f>
        <v/>
      </c>
      <c r="H40" s="427" t="str">
        <f>IFERROR(VLOOKUP($C40,個別表!$E$16:$AJ$976,16,FALSE),"")</f>
        <v/>
      </c>
      <c r="I40" s="327">
        <f>SUMIF(個別表!$E$16:$E$976,$C40,個別表!$IG$16:$IG$976)</f>
        <v>0</v>
      </c>
      <c r="J40" s="327">
        <f>SUMIF(個別表!$E$16:$E$976,$C40,個別表!$IH$16:$IH$976)</f>
        <v>0</v>
      </c>
      <c r="K40" s="327">
        <f>SUMIF(個別表!$E$16:$E$976,$C40,個別表!$II$16:$II$976)</f>
        <v>0</v>
      </c>
      <c r="L40" s="328">
        <f>SUMIF(個別表!$E$16:$E$976,$C40,個別表!$IJ$16:$IJ$976)</f>
        <v>0</v>
      </c>
      <c r="M40" s="329"/>
      <c r="N40" s="330"/>
      <c r="O40" s="349"/>
      <c r="P40" s="350"/>
      <c r="Q40" s="382" t="str">
        <f>IF($H40&lt;&gt;"",SUMIF(個別表!$E$16:$E$976,$C40,個別表!$GD$16:$GD$976),"")</f>
        <v/>
      </c>
      <c r="R40" s="382" t="str">
        <f>IF($H40&lt;&gt;"",SUMIF(個別表!$E$16:$E$976,$C40,個別表!$GE$16:$GE$976),"")</f>
        <v/>
      </c>
      <c r="S40" s="382" t="str">
        <f>IF($H40&lt;&gt;"",SUMIF(個別表!$E$16:$E$976,$C40,個別表!$GF$16:$GF$976),"")</f>
        <v/>
      </c>
      <c r="T40" s="382" t="str">
        <f>IF($H40&lt;&gt;"",SUMIF(個別表!$E$16:$E$976,$C40,個別表!$GG$16:$GG$976),"")</f>
        <v/>
      </c>
      <c r="U40" s="382" t="str">
        <f>IF($H40&lt;&gt;"",SUMIF(個別表!$E$16:$E$976,$C40,個別表!$GH$16:$GH$976),"")</f>
        <v/>
      </c>
      <c r="V40" s="382" t="str">
        <f>IF($H40&lt;&gt;"",SUMIF(個別表!$E$16:$E$976,$C40,個別表!$GI$16:$GI$976),"")</f>
        <v/>
      </c>
      <c r="W40" s="382" t="str">
        <f>IF($H40&lt;&gt;"",SUMIF(個別表!$E$16:$E$976,$C40,個別表!$GJ$16:$GJ$976),"")</f>
        <v/>
      </c>
      <c r="X40" s="382" t="str">
        <f>IF($H40&lt;&gt;"",SUMIF(個別表!$E$16:$E$976,$C40,個別表!$GK$16:$GK$976),"")</f>
        <v/>
      </c>
      <c r="Y40" s="383" t="str">
        <f>IF($H40&lt;&gt;"",SUMIF(個別表!$E$16:$E$976,$C40,個別表!$GL$16:$GL$976),"")</f>
        <v/>
      </c>
      <c r="Z40" s="384" t="str">
        <f>IF($H40&lt;&gt;"",SUMIF(個別表!$E$16:$E$976,$C40,個別表!$GN$16:$GN$976),"")</f>
        <v/>
      </c>
      <c r="AA40" s="385" t="str">
        <f>IF($H40&lt;&gt;"",SUMIF(個別表!$E$16:$E$976,$C40,個別表!$GO$16:$GO$976),"")</f>
        <v/>
      </c>
      <c r="AB40" s="385" t="str">
        <f>IF($H40&lt;&gt;"",SUMIF(個別表!$E$16:$E$976,$C40,個別表!$GP$16:$GP$976),"")</f>
        <v/>
      </c>
      <c r="AC40" s="382" t="str">
        <f>IF($H40&lt;&gt;"",SUMIF(個別表!$E$16:$E$976,$C40,個別表!$GQ$16:$GQ$976),"")</f>
        <v/>
      </c>
      <c r="AD40" s="382" t="str">
        <f>IF($H40&lt;&gt;"",SUMIF(個別表!$E$16:$E$976,$C40,個別表!$GR$16:$GR$976),"")</f>
        <v/>
      </c>
      <c r="AE40" s="382" t="str">
        <f>IF($H40&lt;&gt;"",SUMIF(個別表!$E$16:$E$976,$C40,個別表!$GS$16:$GS$976),"")</f>
        <v/>
      </c>
      <c r="AF40" s="382" t="str">
        <f>IF($H40&lt;&gt;"",IF(SUMIF(個別表!$E$16:$E$976,$C40,個別表!$GW$16:$GW$976)&gt;=4,4,SUMIF(個別表!$E$16:$E$976,$C40,個別表!$GW$16:$GW$976)),"")</f>
        <v/>
      </c>
      <c r="AG40" s="382" t="str">
        <f>IF($H40&lt;&gt;"",SUMIF(個別表!$E$16:$E$976,$C40,個別表!$HB$16:$HB$976),"")</f>
        <v/>
      </c>
      <c r="AH40" s="382" t="str">
        <f>IF($H40&lt;&gt;"",SUMIF(個別表!$E$16:$E$976,$C40,個別表!$HC$16:$HC$976),"")</f>
        <v/>
      </c>
      <c r="AI40" s="382" t="str">
        <f>IF($H40&lt;&gt;"",SUMIF(個別表!$E$16:$E$976,$C40,個別表!$HI$16:$HI$976),"")</f>
        <v/>
      </c>
      <c r="AJ40" s="382" t="str">
        <f>IF($H40&lt;&gt;"",SUMIF(個別表!$E$16:$E$976,$C40,個別表!$HO$16:$HO$976),"")</f>
        <v/>
      </c>
      <c r="AK40" s="382" t="str">
        <f>IF($H40&lt;&gt;"",SUMIF(個別表!$E$16:$E$976,$C40,個別表!$HS$16:$HS$976),"")</f>
        <v/>
      </c>
      <c r="AL40" s="382" t="str">
        <f>IF($H40&lt;&gt;"",SUMIF(個別表!$E$16:$E$976,$C40,個別表!$HT$16:$HT$976),"")</f>
        <v/>
      </c>
      <c r="AM40" s="383" t="str">
        <f>IF($H40&lt;&gt;"",SUMIF(個別表!$E$16:$E$976,$C40,個別表!$HW$16:$HW$976),"")</f>
        <v/>
      </c>
      <c r="AN40" s="351" t="str">
        <f t="shared" si="2"/>
        <v/>
      </c>
      <c r="AO40" s="352" t="str">
        <f t="shared" si="3"/>
        <v/>
      </c>
      <c r="AP40" s="353"/>
      <c r="AQ40" s="352" t="str">
        <f t="shared" si="4"/>
        <v/>
      </c>
      <c r="AR40" s="375" t="str">
        <f>IFERROR(VLOOKUP($C40,個別表!$E$16:$GB$976,180,FALSE),"")</f>
        <v/>
      </c>
      <c r="AS40" s="354" t="s">
        <v>31</v>
      </c>
      <c r="AT40" s="415" t="str">
        <f t="shared" si="5"/>
        <v/>
      </c>
      <c r="AU40" s="342"/>
      <c r="AV40" s="343"/>
    </row>
    <row r="41" spans="2:48" s="344" customFormat="1" ht="19.95" customHeight="1" x14ac:dyDescent="0.2">
      <c r="B41" s="331"/>
      <c r="C41" s="345" t="str">
        <f>IF((ROW()-15)&lt;=個別表!J41,ROW()-15,"")</f>
        <v/>
      </c>
      <c r="D41" s="346" t="str">
        <f>IFERROR(VLOOKUP($C41,個別表!$E$16:$AJ$976,7,FALSE),"")</f>
        <v/>
      </c>
      <c r="E41" s="347" t="str">
        <f>IFERROR(VLOOKUP($C41,個別表!$E$16:$AJ$976,8,FALSE),"")</f>
        <v/>
      </c>
      <c r="F41" s="347" t="str">
        <f>IFERROR(VLOOKUP($C41,個別表!$E$16:$AJ$976,13,FALSE),"")</f>
        <v/>
      </c>
      <c r="G41" s="430" t="str">
        <f>IFERROR(VLOOKUP($C41,個別表!$E$16:$AJ$976,14,FALSE),"")</f>
        <v/>
      </c>
      <c r="H41" s="427" t="str">
        <f>IFERROR(VLOOKUP($C41,個別表!$E$16:$AJ$976,16,FALSE),"")</f>
        <v/>
      </c>
      <c r="I41" s="327">
        <f>SUMIF(個別表!$E$16:$E$976,$C41,個別表!$IG$16:$IG$976)</f>
        <v>0</v>
      </c>
      <c r="J41" s="327">
        <f>SUMIF(個別表!$E$16:$E$976,$C41,個別表!$IH$16:$IH$976)</f>
        <v>0</v>
      </c>
      <c r="K41" s="327">
        <f>SUMIF(個別表!$E$16:$E$976,$C41,個別表!$II$16:$II$976)</f>
        <v>0</v>
      </c>
      <c r="L41" s="328">
        <f>SUMIF(個別表!$E$16:$E$976,$C41,個別表!$IJ$16:$IJ$976)</f>
        <v>0</v>
      </c>
      <c r="M41" s="329"/>
      <c r="N41" s="330"/>
      <c r="O41" s="349"/>
      <c r="P41" s="350"/>
      <c r="Q41" s="382" t="str">
        <f>IF($H41&lt;&gt;"",SUMIF(個別表!$E$16:$E$976,$C41,個別表!$GD$16:$GD$976),"")</f>
        <v/>
      </c>
      <c r="R41" s="382" t="str">
        <f>IF($H41&lt;&gt;"",SUMIF(個別表!$E$16:$E$976,$C41,個別表!$GE$16:$GE$976),"")</f>
        <v/>
      </c>
      <c r="S41" s="382" t="str">
        <f>IF($H41&lt;&gt;"",SUMIF(個別表!$E$16:$E$976,$C41,個別表!$GF$16:$GF$976),"")</f>
        <v/>
      </c>
      <c r="T41" s="382" t="str">
        <f>IF($H41&lt;&gt;"",SUMIF(個別表!$E$16:$E$976,$C41,個別表!$GG$16:$GG$976),"")</f>
        <v/>
      </c>
      <c r="U41" s="382" t="str">
        <f>IF($H41&lt;&gt;"",SUMIF(個別表!$E$16:$E$976,$C41,個別表!$GH$16:$GH$976),"")</f>
        <v/>
      </c>
      <c r="V41" s="382" t="str">
        <f>IF($H41&lt;&gt;"",SUMIF(個別表!$E$16:$E$976,$C41,個別表!$GI$16:$GI$976),"")</f>
        <v/>
      </c>
      <c r="W41" s="382" t="str">
        <f>IF($H41&lt;&gt;"",SUMIF(個別表!$E$16:$E$976,$C41,個別表!$GJ$16:$GJ$976),"")</f>
        <v/>
      </c>
      <c r="X41" s="382" t="str">
        <f>IF($H41&lt;&gt;"",SUMIF(個別表!$E$16:$E$976,$C41,個別表!$GK$16:$GK$976),"")</f>
        <v/>
      </c>
      <c r="Y41" s="383" t="str">
        <f>IF($H41&lt;&gt;"",SUMIF(個別表!$E$16:$E$976,$C41,個別表!$GL$16:$GL$976),"")</f>
        <v/>
      </c>
      <c r="Z41" s="384" t="str">
        <f>IF($H41&lt;&gt;"",SUMIF(個別表!$E$16:$E$976,$C41,個別表!$GN$16:$GN$976),"")</f>
        <v/>
      </c>
      <c r="AA41" s="385" t="str">
        <f>IF($H41&lt;&gt;"",SUMIF(個別表!$E$16:$E$976,$C41,個別表!$GO$16:$GO$976),"")</f>
        <v/>
      </c>
      <c r="AB41" s="385" t="str">
        <f>IF($H41&lt;&gt;"",SUMIF(個別表!$E$16:$E$976,$C41,個別表!$GP$16:$GP$976),"")</f>
        <v/>
      </c>
      <c r="AC41" s="382" t="str">
        <f>IF($H41&lt;&gt;"",SUMIF(個別表!$E$16:$E$976,$C41,個別表!$GQ$16:$GQ$976),"")</f>
        <v/>
      </c>
      <c r="AD41" s="382" t="str">
        <f>IF($H41&lt;&gt;"",SUMIF(個別表!$E$16:$E$976,$C41,個別表!$GR$16:$GR$976),"")</f>
        <v/>
      </c>
      <c r="AE41" s="382" t="str">
        <f>IF($H41&lt;&gt;"",SUMIF(個別表!$E$16:$E$976,$C41,個別表!$GS$16:$GS$976),"")</f>
        <v/>
      </c>
      <c r="AF41" s="382" t="str">
        <f>IF($H41&lt;&gt;"",IF(SUMIF(個別表!$E$16:$E$976,$C41,個別表!$GW$16:$GW$976)&gt;=4,4,SUMIF(個別表!$E$16:$E$976,$C41,個別表!$GW$16:$GW$976)),"")</f>
        <v/>
      </c>
      <c r="AG41" s="382" t="str">
        <f>IF($H41&lt;&gt;"",SUMIF(個別表!$E$16:$E$976,$C41,個別表!$HB$16:$HB$976),"")</f>
        <v/>
      </c>
      <c r="AH41" s="382" t="str">
        <f>IF($H41&lt;&gt;"",SUMIF(個別表!$E$16:$E$976,$C41,個別表!$HC$16:$HC$976),"")</f>
        <v/>
      </c>
      <c r="AI41" s="382" t="str">
        <f>IF($H41&lt;&gt;"",SUMIF(個別表!$E$16:$E$976,$C41,個別表!$HI$16:$HI$976),"")</f>
        <v/>
      </c>
      <c r="AJ41" s="382" t="str">
        <f>IF($H41&lt;&gt;"",SUMIF(個別表!$E$16:$E$976,$C41,個別表!$HO$16:$HO$976),"")</f>
        <v/>
      </c>
      <c r="AK41" s="382" t="str">
        <f>IF($H41&lt;&gt;"",SUMIF(個別表!$E$16:$E$976,$C41,個別表!$HS$16:$HS$976),"")</f>
        <v/>
      </c>
      <c r="AL41" s="382" t="str">
        <f>IF($H41&lt;&gt;"",SUMIF(個別表!$E$16:$E$976,$C41,個別表!$HT$16:$HT$976),"")</f>
        <v/>
      </c>
      <c r="AM41" s="383" t="str">
        <f>IF($H41&lt;&gt;"",SUMIF(個別表!$E$16:$E$976,$C41,個別表!$HW$16:$HW$976),"")</f>
        <v/>
      </c>
      <c r="AN41" s="351" t="str">
        <f t="shared" si="2"/>
        <v/>
      </c>
      <c r="AO41" s="352" t="str">
        <f t="shared" si="3"/>
        <v/>
      </c>
      <c r="AP41" s="353"/>
      <c r="AQ41" s="352" t="str">
        <f t="shared" si="4"/>
        <v/>
      </c>
      <c r="AR41" s="375" t="str">
        <f>IFERROR(VLOOKUP($C41,個別表!$E$16:$GB$976,180,FALSE),"")</f>
        <v/>
      </c>
      <c r="AS41" s="354" t="s">
        <v>31</v>
      </c>
      <c r="AT41" s="415" t="str">
        <f t="shared" si="5"/>
        <v/>
      </c>
      <c r="AU41" s="342"/>
      <c r="AV41" s="343"/>
    </row>
    <row r="42" spans="2:48" s="344" customFormat="1" ht="19.95" customHeight="1" x14ac:dyDescent="0.2">
      <c r="B42" s="331"/>
      <c r="C42" s="345" t="str">
        <f>IF((ROW()-15)&lt;=個別表!J42,ROW()-15,"")</f>
        <v/>
      </c>
      <c r="D42" s="346" t="str">
        <f>IFERROR(VLOOKUP($C42,個別表!$E$16:$AJ$976,7,FALSE),"")</f>
        <v/>
      </c>
      <c r="E42" s="347" t="str">
        <f>IFERROR(VLOOKUP($C42,個別表!$E$16:$AJ$976,8,FALSE),"")</f>
        <v/>
      </c>
      <c r="F42" s="347" t="str">
        <f>IFERROR(VLOOKUP($C42,個別表!$E$16:$AJ$976,13,FALSE),"")</f>
        <v/>
      </c>
      <c r="G42" s="430" t="str">
        <f>IFERROR(VLOOKUP($C42,個別表!$E$16:$AJ$976,14,FALSE),"")</f>
        <v/>
      </c>
      <c r="H42" s="427" t="str">
        <f>IFERROR(VLOOKUP($C42,個別表!$E$16:$AJ$976,16,FALSE),"")</f>
        <v/>
      </c>
      <c r="I42" s="327">
        <f>SUMIF(個別表!$E$16:$E$976,$C42,個別表!$IG$16:$IG$976)</f>
        <v>0</v>
      </c>
      <c r="J42" s="327">
        <f>SUMIF(個別表!$E$16:$E$976,$C42,個別表!$IH$16:$IH$976)</f>
        <v>0</v>
      </c>
      <c r="K42" s="327">
        <f>SUMIF(個別表!$E$16:$E$976,$C42,個別表!$II$16:$II$976)</f>
        <v>0</v>
      </c>
      <c r="L42" s="328">
        <f>SUMIF(個別表!$E$16:$E$976,$C42,個別表!$IJ$16:$IJ$976)</f>
        <v>0</v>
      </c>
      <c r="M42" s="329"/>
      <c r="N42" s="330"/>
      <c r="O42" s="349"/>
      <c r="P42" s="350"/>
      <c r="Q42" s="382" t="str">
        <f>IF($H42&lt;&gt;"",SUMIF(個別表!$E$16:$E$976,$C42,個別表!$GD$16:$GD$976),"")</f>
        <v/>
      </c>
      <c r="R42" s="382" t="str">
        <f>IF($H42&lt;&gt;"",SUMIF(個別表!$E$16:$E$976,$C42,個別表!$GE$16:$GE$976),"")</f>
        <v/>
      </c>
      <c r="S42" s="382" t="str">
        <f>IF($H42&lt;&gt;"",SUMIF(個別表!$E$16:$E$976,$C42,個別表!$GF$16:$GF$976),"")</f>
        <v/>
      </c>
      <c r="T42" s="382" t="str">
        <f>IF($H42&lt;&gt;"",SUMIF(個別表!$E$16:$E$976,$C42,個別表!$GG$16:$GG$976),"")</f>
        <v/>
      </c>
      <c r="U42" s="382" t="str">
        <f>IF($H42&lt;&gt;"",SUMIF(個別表!$E$16:$E$976,$C42,個別表!$GH$16:$GH$976),"")</f>
        <v/>
      </c>
      <c r="V42" s="382" t="str">
        <f>IF($H42&lt;&gt;"",SUMIF(個別表!$E$16:$E$976,$C42,個別表!$GI$16:$GI$976),"")</f>
        <v/>
      </c>
      <c r="W42" s="382" t="str">
        <f>IF($H42&lt;&gt;"",SUMIF(個別表!$E$16:$E$976,$C42,個別表!$GJ$16:$GJ$976),"")</f>
        <v/>
      </c>
      <c r="X42" s="382" t="str">
        <f>IF($H42&lt;&gt;"",SUMIF(個別表!$E$16:$E$976,$C42,個別表!$GK$16:$GK$976),"")</f>
        <v/>
      </c>
      <c r="Y42" s="383" t="str">
        <f>IF($H42&lt;&gt;"",SUMIF(個別表!$E$16:$E$976,$C42,個別表!$GL$16:$GL$976),"")</f>
        <v/>
      </c>
      <c r="Z42" s="384" t="str">
        <f>IF($H42&lt;&gt;"",SUMIF(個別表!$E$16:$E$976,$C42,個別表!$GN$16:$GN$976),"")</f>
        <v/>
      </c>
      <c r="AA42" s="385" t="str">
        <f>IF($H42&lt;&gt;"",SUMIF(個別表!$E$16:$E$976,$C42,個別表!$GO$16:$GO$976),"")</f>
        <v/>
      </c>
      <c r="AB42" s="385" t="str">
        <f>IF($H42&lt;&gt;"",SUMIF(個別表!$E$16:$E$976,$C42,個別表!$GP$16:$GP$976),"")</f>
        <v/>
      </c>
      <c r="AC42" s="382" t="str">
        <f>IF($H42&lt;&gt;"",SUMIF(個別表!$E$16:$E$976,$C42,個別表!$GQ$16:$GQ$976),"")</f>
        <v/>
      </c>
      <c r="AD42" s="382" t="str">
        <f>IF($H42&lt;&gt;"",SUMIF(個別表!$E$16:$E$976,$C42,個別表!$GR$16:$GR$976),"")</f>
        <v/>
      </c>
      <c r="AE42" s="382" t="str">
        <f>IF($H42&lt;&gt;"",SUMIF(個別表!$E$16:$E$976,$C42,個別表!$GS$16:$GS$976),"")</f>
        <v/>
      </c>
      <c r="AF42" s="382" t="str">
        <f>IF($H42&lt;&gt;"",IF(SUMIF(個別表!$E$16:$E$976,$C42,個別表!$GW$16:$GW$976)&gt;=4,4,SUMIF(個別表!$E$16:$E$976,$C42,個別表!$GW$16:$GW$976)),"")</f>
        <v/>
      </c>
      <c r="AG42" s="382" t="str">
        <f>IF($H42&lt;&gt;"",SUMIF(個別表!$E$16:$E$976,$C42,個別表!$HB$16:$HB$976),"")</f>
        <v/>
      </c>
      <c r="AH42" s="382" t="str">
        <f>IF($H42&lt;&gt;"",SUMIF(個別表!$E$16:$E$976,$C42,個別表!$HC$16:$HC$976),"")</f>
        <v/>
      </c>
      <c r="AI42" s="382" t="str">
        <f>IF($H42&lt;&gt;"",SUMIF(個別表!$E$16:$E$976,$C42,個別表!$HI$16:$HI$976),"")</f>
        <v/>
      </c>
      <c r="AJ42" s="382" t="str">
        <f>IF($H42&lt;&gt;"",SUMIF(個別表!$E$16:$E$976,$C42,個別表!$HO$16:$HO$976),"")</f>
        <v/>
      </c>
      <c r="AK42" s="382" t="str">
        <f>IF($H42&lt;&gt;"",SUMIF(個別表!$E$16:$E$976,$C42,個別表!$HS$16:$HS$976),"")</f>
        <v/>
      </c>
      <c r="AL42" s="382" t="str">
        <f>IF($H42&lt;&gt;"",SUMIF(個別表!$E$16:$E$976,$C42,個別表!$HT$16:$HT$976),"")</f>
        <v/>
      </c>
      <c r="AM42" s="383" t="str">
        <f>IF($H42&lt;&gt;"",SUMIF(個別表!$E$16:$E$976,$C42,個別表!$HW$16:$HW$976),"")</f>
        <v/>
      </c>
      <c r="AN42" s="351" t="str">
        <f t="shared" si="2"/>
        <v/>
      </c>
      <c r="AO42" s="352" t="str">
        <f t="shared" si="3"/>
        <v/>
      </c>
      <c r="AP42" s="353"/>
      <c r="AQ42" s="352" t="str">
        <f t="shared" si="4"/>
        <v/>
      </c>
      <c r="AR42" s="375" t="str">
        <f>IFERROR(VLOOKUP($C42,個別表!$E$16:$GB$976,180,FALSE),"")</f>
        <v/>
      </c>
      <c r="AS42" s="354" t="s">
        <v>31</v>
      </c>
      <c r="AT42" s="415" t="str">
        <f t="shared" si="5"/>
        <v/>
      </c>
      <c r="AU42" s="342"/>
      <c r="AV42" s="343"/>
    </row>
    <row r="43" spans="2:48" s="344" customFormat="1" ht="19.95" customHeight="1" x14ac:dyDescent="0.2">
      <c r="B43" s="331"/>
      <c r="C43" s="345" t="str">
        <f>IF((ROW()-15)&lt;=個別表!J43,ROW()-15,"")</f>
        <v/>
      </c>
      <c r="D43" s="346" t="str">
        <f>IFERROR(VLOOKUP($C43,個別表!$E$16:$AJ$976,7,FALSE),"")</f>
        <v/>
      </c>
      <c r="E43" s="347" t="str">
        <f>IFERROR(VLOOKUP($C43,個別表!$E$16:$AJ$976,8,FALSE),"")</f>
        <v/>
      </c>
      <c r="F43" s="347" t="str">
        <f>IFERROR(VLOOKUP($C43,個別表!$E$16:$AJ$976,13,FALSE),"")</f>
        <v/>
      </c>
      <c r="G43" s="430" t="str">
        <f>IFERROR(VLOOKUP($C43,個別表!$E$16:$AJ$976,14,FALSE),"")</f>
        <v/>
      </c>
      <c r="H43" s="427" t="str">
        <f>IFERROR(VLOOKUP($C43,個別表!$E$16:$AJ$976,16,FALSE),"")</f>
        <v/>
      </c>
      <c r="I43" s="327">
        <f>SUMIF(個別表!$E$16:$E$976,$C43,個別表!$IG$16:$IG$976)</f>
        <v>0</v>
      </c>
      <c r="J43" s="327">
        <f>SUMIF(個別表!$E$16:$E$976,$C43,個別表!$IH$16:$IH$976)</f>
        <v>0</v>
      </c>
      <c r="K43" s="327">
        <f>SUMIF(個別表!$E$16:$E$976,$C43,個別表!$II$16:$II$976)</f>
        <v>0</v>
      </c>
      <c r="L43" s="328">
        <f>SUMIF(個別表!$E$16:$E$976,$C43,個別表!$IJ$16:$IJ$976)</f>
        <v>0</v>
      </c>
      <c r="M43" s="329"/>
      <c r="N43" s="330"/>
      <c r="O43" s="349"/>
      <c r="P43" s="350"/>
      <c r="Q43" s="382" t="str">
        <f>IF($H43&lt;&gt;"",SUMIF(個別表!$E$16:$E$976,$C43,個別表!$GD$16:$GD$976),"")</f>
        <v/>
      </c>
      <c r="R43" s="382" t="str">
        <f>IF($H43&lt;&gt;"",SUMIF(個別表!$E$16:$E$976,$C43,個別表!$GE$16:$GE$976),"")</f>
        <v/>
      </c>
      <c r="S43" s="382" t="str">
        <f>IF($H43&lt;&gt;"",SUMIF(個別表!$E$16:$E$976,$C43,個別表!$GF$16:$GF$976),"")</f>
        <v/>
      </c>
      <c r="T43" s="382" t="str">
        <f>IF($H43&lt;&gt;"",SUMIF(個別表!$E$16:$E$976,$C43,個別表!$GG$16:$GG$976),"")</f>
        <v/>
      </c>
      <c r="U43" s="382" t="str">
        <f>IF($H43&lt;&gt;"",SUMIF(個別表!$E$16:$E$976,$C43,個別表!$GH$16:$GH$976),"")</f>
        <v/>
      </c>
      <c r="V43" s="382" t="str">
        <f>IF($H43&lt;&gt;"",SUMIF(個別表!$E$16:$E$976,$C43,個別表!$GI$16:$GI$976),"")</f>
        <v/>
      </c>
      <c r="W43" s="382" t="str">
        <f>IF($H43&lt;&gt;"",SUMIF(個別表!$E$16:$E$976,$C43,個別表!$GJ$16:$GJ$976),"")</f>
        <v/>
      </c>
      <c r="X43" s="382" t="str">
        <f>IF($H43&lt;&gt;"",SUMIF(個別表!$E$16:$E$976,$C43,個別表!$GK$16:$GK$976),"")</f>
        <v/>
      </c>
      <c r="Y43" s="383" t="str">
        <f>IF($H43&lt;&gt;"",SUMIF(個別表!$E$16:$E$976,$C43,個別表!$GL$16:$GL$976),"")</f>
        <v/>
      </c>
      <c r="Z43" s="384" t="str">
        <f>IF($H43&lt;&gt;"",SUMIF(個別表!$E$16:$E$976,$C43,個別表!$GN$16:$GN$976),"")</f>
        <v/>
      </c>
      <c r="AA43" s="385" t="str">
        <f>IF($H43&lt;&gt;"",SUMIF(個別表!$E$16:$E$976,$C43,個別表!$GO$16:$GO$976),"")</f>
        <v/>
      </c>
      <c r="AB43" s="385" t="str">
        <f>IF($H43&lt;&gt;"",SUMIF(個別表!$E$16:$E$976,$C43,個別表!$GP$16:$GP$976),"")</f>
        <v/>
      </c>
      <c r="AC43" s="382" t="str">
        <f>IF($H43&lt;&gt;"",SUMIF(個別表!$E$16:$E$976,$C43,個別表!$GQ$16:$GQ$976),"")</f>
        <v/>
      </c>
      <c r="AD43" s="382" t="str">
        <f>IF($H43&lt;&gt;"",SUMIF(個別表!$E$16:$E$976,$C43,個別表!$GR$16:$GR$976),"")</f>
        <v/>
      </c>
      <c r="AE43" s="382" t="str">
        <f>IF($H43&lt;&gt;"",SUMIF(個別表!$E$16:$E$976,$C43,個別表!$GS$16:$GS$976),"")</f>
        <v/>
      </c>
      <c r="AF43" s="382" t="str">
        <f>IF($H43&lt;&gt;"",IF(SUMIF(個別表!$E$16:$E$976,$C43,個別表!$GW$16:$GW$976)&gt;=4,4,SUMIF(個別表!$E$16:$E$976,$C43,個別表!$GW$16:$GW$976)),"")</f>
        <v/>
      </c>
      <c r="AG43" s="382" t="str">
        <f>IF($H43&lt;&gt;"",SUMIF(個別表!$E$16:$E$976,$C43,個別表!$HB$16:$HB$976),"")</f>
        <v/>
      </c>
      <c r="AH43" s="382" t="str">
        <f>IF($H43&lt;&gt;"",SUMIF(個別表!$E$16:$E$976,$C43,個別表!$HC$16:$HC$976),"")</f>
        <v/>
      </c>
      <c r="AI43" s="382" t="str">
        <f>IF($H43&lt;&gt;"",SUMIF(個別表!$E$16:$E$976,$C43,個別表!$HI$16:$HI$976),"")</f>
        <v/>
      </c>
      <c r="AJ43" s="382" t="str">
        <f>IF($H43&lt;&gt;"",SUMIF(個別表!$E$16:$E$976,$C43,個別表!$HO$16:$HO$976),"")</f>
        <v/>
      </c>
      <c r="AK43" s="382" t="str">
        <f>IF($H43&lt;&gt;"",SUMIF(個別表!$E$16:$E$976,$C43,個別表!$HS$16:$HS$976),"")</f>
        <v/>
      </c>
      <c r="AL43" s="382" t="str">
        <f>IF($H43&lt;&gt;"",SUMIF(個別表!$E$16:$E$976,$C43,個別表!$HT$16:$HT$976),"")</f>
        <v/>
      </c>
      <c r="AM43" s="383" t="str">
        <f>IF($H43&lt;&gt;"",SUMIF(個別表!$E$16:$E$976,$C43,個別表!$HW$16:$HW$976),"")</f>
        <v/>
      </c>
      <c r="AN43" s="351" t="str">
        <f t="shared" si="2"/>
        <v/>
      </c>
      <c r="AO43" s="352" t="str">
        <f t="shared" si="3"/>
        <v/>
      </c>
      <c r="AP43" s="353"/>
      <c r="AQ43" s="352" t="str">
        <f t="shared" si="4"/>
        <v/>
      </c>
      <c r="AR43" s="375" t="str">
        <f>IFERROR(VLOOKUP($C43,個別表!$E$16:$GB$976,180,FALSE),"")</f>
        <v/>
      </c>
      <c r="AS43" s="354" t="s">
        <v>31</v>
      </c>
      <c r="AT43" s="415" t="str">
        <f t="shared" si="5"/>
        <v/>
      </c>
      <c r="AU43" s="342"/>
      <c r="AV43" s="343"/>
    </row>
    <row r="44" spans="2:48" s="344" customFormat="1" ht="19.95" customHeight="1" x14ac:dyDescent="0.2">
      <c r="B44" s="331"/>
      <c r="C44" s="345" t="str">
        <f>IF((ROW()-15)&lt;=個別表!J44,ROW()-15,"")</f>
        <v/>
      </c>
      <c r="D44" s="346" t="str">
        <f>IFERROR(VLOOKUP($C44,個別表!$E$16:$AJ$976,7,FALSE),"")</f>
        <v/>
      </c>
      <c r="E44" s="347" t="str">
        <f>IFERROR(VLOOKUP($C44,個別表!$E$16:$AJ$976,8,FALSE),"")</f>
        <v/>
      </c>
      <c r="F44" s="347" t="str">
        <f>IFERROR(VLOOKUP($C44,個別表!$E$16:$AJ$976,13,FALSE),"")</f>
        <v/>
      </c>
      <c r="G44" s="430" t="str">
        <f>IFERROR(VLOOKUP($C44,個別表!$E$16:$AJ$976,14,FALSE),"")</f>
        <v/>
      </c>
      <c r="H44" s="427" t="str">
        <f>IFERROR(VLOOKUP($C44,個別表!$E$16:$AJ$976,16,FALSE),"")</f>
        <v/>
      </c>
      <c r="I44" s="327">
        <f>SUMIF(個別表!$E$16:$E$976,$C44,個別表!$IG$16:$IG$976)</f>
        <v>0</v>
      </c>
      <c r="J44" s="327">
        <f>SUMIF(個別表!$E$16:$E$976,$C44,個別表!$IH$16:$IH$976)</f>
        <v>0</v>
      </c>
      <c r="K44" s="327">
        <f>SUMIF(個別表!$E$16:$E$976,$C44,個別表!$II$16:$II$976)</f>
        <v>0</v>
      </c>
      <c r="L44" s="328">
        <f>SUMIF(個別表!$E$16:$E$976,$C44,個別表!$IJ$16:$IJ$976)</f>
        <v>0</v>
      </c>
      <c r="M44" s="329"/>
      <c r="N44" s="330"/>
      <c r="O44" s="349"/>
      <c r="P44" s="350"/>
      <c r="Q44" s="382" t="str">
        <f>IF($H44&lt;&gt;"",SUMIF(個別表!$E$16:$E$976,$C44,個別表!$GD$16:$GD$976),"")</f>
        <v/>
      </c>
      <c r="R44" s="382" t="str">
        <f>IF($H44&lt;&gt;"",SUMIF(個別表!$E$16:$E$976,$C44,個別表!$GE$16:$GE$976),"")</f>
        <v/>
      </c>
      <c r="S44" s="382" t="str">
        <f>IF($H44&lt;&gt;"",SUMIF(個別表!$E$16:$E$976,$C44,個別表!$GF$16:$GF$976),"")</f>
        <v/>
      </c>
      <c r="T44" s="382" t="str">
        <f>IF($H44&lt;&gt;"",SUMIF(個別表!$E$16:$E$976,$C44,個別表!$GG$16:$GG$976),"")</f>
        <v/>
      </c>
      <c r="U44" s="382" t="str">
        <f>IF($H44&lt;&gt;"",SUMIF(個別表!$E$16:$E$976,$C44,個別表!$GH$16:$GH$976),"")</f>
        <v/>
      </c>
      <c r="V44" s="382" t="str">
        <f>IF($H44&lt;&gt;"",SUMIF(個別表!$E$16:$E$976,$C44,個別表!$GI$16:$GI$976),"")</f>
        <v/>
      </c>
      <c r="W44" s="382" t="str">
        <f>IF($H44&lt;&gt;"",SUMIF(個別表!$E$16:$E$976,$C44,個別表!$GJ$16:$GJ$976),"")</f>
        <v/>
      </c>
      <c r="X44" s="382" t="str">
        <f>IF($H44&lt;&gt;"",SUMIF(個別表!$E$16:$E$976,$C44,個別表!$GK$16:$GK$976),"")</f>
        <v/>
      </c>
      <c r="Y44" s="383" t="str">
        <f>IF($H44&lt;&gt;"",SUMIF(個別表!$E$16:$E$976,$C44,個別表!$GL$16:$GL$976),"")</f>
        <v/>
      </c>
      <c r="Z44" s="384" t="str">
        <f>IF($H44&lt;&gt;"",SUMIF(個別表!$E$16:$E$976,$C44,個別表!$GN$16:$GN$976),"")</f>
        <v/>
      </c>
      <c r="AA44" s="385" t="str">
        <f>IF($H44&lt;&gt;"",SUMIF(個別表!$E$16:$E$976,$C44,個別表!$GO$16:$GO$976),"")</f>
        <v/>
      </c>
      <c r="AB44" s="385" t="str">
        <f>IF($H44&lt;&gt;"",SUMIF(個別表!$E$16:$E$976,$C44,個別表!$GP$16:$GP$976),"")</f>
        <v/>
      </c>
      <c r="AC44" s="382" t="str">
        <f>IF($H44&lt;&gt;"",SUMIF(個別表!$E$16:$E$976,$C44,個別表!$GQ$16:$GQ$976),"")</f>
        <v/>
      </c>
      <c r="AD44" s="382" t="str">
        <f>IF($H44&lt;&gt;"",SUMIF(個別表!$E$16:$E$976,$C44,個別表!$GR$16:$GR$976),"")</f>
        <v/>
      </c>
      <c r="AE44" s="382" t="str">
        <f>IF($H44&lt;&gt;"",SUMIF(個別表!$E$16:$E$976,$C44,個別表!$GS$16:$GS$976),"")</f>
        <v/>
      </c>
      <c r="AF44" s="382" t="str">
        <f>IF($H44&lt;&gt;"",IF(SUMIF(個別表!$E$16:$E$976,$C44,個別表!$GW$16:$GW$976)&gt;=4,4,SUMIF(個別表!$E$16:$E$976,$C44,個別表!$GW$16:$GW$976)),"")</f>
        <v/>
      </c>
      <c r="AG44" s="382" t="str">
        <f>IF($H44&lt;&gt;"",SUMIF(個別表!$E$16:$E$976,$C44,個別表!$HB$16:$HB$976),"")</f>
        <v/>
      </c>
      <c r="AH44" s="382" t="str">
        <f>IF($H44&lt;&gt;"",SUMIF(個別表!$E$16:$E$976,$C44,個別表!$HC$16:$HC$976),"")</f>
        <v/>
      </c>
      <c r="AI44" s="382" t="str">
        <f>IF($H44&lt;&gt;"",SUMIF(個別表!$E$16:$E$976,$C44,個別表!$HI$16:$HI$976),"")</f>
        <v/>
      </c>
      <c r="AJ44" s="382" t="str">
        <f>IF($H44&lt;&gt;"",SUMIF(個別表!$E$16:$E$976,$C44,個別表!$HO$16:$HO$976),"")</f>
        <v/>
      </c>
      <c r="AK44" s="382" t="str">
        <f>IF($H44&lt;&gt;"",SUMIF(個別表!$E$16:$E$976,$C44,個別表!$HS$16:$HS$976),"")</f>
        <v/>
      </c>
      <c r="AL44" s="382" t="str">
        <f>IF($H44&lt;&gt;"",SUMIF(個別表!$E$16:$E$976,$C44,個別表!$HT$16:$HT$976),"")</f>
        <v/>
      </c>
      <c r="AM44" s="383" t="str">
        <f>IF($H44&lt;&gt;"",SUMIF(個別表!$E$16:$E$976,$C44,個別表!$HW$16:$HW$976),"")</f>
        <v/>
      </c>
      <c r="AN44" s="351" t="str">
        <f t="shared" si="2"/>
        <v/>
      </c>
      <c r="AO44" s="352" t="str">
        <f t="shared" si="3"/>
        <v/>
      </c>
      <c r="AP44" s="353"/>
      <c r="AQ44" s="352" t="str">
        <f t="shared" si="4"/>
        <v/>
      </c>
      <c r="AR44" s="375" t="str">
        <f>IFERROR(VLOOKUP($C44,個別表!$E$16:$GB$976,180,FALSE),"")</f>
        <v/>
      </c>
      <c r="AS44" s="354" t="s">
        <v>31</v>
      </c>
      <c r="AT44" s="415" t="str">
        <f t="shared" si="5"/>
        <v/>
      </c>
      <c r="AU44" s="342"/>
      <c r="AV44" s="343"/>
    </row>
    <row r="45" spans="2:48" s="344" customFormat="1" ht="19.95" customHeight="1" x14ac:dyDescent="0.2">
      <c r="B45" s="331"/>
      <c r="C45" s="345" t="str">
        <f>IF((ROW()-15)&lt;=個別表!J45,ROW()-15,"")</f>
        <v/>
      </c>
      <c r="D45" s="346" t="str">
        <f>IFERROR(VLOOKUP($C45,個別表!$E$16:$AJ$976,7,FALSE),"")</f>
        <v/>
      </c>
      <c r="E45" s="347" t="str">
        <f>IFERROR(VLOOKUP($C45,個別表!$E$16:$AJ$976,8,FALSE),"")</f>
        <v/>
      </c>
      <c r="F45" s="347" t="str">
        <f>IFERROR(VLOOKUP($C45,個別表!$E$16:$AJ$976,13,FALSE),"")</f>
        <v/>
      </c>
      <c r="G45" s="430" t="str">
        <f>IFERROR(VLOOKUP($C45,個別表!$E$16:$AJ$976,14,FALSE),"")</f>
        <v/>
      </c>
      <c r="H45" s="427" t="str">
        <f>IFERROR(VLOOKUP($C45,個別表!$E$16:$AJ$976,16,FALSE),"")</f>
        <v/>
      </c>
      <c r="I45" s="327">
        <f>SUMIF(個別表!$E$16:$E$976,$C45,個別表!$IG$16:$IG$976)</f>
        <v>0</v>
      </c>
      <c r="J45" s="327">
        <f>SUMIF(個別表!$E$16:$E$976,$C45,個別表!$IH$16:$IH$976)</f>
        <v>0</v>
      </c>
      <c r="K45" s="327">
        <f>SUMIF(個別表!$E$16:$E$976,$C45,個別表!$II$16:$II$976)</f>
        <v>0</v>
      </c>
      <c r="L45" s="328">
        <f>SUMIF(個別表!$E$16:$E$976,$C45,個別表!$IJ$16:$IJ$976)</f>
        <v>0</v>
      </c>
      <c r="M45" s="329"/>
      <c r="N45" s="330"/>
      <c r="O45" s="349"/>
      <c r="P45" s="350"/>
      <c r="Q45" s="382" t="str">
        <f>IF($H45&lt;&gt;"",SUMIF(個別表!$E$16:$E$976,$C45,個別表!$GD$16:$GD$976),"")</f>
        <v/>
      </c>
      <c r="R45" s="382" t="str">
        <f>IF($H45&lt;&gt;"",SUMIF(個別表!$E$16:$E$976,$C45,個別表!$GE$16:$GE$976),"")</f>
        <v/>
      </c>
      <c r="S45" s="382" t="str">
        <f>IF($H45&lt;&gt;"",SUMIF(個別表!$E$16:$E$976,$C45,個別表!$GF$16:$GF$976),"")</f>
        <v/>
      </c>
      <c r="T45" s="382" t="str">
        <f>IF($H45&lt;&gt;"",SUMIF(個別表!$E$16:$E$976,$C45,個別表!$GG$16:$GG$976),"")</f>
        <v/>
      </c>
      <c r="U45" s="382" t="str">
        <f>IF($H45&lt;&gt;"",SUMIF(個別表!$E$16:$E$976,$C45,個別表!$GH$16:$GH$976),"")</f>
        <v/>
      </c>
      <c r="V45" s="382" t="str">
        <f>IF($H45&lt;&gt;"",SUMIF(個別表!$E$16:$E$976,$C45,個別表!$GI$16:$GI$976),"")</f>
        <v/>
      </c>
      <c r="W45" s="382" t="str">
        <f>IF($H45&lt;&gt;"",SUMIF(個別表!$E$16:$E$976,$C45,個別表!$GJ$16:$GJ$976),"")</f>
        <v/>
      </c>
      <c r="X45" s="382" t="str">
        <f>IF($H45&lt;&gt;"",SUMIF(個別表!$E$16:$E$976,$C45,個別表!$GK$16:$GK$976),"")</f>
        <v/>
      </c>
      <c r="Y45" s="383" t="str">
        <f>IF($H45&lt;&gt;"",SUMIF(個別表!$E$16:$E$976,$C45,個別表!$GL$16:$GL$976),"")</f>
        <v/>
      </c>
      <c r="Z45" s="384" t="str">
        <f>IF($H45&lt;&gt;"",SUMIF(個別表!$E$16:$E$976,$C45,個別表!$GN$16:$GN$976),"")</f>
        <v/>
      </c>
      <c r="AA45" s="385" t="str">
        <f>IF($H45&lt;&gt;"",SUMIF(個別表!$E$16:$E$976,$C45,個別表!$GO$16:$GO$976),"")</f>
        <v/>
      </c>
      <c r="AB45" s="385" t="str">
        <f>IF($H45&lt;&gt;"",SUMIF(個別表!$E$16:$E$976,$C45,個別表!$GP$16:$GP$976),"")</f>
        <v/>
      </c>
      <c r="AC45" s="382" t="str">
        <f>IF($H45&lt;&gt;"",SUMIF(個別表!$E$16:$E$976,$C45,個別表!$GQ$16:$GQ$976),"")</f>
        <v/>
      </c>
      <c r="AD45" s="382" t="str">
        <f>IF($H45&lt;&gt;"",SUMIF(個別表!$E$16:$E$976,$C45,個別表!$GR$16:$GR$976),"")</f>
        <v/>
      </c>
      <c r="AE45" s="382" t="str">
        <f>IF($H45&lt;&gt;"",SUMIF(個別表!$E$16:$E$976,$C45,個別表!$GS$16:$GS$976),"")</f>
        <v/>
      </c>
      <c r="AF45" s="382" t="str">
        <f>IF($H45&lt;&gt;"",IF(SUMIF(個別表!$E$16:$E$976,$C45,個別表!$GW$16:$GW$976)&gt;=4,4,SUMIF(個別表!$E$16:$E$976,$C45,個別表!$GW$16:$GW$976)),"")</f>
        <v/>
      </c>
      <c r="AG45" s="382" t="str">
        <f>IF($H45&lt;&gt;"",SUMIF(個別表!$E$16:$E$976,$C45,個別表!$HB$16:$HB$976),"")</f>
        <v/>
      </c>
      <c r="AH45" s="382" t="str">
        <f>IF($H45&lt;&gt;"",SUMIF(個別表!$E$16:$E$976,$C45,個別表!$HC$16:$HC$976),"")</f>
        <v/>
      </c>
      <c r="AI45" s="382" t="str">
        <f>IF($H45&lt;&gt;"",SUMIF(個別表!$E$16:$E$976,$C45,個別表!$HI$16:$HI$976),"")</f>
        <v/>
      </c>
      <c r="AJ45" s="382" t="str">
        <f>IF($H45&lt;&gt;"",SUMIF(個別表!$E$16:$E$976,$C45,個別表!$HO$16:$HO$976),"")</f>
        <v/>
      </c>
      <c r="AK45" s="382" t="str">
        <f>IF($H45&lt;&gt;"",SUMIF(個別表!$E$16:$E$976,$C45,個別表!$HS$16:$HS$976),"")</f>
        <v/>
      </c>
      <c r="AL45" s="382" t="str">
        <f>IF($H45&lt;&gt;"",SUMIF(個別表!$E$16:$E$976,$C45,個別表!$HT$16:$HT$976),"")</f>
        <v/>
      </c>
      <c r="AM45" s="383" t="str">
        <f>IF($H45&lt;&gt;"",SUMIF(個別表!$E$16:$E$976,$C45,個別表!$HW$16:$HW$976),"")</f>
        <v/>
      </c>
      <c r="AN45" s="351" t="str">
        <f t="shared" si="2"/>
        <v/>
      </c>
      <c r="AO45" s="352" t="str">
        <f t="shared" si="3"/>
        <v/>
      </c>
      <c r="AP45" s="353"/>
      <c r="AQ45" s="352" t="str">
        <f t="shared" si="4"/>
        <v/>
      </c>
      <c r="AR45" s="375" t="str">
        <f>IFERROR(VLOOKUP($C45,個別表!$E$16:$GB$976,180,FALSE),"")</f>
        <v/>
      </c>
      <c r="AS45" s="354" t="s">
        <v>31</v>
      </c>
      <c r="AT45" s="415" t="str">
        <f t="shared" si="5"/>
        <v/>
      </c>
      <c r="AU45" s="342"/>
      <c r="AV45" s="343"/>
    </row>
    <row r="46" spans="2:48" s="344" customFormat="1" ht="19.95" customHeight="1" x14ac:dyDescent="0.2">
      <c r="B46" s="331"/>
      <c r="C46" s="345" t="str">
        <f>IF((ROW()-15)&lt;=個別表!J46,ROW()-15,"")</f>
        <v/>
      </c>
      <c r="D46" s="346" t="str">
        <f>IFERROR(VLOOKUP($C46,個別表!$E$16:$AJ$976,7,FALSE),"")</f>
        <v/>
      </c>
      <c r="E46" s="347" t="str">
        <f>IFERROR(VLOOKUP($C46,個別表!$E$16:$AJ$976,8,FALSE),"")</f>
        <v/>
      </c>
      <c r="F46" s="347" t="str">
        <f>IFERROR(VLOOKUP($C46,個別表!$E$16:$AJ$976,13,FALSE),"")</f>
        <v/>
      </c>
      <c r="G46" s="430" t="str">
        <f>IFERROR(VLOOKUP($C46,個別表!$E$16:$AJ$976,14,FALSE),"")</f>
        <v/>
      </c>
      <c r="H46" s="427" t="str">
        <f>IFERROR(VLOOKUP($C46,個別表!$E$16:$AJ$976,16,FALSE),"")</f>
        <v/>
      </c>
      <c r="I46" s="327">
        <f>SUMIF(個別表!$E$16:$E$976,$C46,個別表!$IG$16:$IG$976)</f>
        <v>0</v>
      </c>
      <c r="J46" s="327">
        <f>SUMIF(個別表!$E$16:$E$976,$C46,個別表!$IH$16:$IH$976)</f>
        <v>0</v>
      </c>
      <c r="K46" s="327">
        <f>SUMIF(個別表!$E$16:$E$976,$C46,個別表!$II$16:$II$976)</f>
        <v>0</v>
      </c>
      <c r="L46" s="328">
        <f>SUMIF(個別表!$E$16:$E$976,$C46,個別表!$IJ$16:$IJ$976)</f>
        <v>0</v>
      </c>
      <c r="M46" s="329"/>
      <c r="N46" s="330"/>
      <c r="O46" s="349"/>
      <c r="P46" s="350"/>
      <c r="Q46" s="382" t="str">
        <f>IF($H46&lt;&gt;"",SUMIF(個別表!$E$16:$E$976,$C46,個別表!$GD$16:$GD$976),"")</f>
        <v/>
      </c>
      <c r="R46" s="382" t="str">
        <f>IF($H46&lt;&gt;"",SUMIF(個別表!$E$16:$E$976,$C46,個別表!$GE$16:$GE$976),"")</f>
        <v/>
      </c>
      <c r="S46" s="382" t="str">
        <f>IF($H46&lt;&gt;"",SUMIF(個別表!$E$16:$E$976,$C46,個別表!$GF$16:$GF$976),"")</f>
        <v/>
      </c>
      <c r="T46" s="382" t="str">
        <f>IF($H46&lt;&gt;"",SUMIF(個別表!$E$16:$E$976,$C46,個別表!$GG$16:$GG$976),"")</f>
        <v/>
      </c>
      <c r="U46" s="382" t="str">
        <f>IF($H46&lt;&gt;"",SUMIF(個別表!$E$16:$E$976,$C46,個別表!$GH$16:$GH$976),"")</f>
        <v/>
      </c>
      <c r="V46" s="382" t="str">
        <f>IF($H46&lt;&gt;"",SUMIF(個別表!$E$16:$E$976,$C46,個別表!$GI$16:$GI$976),"")</f>
        <v/>
      </c>
      <c r="W46" s="382" t="str">
        <f>IF($H46&lt;&gt;"",SUMIF(個別表!$E$16:$E$976,$C46,個別表!$GJ$16:$GJ$976),"")</f>
        <v/>
      </c>
      <c r="X46" s="382" t="str">
        <f>IF($H46&lt;&gt;"",SUMIF(個別表!$E$16:$E$976,$C46,個別表!$GK$16:$GK$976),"")</f>
        <v/>
      </c>
      <c r="Y46" s="383" t="str">
        <f>IF($H46&lt;&gt;"",SUMIF(個別表!$E$16:$E$976,$C46,個別表!$GL$16:$GL$976),"")</f>
        <v/>
      </c>
      <c r="Z46" s="384" t="str">
        <f>IF($H46&lt;&gt;"",SUMIF(個別表!$E$16:$E$976,$C46,個別表!$GN$16:$GN$976),"")</f>
        <v/>
      </c>
      <c r="AA46" s="385" t="str">
        <f>IF($H46&lt;&gt;"",SUMIF(個別表!$E$16:$E$976,$C46,個別表!$GO$16:$GO$976),"")</f>
        <v/>
      </c>
      <c r="AB46" s="385" t="str">
        <f>IF($H46&lt;&gt;"",SUMIF(個別表!$E$16:$E$976,$C46,個別表!$GP$16:$GP$976),"")</f>
        <v/>
      </c>
      <c r="AC46" s="382" t="str">
        <f>IF($H46&lt;&gt;"",SUMIF(個別表!$E$16:$E$976,$C46,個別表!$GQ$16:$GQ$976),"")</f>
        <v/>
      </c>
      <c r="AD46" s="382" t="str">
        <f>IF($H46&lt;&gt;"",SUMIF(個別表!$E$16:$E$976,$C46,個別表!$GR$16:$GR$976),"")</f>
        <v/>
      </c>
      <c r="AE46" s="382" t="str">
        <f>IF($H46&lt;&gt;"",SUMIF(個別表!$E$16:$E$976,$C46,個別表!$GS$16:$GS$976),"")</f>
        <v/>
      </c>
      <c r="AF46" s="382" t="str">
        <f>IF($H46&lt;&gt;"",IF(SUMIF(個別表!$E$16:$E$976,$C46,個別表!$GW$16:$GW$976)&gt;=4,4,SUMIF(個別表!$E$16:$E$976,$C46,個別表!$GW$16:$GW$976)),"")</f>
        <v/>
      </c>
      <c r="AG46" s="382" t="str">
        <f>IF($H46&lt;&gt;"",SUMIF(個別表!$E$16:$E$976,$C46,個別表!$HB$16:$HB$976),"")</f>
        <v/>
      </c>
      <c r="AH46" s="382" t="str">
        <f>IF($H46&lt;&gt;"",SUMIF(個別表!$E$16:$E$976,$C46,個別表!$HC$16:$HC$976),"")</f>
        <v/>
      </c>
      <c r="AI46" s="382" t="str">
        <f>IF($H46&lt;&gt;"",SUMIF(個別表!$E$16:$E$976,$C46,個別表!$HI$16:$HI$976),"")</f>
        <v/>
      </c>
      <c r="AJ46" s="382" t="str">
        <f>IF($H46&lt;&gt;"",SUMIF(個別表!$E$16:$E$976,$C46,個別表!$HO$16:$HO$976),"")</f>
        <v/>
      </c>
      <c r="AK46" s="382" t="str">
        <f>IF($H46&lt;&gt;"",SUMIF(個別表!$E$16:$E$976,$C46,個別表!$HS$16:$HS$976),"")</f>
        <v/>
      </c>
      <c r="AL46" s="382" t="str">
        <f>IF($H46&lt;&gt;"",SUMIF(個別表!$E$16:$E$976,$C46,個別表!$HT$16:$HT$976),"")</f>
        <v/>
      </c>
      <c r="AM46" s="383" t="str">
        <f>IF($H46&lt;&gt;"",SUMIF(個別表!$E$16:$E$976,$C46,個別表!$HW$16:$HW$976),"")</f>
        <v/>
      </c>
      <c r="AN46" s="351" t="str">
        <f t="shared" si="2"/>
        <v/>
      </c>
      <c r="AO46" s="352" t="str">
        <f t="shared" si="3"/>
        <v/>
      </c>
      <c r="AP46" s="353"/>
      <c r="AQ46" s="352" t="str">
        <f t="shared" si="4"/>
        <v/>
      </c>
      <c r="AR46" s="375" t="str">
        <f>IFERROR(VLOOKUP($C46,個別表!$E$16:$GB$976,180,FALSE),"")</f>
        <v/>
      </c>
      <c r="AS46" s="354" t="s">
        <v>31</v>
      </c>
      <c r="AT46" s="415" t="str">
        <f t="shared" si="5"/>
        <v/>
      </c>
      <c r="AU46" s="342"/>
      <c r="AV46" s="343"/>
    </row>
    <row r="47" spans="2:48" s="344" customFormat="1" ht="19.95" customHeight="1" x14ac:dyDescent="0.2">
      <c r="B47" s="331"/>
      <c r="C47" s="345" t="str">
        <f>IF((ROW()-15)&lt;=個別表!J47,ROW()-15,"")</f>
        <v/>
      </c>
      <c r="D47" s="346" t="str">
        <f>IFERROR(VLOOKUP($C47,個別表!$E$16:$AJ$976,7,FALSE),"")</f>
        <v/>
      </c>
      <c r="E47" s="347" t="str">
        <f>IFERROR(VLOOKUP($C47,個別表!$E$16:$AJ$976,8,FALSE),"")</f>
        <v/>
      </c>
      <c r="F47" s="347" t="str">
        <f>IFERROR(VLOOKUP($C47,個別表!$E$16:$AJ$976,13,FALSE),"")</f>
        <v/>
      </c>
      <c r="G47" s="430" t="str">
        <f>IFERROR(VLOOKUP($C47,個別表!$E$16:$AJ$976,14,FALSE),"")</f>
        <v/>
      </c>
      <c r="H47" s="427" t="str">
        <f>IFERROR(VLOOKUP($C47,個別表!$E$16:$AJ$976,16,FALSE),"")</f>
        <v/>
      </c>
      <c r="I47" s="327">
        <f>SUMIF(個別表!$E$16:$E$976,$C47,個別表!$IG$16:$IG$976)</f>
        <v>0</v>
      </c>
      <c r="J47" s="327">
        <f>SUMIF(個別表!$E$16:$E$976,$C47,個別表!$IH$16:$IH$976)</f>
        <v>0</v>
      </c>
      <c r="K47" s="327">
        <f>SUMIF(個別表!$E$16:$E$976,$C47,個別表!$II$16:$II$976)</f>
        <v>0</v>
      </c>
      <c r="L47" s="328">
        <f>SUMIF(個別表!$E$16:$E$976,$C47,個別表!$IJ$16:$IJ$976)</f>
        <v>0</v>
      </c>
      <c r="M47" s="329"/>
      <c r="N47" s="330"/>
      <c r="O47" s="349"/>
      <c r="P47" s="350"/>
      <c r="Q47" s="382" t="str">
        <f>IF($H47&lt;&gt;"",SUMIF(個別表!$E$16:$E$976,$C47,個別表!$GD$16:$GD$976),"")</f>
        <v/>
      </c>
      <c r="R47" s="382" t="str">
        <f>IF($H47&lt;&gt;"",SUMIF(個別表!$E$16:$E$976,$C47,個別表!$GE$16:$GE$976),"")</f>
        <v/>
      </c>
      <c r="S47" s="382" t="str">
        <f>IF($H47&lt;&gt;"",SUMIF(個別表!$E$16:$E$976,$C47,個別表!$GF$16:$GF$976),"")</f>
        <v/>
      </c>
      <c r="T47" s="382" t="str">
        <f>IF($H47&lt;&gt;"",SUMIF(個別表!$E$16:$E$976,$C47,個別表!$GG$16:$GG$976),"")</f>
        <v/>
      </c>
      <c r="U47" s="382" t="str">
        <f>IF($H47&lt;&gt;"",SUMIF(個別表!$E$16:$E$976,$C47,個別表!$GH$16:$GH$976),"")</f>
        <v/>
      </c>
      <c r="V47" s="382" t="str">
        <f>IF($H47&lt;&gt;"",SUMIF(個別表!$E$16:$E$976,$C47,個別表!$GI$16:$GI$976),"")</f>
        <v/>
      </c>
      <c r="W47" s="382" t="str">
        <f>IF($H47&lt;&gt;"",SUMIF(個別表!$E$16:$E$976,$C47,個別表!$GJ$16:$GJ$976),"")</f>
        <v/>
      </c>
      <c r="X47" s="382" t="str">
        <f>IF($H47&lt;&gt;"",SUMIF(個別表!$E$16:$E$976,$C47,個別表!$GK$16:$GK$976),"")</f>
        <v/>
      </c>
      <c r="Y47" s="383" t="str">
        <f>IF($H47&lt;&gt;"",SUMIF(個別表!$E$16:$E$976,$C47,個別表!$GL$16:$GL$976),"")</f>
        <v/>
      </c>
      <c r="Z47" s="384" t="str">
        <f>IF($H47&lt;&gt;"",SUMIF(個別表!$E$16:$E$976,$C47,個別表!$GN$16:$GN$976),"")</f>
        <v/>
      </c>
      <c r="AA47" s="385" t="str">
        <f>IF($H47&lt;&gt;"",SUMIF(個別表!$E$16:$E$976,$C47,個別表!$GO$16:$GO$976),"")</f>
        <v/>
      </c>
      <c r="AB47" s="385" t="str">
        <f>IF($H47&lt;&gt;"",SUMIF(個別表!$E$16:$E$976,$C47,個別表!$GP$16:$GP$976),"")</f>
        <v/>
      </c>
      <c r="AC47" s="382" t="str">
        <f>IF($H47&lt;&gt;"",SUMIF(個別表!$E$16:$E$976,$C47,個別表!$GQ$16:$GQ$976),"")</f>
        <v/>
      </c>
      <c r="AD47" s="382" t="str">
        <f>IF($H47&lt;&gt;"",SUMIF(個別表!$E$16:$E$976,$C47,個別表!$GR$16:$GR$976),"")</f>
        <v/>
      </c>
      <c r="AE47" s="382" t="str">
        <f>IF($H47&lt;&gt;"",SUMIF(個別表!$E$16:$E$976,$C47,個別表!$GS$16:$GS$976),"")</f>
        <v/>
      </c>
      <c r="AF47" s="382" t="str">
        <f>IF($H47&lt;&gt;"",IF(SUMIF(個別表!$E$16:$E$976,$C47,個別表!$GW$16:$GW$976)&gt;=4,4,SUMIF(個別表!$E$16:$E$976,$C47,個別表!$GW$16:$GW$976)),"")</f>
        <v/>
      </c>
      <c r="AG47" s="382" t="str">
        <f>IF($H47&lt;&gt;"",SUMIF(個別表!$E$16:$E$976,$C47,個別表!$HB$16:$HB$976),"")</f>
        <v/>
      </c>
      <c r="AH47" s="382" t="str">
        <f>IF($H47&lt;&gt;"",SUMIF(個別表!$E$16:$E$976,$C47,個別表!$HC$16:$HC$976),"")</f>
        <v/>
      </c>
      <c r="AI47" s="382" t="str">
        <f>IF($H47&lt;&gt;"",SUMIF(個別表!$E$16:$E$976,$C47,個別表!$HI$16:$HI$976),"")</f>
        <v/>
      </c>
      <c r="AJ47" s="382" t="str">
        <f>IF($H47&lt;&gt;"",SUMIF(個別表!$E$16:$E$976,$C47,個別表!$HO$16:$HO$976),"")</f>
        <v/>
      </c>
      <c r="AK47" s="382" t="str">
        <f>IF($H47&lt;&gt;"",SUMIF(個別表!$E$16:$E$976,$C47,個別表!$HS$16:$HS$976),"")</f>
        <v/>
      </c>
      <c r="AL47" s="382" t="str">
        <f>IF($H47&lt;&gt;"",SUMIF(個別表!$E$16:$E$976,$C47,個別表!$HT$16:$HT$976),"")</f>
        <v/>
      </c>
      <c r="AM47" s="383" t="str">
        <f>IF($H47&lt;&gt;"",SUMIF(個別表!$E$16:$E$976,$C47,個別表!$HW$16:$HW$976),"")</f>
        <v/>
      </c>
      <c r="AN47" s="351" t="str">
        <f t="shared" si="2"/>
        <v/>
      </c>
      <c r="AO47" s="352" t="str">
        <f t="shared" si="3"/>
        <v/>
      </c>
      <c r="AP47" s="353"/>
      <c r="AQ47" s="352" t="str">
        <f t="shared" si="4"/>
        <v/>
      </c>
      <c r="AR47" s="375" t="str">
        <f>IFERROR(VLOOKUP($C47,個別表!$E$16:$GB$976,180,FALSE),"")</f>
        <v/>
      </c>
      <c r="AS47" s="354" t="s">
        <v>31</v>
      </c>
      <c r="AT47" s="415" t="str">
        <f t="shared" si="5"/>
        <v/>
      </c>
      <c r="AU47" s="342"/>
      <c r="AV47" s="343"/>
    </row>
    <row r="48" spans="2:48" s="344" customFormat="1" ht="19.95" customHeight="1" x14ac:dyDescent="0.2">
      <c r="B48" s="331"/>
      <c r="C48" s="345" t="str">
        <f>IF((ROW()-15)&lt;=個別表!J48,ROW()-15,"")</f>
        <v/>
      </c>
      <c r="D48" s="346" t="str">
        <f>IFERROR(VLOOKUP($C48,個別表!$E$16:$AJ$976,7,FALSE),"")</f>
        <v/>
      </c>
      <c r="E48" s="347" t="str">
        <f>IFERROR(VLOOKUP($C48,個別表!$E$16:$AJ$976,8,FALSE),"")</f>
        <v/>
      </c>
      <c r="F48" s="347" t="str">
        <f>IFERROR(VLOOKUP($C48,個別表!$E$16:$AJ$976,13,FALSE),"")</f>
        <v/>
      </c>
      <c r="G48" s="430" t="str">
        <f>IFERROR(VLOOKUP($C48,個別表!$E$16:$AJ$976,14,FALSE),"")</f>
        <v/>
      </c>
      <c r="H48" s="427" t="str">
        <f>IFERROR(VLOOKUP($C48,個別表!$E$16:$AJ$976,16,FALSE),"")</f>
        <v/>
      </c>
      <c r="I48" s="327">
        <f>SUMIF(個別表!$E$16:$E$976,$C48,個別表!$IG$16:$IG$976)</f>
        <v>0</v>
      </c>
      <c r="J48" s="327">
        <f>SUMIF(個別表!$E$16:$E$976,$C48,個別表!$IH$16:$IH$976)</f>
        <v>0</v>
      </c>
      <c r="K48" s="327">
        <f>SUMIF(個別表!$E$16:$E$976,$C48,個別表!$II$16:$II$976)</f>
        <v>0</v>
      </c>
      <c r="L48" s="328">
        <f>SUMIF(個別表!$E$16:$E$976,$C48,個別表!$IJ$16:$IJ$976)</f>
        <v>0</v>
      </c>
      <c r="M48" s="329"/>
      <c r="N48" s="330"/>
      <c r="O48" s="349"/>
      <c r="P48" s="350"/>
      <c r="Q48" s="382" t="str">
        <f>IF($H48&lt;&gt;"",SUMIF(個別表!$E$16:$E$976,$C48,個別表!$GD$16:$GD$976),"")</f>
        <v/>
      </c>
      <c r="R48" s="382" t="str">
        <f>IF($H48&lt;&gt;"",SUMIF(個別表!$E$16:$E$976,$C48,個別表!$GE$16:$GE$976),"")</f>
        <v/>
      </c>
      <c r="S48" s="382" t="str">
        <f>IF($H48&lt;&gt;"",SUMIF(個別表!$E$16:$E$976,$C48,個別表!$GF$16:$GF$976),"")</f>
        <v/>
      </c>
      <c r="T48" s="382" t="str">
        <f>IF($H48&lt;&gt;"",SUMIF(個別表!$E$16:$E$976,$C48,個別表!$GG$16:$GG$976),"")</f>
        <v/>
      </c>
      <c r="U48" s="382" t="str">
        <f>IF($H48&lt;&gt;"",SUMIF(個別表!$E$16:$E$976,$C48,個別表!$GH$16:$GH$976),"")</f>
        <v/>
      </c>
      <c r="V48" s="382" t="str">
        <f>IF($H48&lt;&gt;"",SUMIF(個別表!$E$16:$E$976,$C48,個別表!$GI$16:$GI$976),"")</f>
        <v/>
      </c>
      <c r="W48" s="382" t="str">
        <f>IF($H48&lt;&gt;"",SUMIF(個別表!$E$16:$E$976,$C48,個別表!$GJ$16:$GJ$976),"")</f>
        <v/>
      </c>
      <c r="X48" s="382" t="str">
        <f>IF($H48&lt;&gt;"",SUMIF(個別表!$E$16:$E$976,$C48,個別表!$GK$16:$GK$976),"")</f>
        <v/>
      </c>
      <c r="Y48" s="383" t="str">
        <f>IF($H48&lt;&gt;"",SUMIF(個別表!$E$16:$E$976,$C48,個別表!$GL$16:$GL$976),"")</f>
        <v/>
      </c>
      <c r="Z48" s="384" t="str">
        <f>IF($H48&lt;&gt;"",SUMIF(個別表!$E$16:$E$976,$C48,個別表!$GN$16:$GN$976),"")</f>
        <v/>
      </c>
      <c r="AA48" s="385" t="str">
        <f>IF($H48&lt;&gt;"",SUMIF(個別表!$E$16:$E$976,$C48,個別表!$GO$16:$GO$976),"")</f>
        <v/>
      </c>
      <c r="AB48" s="385" t="str">
        <f>IF($H48&lt;&gt;"",SUMIF(個別表!$E$16:$E$976,$C48,個別表!$GP$16:$GP$976),"")</f>
        <v/>
      </c>
      <c r="AC48" s="382" t="str">
        <f>IF($H48&lt;&gt;"",SUMIF(個別表!$E$16:$E$976,$C48,個別表!$GQ$16:$GQ$976),"")</f>
        <v/>
      </c>
      <c r="AD48" s="382" t="str">
        <f>IF($H48&lt;&gt;"",SUMIF(個別表!$E$16:$E$976,$C48,個別表!$GR$16:$GR$976),"")</f>
        <v/>
      </c>
      <c r="AE48" s="382" t="str">
        <f>IF($H48&lt;&gt;"",SUMIF(個別表!$E$16:$E$976,$C48,個別表!$GS$16:$GS$976),"")</f>
        <v/>
      </c>
      <c r="AF48" s="382" t="str">
        <f>IF($H48&lt;&gt;"",IF(SUMIF(個別表!$E$16:$E$976,$C48,個別表!$GW$16:$GW$976)&gt;=4,4,SUMIF(個別表!$E$16:$E$976,$C48,個別表!$GW$16:$GW$976)),"")</f>
        <v/>
      </c>
      <c r="AG48" s="382" t="str">
        <f>IF($H48&lt;&gt;"",SUMIF(個別表!$E$16:$E$976,$C48,個別表!$HB$16:$HB$976),"")</f>
        <v/>
      </c>
      <c r="AH48" s="382" t="str">
        <f>IF($H48&lt;&gt;"",SUMIF(個別表!$E$16:$E$976,$C48,個別表!$HC$16:$HC$976),"")</f>
        <v/>
      </c>
      <c r="AI48" s="382" t="str">
        <f>IF($H48&lt;&gt;"",SUMIF(個別表!$E$16:$E$976,$C48,個別表!$HI$16:$HI$976),"")</f>
        <v/>
      </c>
      <c r="AJ48" s="382" t="str">
        <f>IF($H48&lt;&gt;"",SUMIF(個別表!$E$16:$E$976,$C48,個別表!$HO$16:$HO$976),"")</f>
        <v/>
      </c>
      <c r="AK48" s="382" t="str">
        <f>IF($H48&lt;&gt;"",SUMIF(個別表!$E$16:$E$976,$C48,個別表!$HS$16:$HS$976),"")</f>
        <v/>
      </c>
      <c r="AL48" s="382" t="str">
        <f>IF($H48&lt;&gt;"",SUMIF(個別表!$E$16:$E$976,$C48,個別表!$HT$16:$HT$976),"")</f>
        <v/>
      </c>
      <c r="AM48" s="383" t="str">
        <f>IF($H48&lt;&gt;"",SUMIF(個別表!$E$16:$E$976,$C48,個別表!$HW$16:$HW$976),"")</f>
        <v/>
      </c>
      <c r="AN48" s="351" t="str">
        <f t="shared" si="2"/>
        <v/>
      </c>
      <c r="AO48" s="352" t="str">
        <f t="shared" si="3"/>
        <v/>
      </c>
      <c r="AP48" s="353"/>
      <c r="AQ48" s="352" t="str">
        <f t="shared" si="4"/>
        <v/>
      </c>
      <c r="AR48" s="375" t="str">
        <f>IFERROR(VLOOKUP($C48,個別表!$E$16:$GB$976,180,FALSE),"")</f>
        <v/>
      </c>
      <c r="AS48" s="354" t="s">
        <v>31</v>
      </c>
      <c r="AT48" s="415" t="str">
        <f t="shared" si="5"/>
        <v/>
      </c>
      <c r="AU48" s="342"/>
      <c r="AV48" s="343"/>
    </row>
    <row r="49" spans="2:48" s="344" customFormat="1" ht="19.95" customHeight="1" x14ac:dyDescent="0.2">
      <c r="B49" s="331"/>
      <c r="C49" s="345" t="str">
        <f>IF((ROW()-15)&lt;=個別表!J49,ROW()-15,"")</f>
        <v/>
      </c>
      <c r="D49" s="346" t="str">
        <f>IFERROR(VLOOKUP($C49,個別表!$E$16:$AJ$976,7,FALSE),"")</f>
        <v/>
      </c>
      <c r="E49" s="347" t="str">
        <f>IFERROR(VLOOKUP($C49,個別表!$E$16:$AJ$976,8,FALSE),"")</f>
        <v/>
      </c>
      <c r="F49" s="347" t="str">
        <f>IFERROR(VLOOKUP($C49,個別表!$E$16:$AJ$976,13,FALSE),"")</f>
        <v/>
      </c>
      <c r="G49" s="430" t="str">
        <f>IFERROR(VLOOKUP($C49,個別表!$E$16:$AJ$976,14,FALSE),"")</f>
        <v/>
      </c>
      <c r="H49" s="427" t="str">
        <f>IFERROR(VLOOKUP($C49,個別表!$E$16:$AJ$976,16,FALSE),"")</f>
        <v/>
      </c>
      <c r="I49" s="327">
        <f>SUMIF(個別表!$E$16:$E$976,$C49,個別表!$IG$16:$IG$976)</f>
        <v>0</v>
      </c>
      <c r="J49" s="327">
        <f>SUMIF(個別表!$E$16:$E$976,$C49,個別表!$IH$16:$IH$976)</f>
        <v>0</v>
      </c>
      <c r="K49" s="327">
        <f>SUMIF(個別表!$E$16:$E$976,$C49,個別表!$II$16:$II$976)</f>
        <v>0</v>
      </c>
      <c r="L49" s="328">
        <f>SUMIF(個別表!$E$16:$E$976,$C49,個別表!$IJ$16:$IJ$976)</f>
        <v>0</v>
      </c>
      <c r="M49" s="329"/>
      <c r="N49" s="330"/>
      <c r="O49" s="349"/>
      <c r="P49" s="350"/>
      <c r="Q49" s="382" t="str">
        <f>IF($H49&lt;&gt;"",SUMIF(個別表!$E$16:$E$976,$C49,個別表!$GD$16:$GD$976),"")</f>
        <v/>
      </c>
      <c r="R49" s="382" t="str">
        <f>IF($H49&lt;&gt;"",SUMIF(個別表!$E$16:$E$976,$C49,個別表!$GE$16:$GE$976),"")</f>
        <v/>
      </c>
      <c r="S49" s="382" t="str">
        <f>IF($H49&lt;&gt;"",SUMIF(個別表!$E$16:$E$976,$C49,個別表!$GF$16:$GF$976),"")</f>
        <v/>
      </c>
      <c r="T49" s="382" t="str">
        <f>IF($H49&lt;&gt;"",SUMIF(個別表!$E$16:$E$976,$C49,個別表!$GG$16:$GG$976),"")</f>
        <v/>
      </c>
      <c r="U49" s="382" t="str">
        <f>IF($H49&lt;&gt;"",SUMIF(個別表!$E$16:$E$976,$C49,個別表!$GH$16:$GH$976),"")</f>
        <v/>
      </c>
      <c r="V49" s="382" t="str">
        <f>IF($H49&lt;&gt;"",SUMIF(個別表!$E$16:$E$976,$C49,個別表!$GI$16:$GI$976),"")</f>
        <v/>
      </c>
      <c r="W49" s="382" t="str">
        <f>IF($H49&lt;&gt;"",SUMIF(個別表!$E$16:$E$976,$C49,個別表!$GJ$16:$GJ$976),"")</f>
        <v/>
      </c>
      <c r="X49" s="382" t="str">
        <f>IF($H49&lt;&gt;"",SUMIF(個別表!$E$16:$E$976,$C49,個別表!$GK$16:$GK$976),"")</f>
        <v/>
      </c>
      <c r="Y49" s="383" t="str">
        <f>IF($H49&lt;&gt;"",SUMIF(個別表!$E$16:$E$976,$C49,個別表!$GL$16:$GL$976),"")</f>
        <v/>
      </c>
      <c r="Z49" s="384" t="str">
        <f>IF($H49&lt;&gt;"",SUMIF(個別表!$E$16:$E$976,$C49,個別表!$GN$16:$GN$976),"")</f>
        <v/>
      </c>
      <c r="AA49" s="385" t="str">
        <f>IF($H49&lt;&gt;"",SUMIF(個別表!$E$16:$E$976,$C49,個別表!$GO$16:$GO$976),"")</f>
        <v/>
      </c>
      <c r="AB49" s="385" t="str">
        <f>IF($H49&lt;&gt;"",SUMIF(個別表!$E$16:$E$976,$C49,個別表!$GP$16:$GP$976),"")</f>
        <v/>
      </c>
      <c r="AC49" s="382" t="str">
        <f>IF($H49&lt;&gt;"",SUMIF(個別表!$E$16:$E$976,$C49,個別表!$GQ$16:$GQ$976),"")</f>
        <v/>
      </c>
      <c r="AD49" s="382" t="str">
        <f>IF($H49&lt;&gt;"",SUMIF(個別表!$E$16:$E$976,$C49,個別表!$GR$16:$GR$976),"")</f>
        <v/>
      </c>
      <c r="AE49" s="382" t="str">
        <f>IF($H49&lt;&gt;"",SUMIF(個別表!$E$16:$E$976,$C49,個別表!$GS$16:$GS$976),"")</f>
        <v/>
      </c>
      <c r="AF49" s="382" t="str">
        <f>IF($H49&lt;&gt;"",IF(SUMIF(個別表!$E$16:$E$976,$C49,個別表!$GW$16:$GW$976)&gt;=4,4,SUMIF(個別表!$E$16:$E$976,$C49,個別表!$GW$16:$GW$976)),"")</f>
        <v/>
      </c>
      <c r="AG49" s="382" t="str">
        <f>IF($H49&lt;&gt;"",SUMIF(個別表!$E$16:$E$976,$C49,個別表!$HB$16:$HB$976),"")</f>
        <v/>
      </c>
      <c r="AH49" s="382" t="str">
        <f>IF($H49&lt;&gt;"",SUMIF(個別表!$E$16:$E$976,$C49,個別表!$HC$16:$HC$976),"")</f>
        <v/>
      </c>
      <c r="AI49" s="382" t="str">
        <f>IF($H49&lt;&gt;"",SUMIF(個別表!$E$16:$E$976,$C49,個別表!$HI$16:$HI$976),"")</f>
        <v/>
      </c>
      <c r="AJ49" s="382" t="str">
        <f>IF($H49&lt;&gt;"",SUMIF(個別表!$E$16:$E$976,$C49,個別表!$HO$16:$HO$976),"")</f>
        <v/>
      </c>
      <c r="AK49" s="382" t="str">
        <f>IF($H49&lt;&gt;"",SUMIF(個別表!$E$16:$E$976,$C49,個別表!$HS$16:$HS$976),"")</f>
        <v/>
      </c>
      <c r="AL49" s="382" t="str">
        <f>IF($H49&lt;&gt;"",SUMIF(個別表!$E$16:$E$976,$C49,個別表!$HT$16:$HT$976),"")</f>
        <v/>
      </c>
      <c r="AM49" s="383" t="str">
        <f>IF($H49&lt;&gt;"",SUMIF(個別表!$E$16:$E$976,$C49,個別表!$HW$16:$HW$976),"")</f>
        <v/>
      </c>
      <c r="AN49" s="351" t="str">
        <f t="shared" si="2"/>
        <v/>
      </c>
      <c r="AO49" s="352" t="str">
        <f t="shared" si="3"/>
        <v/>
      </c>
      <c r="AP49" s="353"/>
      <c r="AQ49" s="352" t="str">
        <f t="shared" si="4"/>
        <v/>
      </c>
      <c r="AR49" s="375" t="str">
        <f>IFERROR(VLOOKUP($C49,個別表!$E$16:$GB$976,180,FALSE),"")</f>
        <v/>
      </c>
      <c r="AS49" s="354" t="s">
        <v>31</v>
      </c>
      <c r="AT49" s="415" t="str">
        <f t="shared" si="5"/>
        <v/>
      </c>
      <c r="AU49" s="342"/>
      <c r="AV49" s="343"/>
    </row>
    <row r="50" spans="2:48" s="344" customFormat="1" ht="19.95" customHeight="1" x14ac:dyDescent="0.2">
      <c r="B50" s="331"/>
      <c r="C50" s="345" t="str">
        <f>IF((ROW()-15)&lt;=個別表!J50,ROW()-15,"")</f>
        <v/>
      </c>
      <c r="D50" s="346" t="str">
        <f>IFERROR(VLOOKUP($C50,個別表!$E$16:$AJ$976,7,FALSE),"")</f>
        <v/>
      </c>
      <c r="E50" s="347" t="str">
        <f>IFERROR(VLOOKUP($C50,個別表!$E$16:$AJ$976,8,FALSE),"")</f>
        <v/>
      </c>
      <c r="F50" s="347" t="str">
        <f>IFERROR(VLOOKUP($C50,個別表!$E$16:$AJ$976,13,FALSE),"")</f>
        <v/>
      </c>
      <c r="G50" s="430" t="str">
        <f>IFERROR(VLOOKUP($C50,個別表!$E$16:$AJ$976,14,FALSE),"")</f>
        <v/>
      </c>
      <c r="H50" s="427" t="str">
        <f>IFERROR(VLOOKUP($C50,個別表!$E$16:$AJ$976,16,FALSE),"")</f>
        <v/>
      </c>
      <c r="I50" s="327">
        <f>SUMIF(個別表!$E$16:$E$976,$C50,個別表!$IG$16:$IG$976)</f>
        <v>0</v>
      </c>
      <c r="J50" s="327">
        <f>SUMIF(個別表!$E$16:$E$976,$C50,個別表!$IH$16:$IH$976)</f>
        <v>0</v>
      </c>
      <c r="K50" s="327">
        <f>SUMIF(個別表!$E$16:$E$976,$C50,個別表!$II$16:$II$976)</f>
        <v>0</v>
      </c>
      <c r="L50" s="328">
        <f>SUMIF(個別表!$E$16:$E$976,$C50,個別表!$IJ$16:$IJ$976)</f>
        <v>0</v>
      </c>
      <c r="M50" s="329"/>
      <c r="N50" s="330"/>
      <c r="O50" s="349"/>
      <c r="P50" s="350"/>
      <c r="Q50" s="382" t="str">
        <f>IF($H50&lt;&gt;"",SUMIF(個別表!$E$16:$E$976,$C50,個別表!$GD$16:$GD$976),"")</f>
        <v/>
      </c>
      <c r="R50" s="382" t="str">
        <f>IF($H50&lt;&gt;"",SUMIF(個別表!$E$16:$E$976,$C50,個別表!$GE$16:$GE$976),"")</f>
        <v/>
      </c>
      <c r="S50" s="382" t="str">
        <f>IF($H50&lt;&gt;"",SUMIF(個別表!$E$16:$E$976,$C50,個別表!$GF$16:$GF$976),"")</f>
        <v/>
      </c>
      <c r="T50" s="382" t="str">
        <f>IF($H50&lt;&gt;"",SUMIF(個別表!$E$16:$E$976,$C50,個別表!$GG$16:$GG$976),"")</f>
        <v/>
      </c>
      <c r="U50" s="382" t="str">
        <f>IF($H50&lt;&gt;"",SUMIF(個別表!$E$16:$E$976,$C50,個別表!$GH$16:$GH$976),"")</f>
        <v/>
      </c>
      <c r="V50" s="382" t="str">
        <f>IF($H50&lt;&gt;"",SUMIF(個別表!$E$16:$E$976,$C50,個別表!$GI$16:$GI$976),"")</f>
        <v/>
      </c>
      <c r="W50" s="382" t="str">
        <f>IF($H50&lt;&gt;"",SUMIF(個別表!$E$16:$E$976,$C50,個別表!$GJ$16:$GJ$976),"")</f>
        <v/>
      </c>
      <c r="X50" s="382" t="str">
        <f>IF($H50&lt;&gt;"",SUMIF(個別表!$E$16:$E$976,$C50,個別表!$GK$16:$GK$976),"")</f>
        <v/>
      </c>
      <c r="Y50" s="383" t="str">
        <f>IF($H50&lt;&gt;"",SUMIF(個別表!$E$16:$E$976,$C50,個別表!$GL$16:$GL$976),"")</f>
        <v/>
      </c>
      <c r="Z50" s="384" t="str">
        <f>IF($H50&lt;&gt;"",SUMIF(個別表!$E$16:$E$976,$C50,個別表!$GN$16:$GN$976),"")</f>
        <v/>
      </c>
      <c r="AA50" s="385" t="str">
        <f>IF($H50&lt;&gt;"",SUMIF(個別表!$E$16:$E$976,$C50,個別表!$GO$16:$GO$976),"")</f>
        <v/>
      </c>
      <c r="AB50" s="385" t="str">
        <f>IF($H50&lt;&gt;"",SUMIF(個別表!$E$16:$E$976,$C50,個別表!$GP$16:$GP$976),"")</f>
        <v/>
      </c>
      <c r="AC50" s="382" t="str">
        <f>IF($H50&lt;&gt;"",SUMIF(個別表!$E$16:$E$976,$C50,個別表!$GQ$16:$GQ$976),"")</f>
        <v/>
      </c>
      <c r="AD50" s="382" t="str">
        <f>IF($H50&lt;&gt;"",SUMIF(個別表!$E$16:$E$976,$C50,個別表!$GR$16:$GR$976),"")</f>
        <v/>
      </c>
      <c r="AE50" s="382" t="str">
        <f>IF($H50&lt;&gt;"",SUMIF(個別表!$E$16:$E$976,$C50,個別表!$GS$16:$GS$976),"")</f>
        <v/>
      </c>
      <c r="AF50" s="382" t="str">
        <f>IF($H50&lt;&gt;"",IF(SUMIF(個別表!$E$16:$E$976,$C50,個別表!$GW$16:$GW$976)&gt;=4,4,SUMIF(個別表!$E$16:$E$976,$C50,個別表!$GW$16:$GW$976)),"")</f>
        <v/>
      </c>
      <c r="AG50" s="382" t="str">
        <f>IF($H50&lt;&gt;"",SUMIF(個別表!$E$16:$E$976,$C50,個別表!$HB$16:$HB$976),"")</f>
        <v/>
      </c>
      <c r="AH50" s="382" t="str">
        <f>IF($H50&lt;&gt;"",SUMIF(個別表!$E$16:$E$976,$C50,個別表!$HC$16:$HC$976),"")</f>
        <v/>
      </c>
      <c r="AI50" s="382" t="str">
        <f>IF($H50&lt;&gt;"",SUMIF(個別表!$E$16:$E$976,$C50,個別表!$HI$16:$HI$976),"")</f>
        <v/>
      </c>
      <c r="AJ50" s="382" t="str">
        <f>IF($H50&lt;&gt;"",SUMIF(個別表!$E$16:$E$976,$C50,個別表!$HO$16:$HO$976),"")</f>
        <v/>
      </c>
      <c r="AK50" s="382" t="str">
        <f>IF($H50&lt;&gt;"",SUMIF(個別表!$E$16:$E$976,$C50,個別表!$HS$16:$HS$976),"")</f>
        <v/>
      </c>
      <c r="AL50" s="382" t="str">
        <f>IF($H50&lt;&gt;"",SUMIF(個別表!$E$16:$E$976,$C50,個別表!$HT$16:$HT$976),"")</f>
        <v/>
      </c>
      <c r="AM50" s="383" t="str">
        <f>IF($H50&lt;&gt;"",SUMIF(個別表!$E$16:$E$976,$C50,個別表!$HW$16:$HW$976),"")</f>
        <v/>
      </c>
      <c r="AN50" s="351" t="str">
        <f t="shared" si="2"/>
        <v/>
      </c>
      <c r="AO50" s="352" t="str">
        <f t="shared" si="3"/>
        <v/>
      </c>
      <c r="AP50" s="353"/>
      <c r="AQ50" s="352" t="str">
        <f t="shared" si="4"/>
        <v/>
      </c>
      <c r="AR50" s="375" t="str">
        <f>IFERROR(VLOOKUP($C50,個別表!$E$16:$GB$976,180,FALSE),"")</f>
        <v/>
      </c>
      <c r="AS50" s="354" t="s">
        <v>31</v>
      </c>
      <c r="AT50" s="415" t="str">
        <f t="shared" si="5"/>
        <v/>
      </c>
      <c r="AU50" s="342"/>
      <c r="AV50" s="343"/>
    </row>
    <row r="51" spans="2:48" s="344" customFormat="1" ht="19.95" customHeight="1" x14ac:dyDescent="0.2">
      <c r="B51" s="331"/>
      <c r="C51" s="345" t="str">
        <f>IF((ROW()-15)&lt;=個別表!J51,ROW()-15,"")</f>
        <v/>
      </c>
      <c r="D51" s="346" t="str">
        <f>IFERROR(VLOOKUP($C51,個別表!$E$16:$AJ$976,7,FALSE),"")</f>
        <v/>
      </c>
      <c r="E51" s="347" t="str">
        <f>IFERROR(VLOOKUP($C51,個別表!$E$16:$AJ$976,8,FALSE),"")</f>
        <v/>
      </c>
      <c r="F51" s="347" t="str">
        <f>IFERROR(VLOOKUP($C51,個別表!$E$16:$AJ$976,13,FALSE),"")</f>
        <v/>
      </c>
      <c r="G51" s="430" t="str">
        <f>IFERROR(VLOOKUP($C51,個別表!$E$16:$AJ$976,14,FALSE),"")</f>
        <v/>
      </c>
      <c r="H51" s="427" t="str">
        <f>IFERROR(VLOOKUP($C51,個別表!$E$16:$AJ$976,16,FALSE),"")</f>
        <v/>
      </c>
      <c r="I51" s="327">
        <f>SUMIF(個別表!$E$16:$E$976,$C51,個別表!$IG$16:$IG$976)</f>
        <v>0</v>
      </c>
      <c r="J51" s="327">
        <f>SUMIF(個別表!$E$16:$E$976,$C51,個別表!$IH$16:$IH$976)</f>
        <v>0</v>
      </c>
      <c r="K51" s="327">
        <f>SUMIF(個別表!$E$16:$E$976,$C51,個別表!$II$16:$II$976)</f>
        <v>0</v>
      </c>
      <c r="L51" s="328">
        <f>SUMIF(個別表!$E$16:$E$976,$C51,個別表!$IJ$16:$IJ$976)</f>
        <v>0</v>
      </c>
      <c r="M51" s="329"/>
      <c r="N51" s="330"/>
      <c r="O51" s="349"/>
      <c r="P51" s="350"/>
      <c r="Q51" s="382" t="str">
        <f>IF($H51&lt;&gt;"",SUMIF(個別表!$E$16:$E$976,$C51,個別表!$GD$16:$GD$976),"")</f>
        <v/>
      </c>
      <c r="R51" s="382" t="str">
        <f>IF($H51&lt;&gt;"",SUMIF(個別表!$E$16:$E$976,$C51,個別表!$GE$16:$GE$976),"")</f>
        <v/>
      </c>
      <c r="S51" s="382" t="str">
        <f>IF($H51&lt;&gt;"",SUMIF(個別表!$E$16:$E$976,$C51,個別表!$GF$16:$GF$976),"")</f>
        <v/>
      </c>
      <c r="T51" s="382" t="str">
        <f>IF($H51&lt;&gt;"",SUMIF(個別表!$E$16:$E$976,$C51,個別表!$GG$16:$GG$976),"")</f>
        <v/>
      </c>
      <c r="U51" s="382" t="str">
        <f>IF($H51&lt;&gt;"",SUMIF(個別表!$E$16:$E$976,$C51,個別表!$GH$16:$GH$976),"")</f>
        <v/>
      </c>
      <c r="V51" s="382" t="str">
        <f>IF($H51&lt;&gt;"",SUMIF(個別表!$E$16:$E$976,$C51,個別表!$GI$16:$GI$976),"")</f>
        <v/>
      </c>
      <c r="W51" s="382" t="str">
        <f>IF($H51&lt;&gt;"",SUMIF(個別表!$E$16:$E$976,$C51,個別表!$GJ$16:$GJ$976),"")</f>
        <v/>
      </c>
      <c r="X51" s="382" t="str">
        <f>IF($H51&lt;&gt;"",SUMIF(個別表!$E$16:$E$976,$C51,個別表!$GK$16:$GK$976),"")</f>
        <v/>
      </c>
      <c r="Y51" s="383" t="str">
        <f>IF($H51&lt;&gt;"",SUMIF(個別表!$E$16:$E$976,$C51,個別表!$GL$16:$GL$976),"")</f>
        <v/>
      </c>
      <c r="Z51" s="384" t="str">
        <f>IF($H51&lt;&gt;"",SUMIF(個別表!$E$16:$E$976,$C51,個別表!$GN$16:$GN$976),"")</f>
        <v/>
      </c>
      <c r="AA51" s="385" t="str">
        <f>IF($H51&lt;&gt;"",SUMIF(個別表!$E$16:$E$976,$C51,個別表!$GO$16:$GO$976),"")</f>
        <v/>
      </c>
      <c r="AB51" s="385" t="str">
        <f>IF($H51&lt;&gt;"",SUMIF(個別表!$E$16:$E$976,$C51,個別表!$GP$16:$GP$976),"")</f>
        <v/>
      </c>
      <c r="AC51" s="382" t="str">
        <f>IF($H51&lt;&gt;"",SUMIF(個別表!$E$16:$E$976,$C51,個別表!$GQ$16:$GQ$976),"")</f>
        <v/>
      </c>
      <c r="AD51" s="382" t="str">
        <f>IF($H51&lt;&gt;"",SUMIF(個別表!$E$16:$E$976,$C51,個別表!$GR$16:$GR$976),"")</f>
        <v/>
      </c>
      <c r="AE51" s="382" t="str">
        <f>IF($H51&lt;&gt;"",SUMIF(個別表!$E$16:$E$976,$C51,個別表!$GS$16:$GS$976),"")</f>
        <v/>
      </c>
      <c r="AF51" s="382" t="str">
        <f>IF($H51&lt;&gt;"",IF(SUMIF(個別表!$E$16:$E$976,$C51,個別表!$GW$16:$GW$976)&gt;=4,4,SUMIF(個別表!$E$16:$E$976,$C51,個別表!$GW$16:$GW$976)),"")</f>
        <v/>
      </c>
      <c r="AG51" s="382" t="str">
        <f>IF($H51&lt;&gt;"",SUMIF(個別表!$E$16:$E$976,$C51,個別表!$HB$16:$HB$976),"")</f>
        <v/>
      </c>
      <c r="AH51" s="382" t="str">
        <f>IF($H51&lt;&gt;"",SUMIF(個別表!$E$16:$E$976,$C51,個別表!$HC$16:$HC$976),"")</f>
        <v/>
      </c>
      <c r="AI51" s="382" t="str">
        <f>IF($H51&lt;&gt;"",SUMIF(個別表!$E$16:$E$976,$C51,個別表!$HI$16:$HI$976),"")</f>
        <v/>
      </c>
      <c r="AJ51" s="382" t="str">
        <f>IF($H51&lt;&gt;"",SUMIF(個別表!$E$16:$E$976,$C51,個別表!$HO$16:$HO$976),"")</f>
        <v/>
      </c>
      <c r="AK51" s="382" t="str">
        <f>IF($H51&lt;&gt;"",SUMIF(個別表!$E$16:$E$976,$C51,個別表!$HS$16:$HS$976),"")</f>
        <v/>
      </c>
      <c r="AL51" s="382" t="str">
        <f>IF($H51&lt;&gt;"",SUMIF(個別表!$E$16:$E$976,$C51,個別表!$HT$16:$HT$976),"")</f>
        <v/>
      </c>
      <c r="AM51" s="383" t="str">
        <f>IF($H51&lt;&gt;"",SUMIF(個別表!$E$16:$E$976,$C51,個別表!$HW$16:$HW$976),"")</f>
        <v/>
      </c>
      <c r="AN51" s="351" t="str">
        <f t="shared" si="2"/>
        <v/>
      </c>
      <c r="AO51" s="352" t="str">
        <f t="shared" si="3"/>
        <v/>
      </c>
      <c r="AP51" s="353"/>
      <c r="AQ51" s="352" t="str">
        <f t="shared" si="4"/>
        <v/>
      </c>
      <c r="AR51" s="375" t="str">
        <f>IFERROR(VLOOKUP($C51,個別表!$E$16:$GB$976,180,FALSE),"")</f>
        <v/>
      </c>
      <c r="AS51" s="354" t="s">
        <v>31</v>
      </c>
      <c r="AT51" s="415" t="str">
        <f t="shared" si="5"/>
        <v/>
      </c>
      <c r="AU51" s="342"/>
      <c r="AV51" s="343"/>
    </row>
    <row r="52" spans="2:48" s="344" customFormat="1" ht="19.95" customHeight="1" x14ac:dyDescent="0.2">
      <c r="B52" s="331"/>
      <c r="C52" s="345" t="str">
        <f>IF((ROW()-15)&lt;=個別表!J52,ROW()-15,"")</f>
        <v/>
      </c>
      <c r="D52" s="346" t="str">
        <f>IFERROR(VLOOKUP($C52,個別表!$E$16:$AJ$976,7,FALSE),"")</f>
        <v/>
      </c>
      <c r="E52" s="347" t="str">
        <f>IFERROR(VLOOKUP($C52,個別表!$E$16:$AJ$976,8,FALSE),"")</f>
        <v/>
      </c>
      <c r="F52" s="347" t="str">
        <f>IFERROR(VLOOKUP($C52,個別表!$E$16:$AJ$976,13,FALSE),"")</f>
        <v/>
      </c>
      <c r="G52" s="430" t="str">
        <f>IFERROR(VLOOKUP($C52,個別表!$E$16:$AJ$976,14,FALSE),"")</f>
        <v/>
      </c>
      <c r="H52" s="427" t="str">
        <f>IFERROR(VLOOKUP($C52,個別表!$E$16:$AJ$976,16,FALSE),"")</f>
        <v/>
      </c>
      <c r="I52" s="327">
        <f>SUMIF(個別表!$E$16:$E$976,$C52,個別表!$IG$16:$IG$976)</f>
        <v>0</v>
      </c>
      <c r="J52" s="327">
        <f>SUMIF(個別表!$E$16:$E$976,$C52,個別表!$IH$16:$IH$976)</f>
        <v>0</v>
      </c>
      <c r="K52" s="327">
        <f>SUMIF(個別表!$E$16:$E$976,$C52,個別表!$II$16:$II$976)</f>
        <v>0</v>
      </c>
      <c r="L52" s="328">
        <f>SUMIF(個別表!$E$16:$E$976,$C52,個別表!$IJ$16:$IJ$976)</f>
        <v>0</v>
      </c>
      <c r="M52" s="329"/>
      <c r="N52" s="330"/>
      <c r="O52" s="349"/>
      <c r="P52" s="350"/>
      <c r="Q52" s="382" t="str">
        <f>IF($H52&lt;&gt;"",SUMIF(個別表!$E$16:$E$976,$C52,個別表!$GD$16:$GD$976),"")</f>
        <v/>
      </c>
      <c r="R52" s="382" t="str">
        <f>IF($H52&lt;&gt;"",SUMIF(個別表!$E$16:$E$976,$C52,個別表!$GE$16:$GE$976),"")</f>
        <v/>
      </c>
      <c r="S52" s="382" t="str">
        <f>IF($H52&lt;&gt;"",SUMIF(個別表!$E$16:$E$976,$C52,個別表!$GF$16:$GF$976),"")</f>
        <v/>
      </c>
      <c r="T52" s="382" t="str">
        <f>IF($H52&lt;&gt;"",SUMIF(個別表!$E$16:$E$976,$C52,個別表!$GG$16:$GG$976),"")</f>
        <v/>
      </c>
      <c r="U52" s="382" t="str">
        <f>IF($H52&lt;&gt;"",SUMIF(個別表!$E$16:$E$976,$C52,個別表!$GH$16:$GH$976),"")</f>
        <v/>
      </c>
      <c r="V52" s="382" t="str">
        <f>IF($H52&lt;&gt;"",SUMIF(個別表!$E$16:$E$976,$C52,個別表!$GI$16:$GI$976),"")</f>
        <v/>
      </c>
      <c r="W52" s="382" t="str">
        <f>IF($H52&lt;&gt;"",SUMIF(個別表!$E$16:$E$976,$C52,個別表!$GJ$16:$GJ$976),"")</f>
        <v/>
      </c>
      <c r="X52" s="382" t="str">
        <f>IF($H52&lt;&gt;"",SUMIF(個別表!$E$16:$E$976,$C52,個別表!$GK$16:$GK$976),"")</f>
        <v/>
      </c>
      <c r="Y52" s="383" t="str">
        <f>IF($H52&lt;&gt;"",SUMIF(個別表!$E$16:$E$976,$C52,個別表!$GL$16:$GL$976),"")</f>
        <v/>
      </c>
      <c r="Z52" s="384" t="str">
        <f>IF($H52&lt;&gt;"",SUMIF(個別表!$E$16:$E$976,$C52,個別表!$GN$16:$GN$976),"")</f>
        <v/>
      </c>
      <c r="AA52" s="385" t="str">
        <f>IF($H52&lt;&gt;"",SUMIF(個別表!$E$16:$E$976,$C52,個別表!$GO$16:$GO$976),"")</f>
        <v/>
      </c>
      <c r="AB52" s="385" t="str">
        <f>IF($H52&lt;&gt;"",SUMIF(個別表!$E$16:$E$976,$C52,個別表!$GP$16:$GP$976),"")</f>
        <v/>
      </c>
      <c r="AC52" s="382" t="str">
        <f>IF($H52&lt;&gt;"",SUMIF(個別表!$E$16:$E$976,$C52,個別表!$GQ$16:$GQ$976),"")</f>
        <v/>
      </c>
      <c r="AD52" s="382" t="str">
        <f>IF($H52&lt;&gt;"",SUMIF(個別表!$E$16:$E$976,$C52,個別表!$GR$16:$GR$976),"")</f>
        <v/>
      </c>
      <c r="AE52" s="382" t="str">
        <f>IF($H52&lt;&gt;"",SUMIF(個別表!$E$16:$E$976,$C52,個別表!$GS$16:$GS$976),"")</f>
        <v/>
      </c>
      <c r="AF52" s="382" t="str">
        <f>IF($H52&lt;&gt;"",IF(SUMIF(個別表!$E$16:$E$976,$C52,個別表!$GW$16:$GW$976)&gt;=4,4,SUMIF(個別表!$E$16:$E$976,$C52,個別表!$GW$16:$GW$976)),"")</f>
        <v/>
      </c>
      <c r="AG52" s="382" t="str">
        <f>IF($H52&lt;&gt;"",SUMIF(個別表!$E$16:$E$976,$C52,個別表!$HB$16:$HB$976),"")</f>
        <v/>
      </c>
      <c r="AH52" s="382" t="str">
        <f>IF($H52&lt;&gt;"",SUMIF(個別表!$E$16:$E$976,$C52,個別表!$HC$16:$HC$976),"")</f>
        <v/>
      </c>
      <c r="AI52" s="382" t="str">
        <f>IF($H52&lt;&gt;"",SUMIF(個別表!$E$16:$E$976,$C52,個別表!$HI$16:$HI$976),"")</f>
        <v/>
      </c>
      <c r="AJ52" s="382" t="str">
        <f>IF($H52&lt;&gt;"",SUMIF(個別表!$E$16:$E$976,$C52,個別表!$HO$16:$HO$976),"")</f>
        <v/>
      </c>
      <c r="AK52" s="382" t="str">
        <f>IF($H52&lt;&gt;"",SUMIF(個別表!$E$16:$E$976,$C52,個別表!$HS$16:$HS$976),"")</f>
        <v/>
      </c>
      <c r="AL52" s="382" t="str">
        <f>IF($H52&lt;&gt;"",SUMIF(個別表!$E$16:$E$976,$C52,個別表!$HT$16:$HT$976),"")</f>
        <v/>
      </c>
      <c r="AM52" s="383" t="str">
        <f>IF($H52&lt;&gt;"",SUMIF(個別表!$E$16:$E$976,$C52,個別表!$HW$16:$HW$976),"")</f>
        <v/>
      </c>
      <c r="AN52" s="351" t="str">
        <f t="shared" si="2"/>
        <v/>
      </c>
      <c r="AO52" s="352" t="str">
        <f t="shared" si="3"/>
        <v/>
      </c>
      <c r="AP52" s="353"/>
      <c r="AQ52" s="352" t="str">
        <f t="shared" si="4"/>
        <v/>
      </c>
      <c r="AR52" s="375" t="str">
        <f>IFERROR(VLOOKUP($C52,個別表!$E$16:$GB$976,180,FALSE),"")</f>
        <v/>
      </c>
      <c r="AS52" s="354" t="s">
        <v>31</v>
      </c>
      <c r="AT52" s="415" t="str">
        <f t="shared" si="5"/>
        <v/>
      </c>
      <c r="AU52" s="342"/>
      <c r="AV52" s="343"/>
    </row>
    <row r="53" spans="2:48" s="344" customFormat="1" ht="19.95" customHeight="1" x14ac:dyDescent="0.2">
      <c r="B53" s="331"/>
      <c r="C53" s="345" t="str">
        <f>IF((ROW()-15)&lt;=個別表!J53,ROW()-15,"")</f>
        <v/>
      </c>
      <c r="D53" s="346" t="str">
        <f>IFERROR(VLOOKUP($C53,個別表!$E$16:$AJ$976,7,FALSE),"")</f>
        <v/>
      </c>
      <c r="E53" s="347" t="str">
        <f>IFERROR(VLOOKUP($C53,個別表!$E$16:$AJ$976,8,FALSE),"")</f>
        <v/>
      </c>
      <c r="F53" s="347" t="str">
        <f>IFERROR(VLOOKUP($C53,個別表!$E$16:$AJ$976,13,FALSE),"")</f>
        <v/>
      </c>
      <c r="G53" s="430" t="str">
        <f>IFERROR(VLOOKUP($C53,個別表!$E$16:$AJ$976,14,FALSE),"")</f>
        <v/>
      </c>
      <c r="H53" s="427" t="str">
        <f>IFERROR(VLOOKUP($C53,個別表!$E$16:$AJ$976,16,FALSE),"")</f>
        <v/>
      </c>
      <c r="I53" s="327">
        <f>SUMIF(個別表!$E$16:$E$976,$C53,個別表!$IG$16:$IG$976)</f>
        <v>0</v>
      </c>
      <c r="J53" s="327">
        <f>SUMIF(個別表!$E$16:$E$976,$C53,個別表!$IH$16:$IH$976)</f>
        <v>0</v>
      </c>
      <c r="K53" s="327">
        <f>SUMIF(個別表!$E$16:$E$976,$C53,個別表!$II$16:$II$976)</f>
        <v>0</v>
      </c>
      <c r="L53" s="328">
        <f>SUMIF(個別表!$E$16:$E$976,$C53,個別表!$IJ$16:$IJ$976)</f>
        <v>0</v>
      </c>
      <c r="M53" s="329"/>
      <c r="N53" s="330"/>
      <c r="O53" s="349"/>
      <c r="P53" s="350"/>
      <c r="Q53" s="382" t="str">
        <f>IF($H53&lt;&gt;"",SUMIF(個別表!$E$16:$E$976,$C53,個別表!$GD$16:$GD$976),"")</f>
        <v/>
      </c>
      <c r="R53" s="382" t="str">
        <f>IF($H53&lt;&gt;"",SUMIF(個別表!$E$16:$E$976,$C53,個別表!$GE$16:$GE$976),"")</f>
        <v/>
      </c>
      <c r="S53" s="382" t="str">
        <f>IF($H53&lt;&gt;"",SUMIF(個別表!$E$16:$E$976,$C53,個別表!$GF$16:$GF$976),"")</f>
        <v/>
      </c>
      <c r="T53" s="382" t="str">
        <f>IF($H53&lt;&gt;"",SUMIF(個別表!$E$16:$E$976,$C53,個別表!$GG$16:$GG$976),"")</f>
        <v/>
      </c>
      <c r="U53" s="382" t="str">
        <f>IF($H53&lt;&gt;"",SUMIF(個別表!$E$16:$E$976,$C53,個別表!$GH$16:$GH$976),"")</f>
        <v/>
      </c>
      <c r="V53" s="382" t="str">
        <f>IF($H53&lt;&gt;"",SUMIF(個別表!$E$16:$E$976,$C53,個別表!$GI$16:$GI$976),"")</f>
        <v/>
      </c>
      <c r="W53" s="382" t="str">
        <f>IF($H53&lt;&gt;"",SUMIF(個別表!$E$16:$E$976,$C53,個別表!$GJ$16:$GJ$976),"")</f>
        <v/>
      </c>
      <c r="X53" s="382" t="str">
        <f>IF($H53&lt;&gt;"",SUMIF(個別表!$E$16:$E$976,$C53,個別表!$GK$16:$GK$976),"")</f>
        <v/>
      </c>
      <c r="Y53" s="383" t="str">
        <f>IF($H53&lt;&gt;"",SUMIF(個別表!$E$16:$E$976,$C53,個別表!$GL$16:$GL$976),"")</f>
        <v/>
      </c>
      <c r="Z53" s="384" t="str">
        <f>IF($H53&lt;&gt;"",SUMIF(個別表!$E$16:$E$976,$C53,個別表!$GN$16:$GN$976),"")</f>
        <v/>
      </c>
      <c r="AA53" s="385" t="str">
        <f>IF($H53&lt;&gt;"",SUMIF(個別表!$E$16:$E$976,$C53,個別表!$GO$16:$GO$976),"")</f>
        <v/>
      </c>
      <c r="AB53" s="385" t="str">
        <f>IF($H53&lt;&gt;"",SUMIF(個別表!$E$16:$E$976,$C53,個別表!$GP$16:$GP$976),"")</f>
        <v/>
      </c>
      <c r="AC53" s="382" t="str">
        <f>IF($H53&lt;&gt;"",SUMIF(個別表!$E$16:$E$976,$C53,個別表!$GQ$16:$GQ$976),"")</f>
        <v/>
      </c>
      <c r="AD53" s="382" t="str">
        <f>IF($H53&lt;&gt;"",SUMIF(個別表!$E$16:$E$976,$C53,個別表!$GR$16:$GR$976),"")</f>
        <v/>
      </c>
      <c r="AE53" s="382" t="str">
        <f>IF($H53&lt;&gt;"",SUMIF(個別表!$E$16:$E$976,$C53,個別表!$GS$16:$GS$976),"")</f>
        <v/>
      </c>
      <c r="AF53" s="382" t="str">
        <f>IF($H53&lt;&gt;"",IF(SUMIF(個別表!$E$16:$E$976,$C53,個別表!$GW$16:$GW$976)&gt;=4,4,SUMIF(個別表!$E$16:$E$976,$C53,個別表!$GW$16:$GW$976)),"")</f>
        <v/>
      </c>
      <c r="AG53" s="382" t="str">
        <f>IF($H53&lt;&gt;"",SUMIF(個別表!$E$16:$E$976,$C53,個別表!$HB$16:$HB$976),"")</f>
        <v/>
      </c>
      <c r="AH53" s="382" t="str">
        <f>IF($H53&lt;&gt;"",SUMIF(個別表!$E$16:$E$976,$C53,個別表!$HC$16:$HC$976),"")</f>
        <v/>
      </c>
      <c r="AI53" s="382" t="str">
        <f>IF($H53&lt;&gt;"",SUMIF(個別表!$E$16:$E$976,$C53,個別表!$HI$16:$HI$976),"")</f>
        <v/>
      </c>
      <c r="AJ53" s="382" t="str">
        <f>IF($H53&lt;&gt;"",SUMIF(個別表!$E$16:$E$976,$C53,個別表!$HO$16:$HO$976),"")</f>
        <v/>
      </c>
      <c r="AK53" s="382" t="str">
        <f>IF($H53&lt;&gt;"",SUMIF(個別表!$E$16:$E$976,$C53,個別表!$HS$16:$HS$976),"")</f>
        <v/>
      </c>
      <c r="AL53" s="382" t="str">
        <f>IF($H53&lt;&gt;"",SUMIF(個別表!$E$16:$E$976,$C53,個別表!$HT$16:$HT$976),"")</f>
        <v/>
      </c>
      <c r="AM53" s="383" t="str">
        <f>IF($H53&lt;&gt;"",SUMIF(個別表!$E$16:$E$976,$C53,個別表!$HW$16:$HW$976),"")</f>
        <v/>
      </c>
      <c r="AN53" s="351" t="str">
        <f t="shared" si="2"/>
        <v/>
      </c>
      <c r="AO53" s="352" t="str">
        <f t="shared" si="3"/>
        <v/>
      </c>
      <c r="AP53" s="353"/>
      <c r="AQ53" s="352" t="str">
        <f t="shared" si="4"/>
        <v/>
      </c>
      <c r="AR53" s="375" t="str">
        <f>IFERROR(VLOOKUP($C53,個別表!$E$16:$GB$976,180,FALSE),"")</f>
        <v/>
      </c>
      <c r="AS53" s="354" t="s">
        <v>31</v>
      </c>
      <c r="AT53" s="415" t="str">
        <f t="shared" si="5"/>
        <v/>
      </c>
      <c r="AU53" s="342"/>
      <c r="AV53" s="343"/>
    </row>
    <row r="54" spans="2:48" s="344" customFormat="1" ht="19.95" customHeight="1" x14ac:dyDescent="0.2">
      <c r="B54" s="331"/>
      <c r="C54" s="345" t="str">
        <f>IF((ROW()-15)&lt;=個別表!J54,ROW()-15,"")</f>
        <v/>
      </c>
      <c r="D54" s="346" t="str">
        <f>IFERROR(VLOOKUP($C54,個別表!$E$16:$AJ$976,7,FALSE),"")</f>
        <v/>
      </c>
      <c r="E54" s="347" t="str">
        <f>IFERROR(VLOOKUP($C54,個別表!$E$16:$AJ$976,8,FALSE),"")</f>
        <v/>
      </c>
      <c r="F54" s="347" t="str">
        <f>IFERROR(VLOOKUP($C54,個別表!$E$16:$AJ$976,13,FALSE),"")</f>
        <v/>
      </c>
      <c r="G54" s="430" t="str">
        <f>IFERROR(VLOOKUP($C54,個別表!$E$16:$AJ$976,14,FALSE),"")</f>
        <v/>
      </c>
      <c r="H54" s="427" t="str">
        <f>IFERROR(VLOOKUP($C54,個別表!$E$16:$AJ$976,16,FALSE),"")</f>
        <v/>
      </c>
      <c r="I54" s="327">
        <f>SUMIF(個別表!$E$16:$E$976,$C54,個別表!$IG$16:$IG$976)</f>
        <v>0</v>
      </c>
      <c r="J54" s="327">
        <f>SUMIF(個別表!$E$16:$E$976,$C54,個別表!$IH$16:$IH$976)</f>
        <v>0</v>
      </c>
      <c r="K54" s="327">
        <f>SUMIF(個別表!$E$16:$E$976,$C54,個別表!$II$16:$II$976)</f>
        <v>0</v>
      </c>
      <c r="L54" s="328">
        <f>SUMIF(個別表!$E$16:$E$976,$C54,個別表!$IJ$16:$IJ$976)</f>
        <v>0</v>
      </c>
      <c r="M54" s="329"/>
      <c r="N54" s="330"/>
      <c r="O54" s="349"/>
      <c r="P54" s="350"/>
      <c r="Q54" s="382" t="str">
        <f>IF($H54&lt;&gt;"",SUMIF(個別表!$E$16:$E$976,$C54,個別表!$GD$16:$GD$976),"")</f>
        <v/>
      </c>
      <c r="R54" s="382" t="str">
        <f>IF($H54&lt;&gt;"",SUMIF(個別表!$E$16:$E$976,$C54,個別表!$GE$16:$GE$976),"")</f>
        <v/>
      </c>
      <c r="S54" s="382" t="str">
        <f>IF($H54&lt;&gt;"",SUMIF(個別表!$E$16:$E$976,$C54,個別表!$GF$16:$GF$976),"")</f>
        <v/>
      </c>
      <c r="T54" s="382" t="str">
        <f>IF($H54&lt;&gt;"",SUMIF(個別表!$E$16:$E$976,$C54,個別表!$GG$16:$GG$976),"")</f>
        <v/>
      </c>
      <c r="U54" s="382" t="str">
        <f>IF($H54&lt;&gt;"",SUMIF(個別表!$E$16:$E$976,$C54,個別表!$GH$16:$GH$976),"")</f>
        <v/>
      </c>
      <c r="V54" s="382" t="str">
        <f>IF($H54&lt;&gt;"",SUMIF(個別表!$E$16:$E$976,$C54,個別表!$GI$16:$GI$976),"")</f>
        <v/>
      </c>
      <c r="W54" s="382" t="str">
        <f>IF($H54&lt;&gt;"",SUMIF(個別表!$E$16:$E$976,$C54,個別表!$GJ$16:$GJ$976),"")</f>
        <v/>
      </c>
      <c r="X54" s="382" t="str">
        <f>IF($H54&lt;&gt;"",SUMIF(個別表!$E$16:$E$976,$C54,個別表!$GK$16:$GK$976),"")</f>
        <v/>
      </c>
      <c r="Y54" s="383" t="str">
        <f>IF($H54&lt;&gt;"",SUMIF(個別表!$E$16:$E$976,$C54,個別表!$GL$16:$GL$976),"")</f>
        <v/>
      </c>
      <c r="Z54" s="384" t="str">
        <f>IF($H54&lt;&gt;"",SUMIF(個別表!$E$16:$E$976,$C54,個別表!$GN$16:$GN$976),"")</f>
        <v/>
      </c>
      <c r="AA54" s="385" t="str">
        <f>IF($H54&lt;&gt;"",SUMIF(個別表!$E$16:$E$976,$C54,個別表!$GO$16:$GO$976),"")</f>
        <v/>
      </c>
      <c r="AB54" s="385" t="str">
        <f>IF($H54&lt;&gt;"",SUMIF(個別表!$E$16:$E$976,$C54,個別表!$GP$16:$GP$976),"")</f>
        <v/>
      </c>
      <c r="AC54" s="382" t="str">
        <f>IF($H54&lt;&gt;"",SUMIF(個別表!$E$16:$E$976,$C54,個別表!$GQ$16:$GQ$976),"")</f>
        <v/>
      </c>
      <c r="AD54" s="382" t="str">
        <f>IF($H54&lt;&gt;"",SUMIF(個別表!$E$16:$E$976,$C54,個別表!$GR$16:$GR$976),"")</f>
        <v/>
      </c>
      <c r="AE54" s="382" t="str">
        <f>IF($H54&lt;&gt;"",SUMIF(個別表!$E$16:$E$976,$C54,個別表!$GS$16:$GS$976),"")</f>
        <v/>
      </c>
      <c r="AF54" s="382" t="str">
        <f>IF($H54&lt;&gt;"",IF(SUMIF(個別表!$E$16:$E$976,$C54,個別表!$GW$16:$GW$976)&gt;=4,4,SUMIF(個別表!$E$16:$E$976,$C54,個別表!$GW$16:$GW$976)),"")</f>
        <v/>
      </c>
      <c r="AG54" s="382" t="str">
        <f>IF($H54&lt;&gt;"",SUMIF(個別表!$E$16:$E$976,$C54,個別表!$HB$16:$HB$976),"")</f>
        <v/>
      </c>
      <c r="AH54" s="382" t="str">
        <f>IF($H54&lt;&gt;"",SUMIF(個別表!$E$16:$E$976,$C54,個別表!$HC$16:$HC$976),"")</f>
        <v/>
      </c>
      <c r="AI54" s="382" t="str">
        <f>IF($H54&lt;&gt;"",SUMIF(個別表!$E$16:$E$976,$C54,個別表!$HI$16:$HI$976),"")</f>
        <v/>
      </c>
      <c r="AJ54" s="382" t="str">
        <f>IF($H54&lt;&gt;"",SUMIF(個別表!$E$16:$E$976,$C54,個別表!$HO$16:$HO$976),"")</f>
        <v/>
      </c>
      <c r="AK54" s="382" t="str">
        <f>IF($H54&lt;&gt;"",SUMIF(個別表!$E$16:$E$976,$C54,個別表!$HS$16:$HS$976),"")</f>
        <v/>
      </c>
      <c r="AL54" s="382" t="str">
        <f>IF($H54&lt;&gt;"",SUMIF(個別表!$E$16:$E$976,$C54,個別表!$HT$16:$HT$976),"")</f>
        <v/>
      </c>
      <c r="AM54" s="383" t="str">
        <f>IF($H54&lt;&gt;"",SUMIF(個別表!$E$16:$E$976,$C54,個別表!$HW$16:$HW$976),"")</f>
        <v/>
      </c>
      <c r="AN54" s="351" t="str">
        <f t="shared" si="2"/>
        <v/>
      </c>
      <c r="AO54" s="352" t="str">
        <f t="shared" si="3"/>
        <v/>
      </c>
      <c r="AP54" s="353"/>
      <c r="AQ54" s="352" t="str">
        <f t="shared" si="4"/>
        <v/>
      </c>
      <c r="AR54" s="375" t="str">
        <f>IFERROR(VLOOKUP($C54,個別表!$E$16:$GB$976,180,FALSE),"")</f>
        <v/>
      </c>
      <c r="AS54" s="354" t="s">
        <v>31</v>
      </c>
      <c r="AT54" s="415" t="str">
        <f t="shared" si="5"/>
        <v/>
      </c>
      <c r="AU54" s="342"/>
      <c r="AV54" s="343"/>
    </row>
    <row r="55" spans="2:48" s="344" customFormat="1" ht="19.95" customHeight="1" x14ac:dyDescent="0.2">
      <c r="B55" s="331"/>
      <c r="C55" s="345" t="str">
        <f>IF((ROW()-15)&lt;=個別表!J55,ROW()-15,"")</f>
        <v/>
      </c>
      <c r="D55" s="346" t="str">
        <f>IFERROR(VLOOKUP($C55,個別表!$E$16:$AJ$976,7,FALSE),"")</f>
        <v/>
      </c>
      <c r="E55" s="347" t="str">
        <f>IFERROR(VLOOKUP($C55,個別表!$E$16:$AJ$976,8,FALSE),"")</f>
        <v/>
      </c>
      <c r="F55" s="347" t="str">
        <f>IFERROR(VLOOKUP($C55,個別表!$E$16:$AJ$976,13,FALSE),"")</f>
        <v/>
      </c>
      <c r="G55" s="430" t="str">
        <f>IFERROR(VLOOKUP($C55,個別表!$E$16:$AJ$976,14,FALSE),"")</f>
        <v/>
      </c>
      <c r="H55" s="427" t="str">
        <f>IFERROR(VLOOKUP($C55,個別表!$E$16:$AJ$976,16,FALSE),"")</f>
        <v/>
      </c>
      <c r="I55" s="327">
        <f>SUMIF(個別表!$E$16:$E$976,$C55,個別表!$IG$16:$IG$976)</f>
        <v>0</v>
      </c>
      <c r="J55" s="327">
        <f>SUMIF(個別表!$E$16:$E$976,$C55,個別表!$IH$16:$IH$976)</f>
        <v>0</v>
      </c>
      <c r="K55" s="327">
        <f>SUMIF(個別表!$E$16:$E$976,$C55,個別表!$II$16:$II$976)</f>
        <v>0</v>
      </c>
      <c r="L55" s="328">
        <f>SUMIF(個別表!$E$16:$E$976,$C55,個別表!$IJ$16:$IJ$976)</f>
        <v>0</v>
      </c>
      <c r="M55" s="329"/>
      <c r="N55" s="330"/>
      <c r="O55" s="349"/>
      <c r="P55" s="350"/>
      <c r="Q55" s="382" t="str">
        <f>IF($H55&lt;&gt;"",SUMIF(個別表!$E$16:$E$976,$C55,個別表!$GD$16:$GD$976),"")</f>
        <v/>
      </c>
      <c r="R55" s="382" t="str">
        <f>IF($H55&lt;&gt;"",SUMIF(個別表!$E$16:$E$976,$C55,個別表!$GE$16:$GE$976),"")</f>
        <v/>
      </c>
      <c r="S55" s="382" t="str">
        <f>IF($H55&lt;&gt;"",SUMIF(個別表!$E$16:$E$976,$C55,個別表!$GF$16:$GF$976),"")</f>
        <v/>
      </c>
      <c r="T55" s="382" t="str">
        <f>IF($H55&lt;&gt;"",SUMIF(個別表!$E$16:$E$976,$C55,個別表!$GG$16:$GG$976),"")</f>
        <v/>
      </c>
      <c r="U55" s="382" t="str">
        <f>IF($H55&lt;&gt;"",SUMIF(個別表!$E$16:$E$976,$C55,個別表!$GH$16:$GH$976),"")</f>
        <v/>
      </c>
      <c r="V55" s="382" t="str">
        <f>IF($H55&lt;&gt;"",SUMIF(個別表!$E$16:$E$976,$C55,個別表!$GI$16:$GI$976),"")</f>
        <v/>
      </c>
      <c r="W55" s="382" t="str">
        <f>IF($H55&lt;&gt;"",SUMIF(個別表!$E$16:$E$976,$C55,個別表!$GJ$16:$GJ$976),"")</f>
        <v/>
      </c>
      <c r="X55" s="382" t="str">
        <f>IF($H55&lt;&gt;"",SUMIF(個別表!$E$16:$E$976,$C55,個別表!$GK$16:$GK$976),"")</f>
        <v/>
      </c>
      <c r="Y55" s="383" t="str">
        <f>IF($H55&lt;&gt;"",SUMIF(個別表!$E$16:$E$976,$C55,個別表!$GL$16:$GL$976),"")</f>
        <v/>
      </c>
      <c r="Z55" s="384" t="str">
        <f>IF($H55&lt;&gt;"",SUMIF(個別表!$E$16:$E$976,$C55,個別表!$GN$16:$GN$976),"")</f>
        <v/>
      </c>
      <c r="AA55" s="385" t="str">
        <f>IF($H55&lt;&gt;"",SUMIF(個別表!$E$16:$E$976,$C55,個別表!$GO$16:$GO$976),"")</f>
        <v/>
      </c>
      <c r="AB55" s="385" t="str">
        <f>IF($H55&lt;&gt;"",SUMIF(個別表!$E$16:$E$976,$C55,個別表!$GP$16:$GP$976),"")</f>
        <v/>
      </c>
      <c r="AC55" s="382" t="str">
        <f>IF($H55&lt;&gt;"",SUMIF(個別表!$E$16:$E$976,$C55,個別表!$GQ$16:$GQ$976),"")</f>
        <v/>
      </c>
      <c r="AD55" s="382" t="str">
        <f>IF($H55&lt;&gt;"",SUMIF(個別表!$E$16:$E$976,$C55,個別表!$GR$16:$GR$976),"")</f>
        <v/>
      </c>
      <c r="AE55" s="382" t="str">
        <f>IF($H55&lt;&gt;"",SUMIF(個別表!$E$16:$E$976,$C55,個別表!$GS$16:$GS$976),"")</f>
        <v/>
      </c>
      <c r="AF55" s="382" t="str">
        <f>IF($H55&lt;&gt;"",IF(SUMIF(個別表!$E$16:$E$976,$C55,個別表!$GW$16:$GW$976)&gt;=4,4,SUMIF(個別表!$E$16:$E$976,$C55,個別表!$GW$16:$GW$976)),"")</f>
        <v/>
      </c>
      <c r="AG55" s="382" t="str">
        <f>IF($H55&lt;&gt;"",SUMIF(個別表!$E$16:$E$976,$C55,個別表!$HB$16:$HB$976),"")</f>
        <v/>
      </c>
      <c r="AH55" s="382" t="str">
        <f>IF($H55&lt;&gt;"",SUMIF(個別表!$E$16:$E$976,$C55,個別表!$HC$16:$HC$976),"")</f>
        <v/>
      </c>
      <c r="AI55" s="382" t="str">
        <f>IF($H55&lt;&gt;"",SUMIF(個別表!$E$16:$E$976,$C55,個別表!$HI$16:$HI$976),"")</f>
        <v/>
      </c>
      <c r="AJ55" s="382" t="str">
        <f>IF($H55&lt;&gt;"",SUMIF(個別表!$E$16:$E$976,$C55,個別表!$HO$16:$HO$976),"")</f>
        <v/>
      </c>
      <c r="AK55" s="382" t="str">
        <f>IF($H55&lt;&gt;"",SUMIF(個別表!$E$16:$E$976,$C55,個別表!$HS$16:$HS$976),"")</f>
        <v/>
      </c>
      <c r="AL55" s="382" t="str">
        <f>IF($H55&lt;&gt;"",SUMIF(個別表!$E$16:$E$976,$C55,個別表!$HT$16:$HT$976),"")</f>
        <v/>
      </c>
      <c r="AM55" s="383" t="str">
        <f>IF($H55&lt;&gt;"",SUMIF(個別表!$E$16:$E$976,$C55,個別表!$HW$16:$HW$976),"")</f>
        <v/>
      </c>
      <c r="AN55" s="351" t="str">
        <f t="shared" si="2"/>
        <v/>
      </c>
      <c r="AO55" s="352" t="str">
        <f t="shared" si="3"/>
        <v/>
      </c>
      <c r="AP55" s="353"/>
      <c r="AQ55" s="352" t="str">
        <f t="shared" si="4"/>
        <v/>
      </c>
      <c r="AR55" s="375" t="str">
        <f>IFERROR(VLOOKUP($C55,個別表!$E$16:$GB$976,180,FALSE),"")</f>
        <v/>
      </c>
      <c r="AS55" s="354" t="s">
        <v>31</v>
      </c>
      <c r="AT55" s="415" t="str">
        <f t="shared" si="5"/>
        <v/>
      </c>
      <c r="AU55" s="342"/>
      <c r="AV55" s="343"/>
    </row>
    <row r="56" spans="2:48" s="344" customFormat="1" ht="19.95" customHeight="1" x14ac:dyDescent="0.2">
      <c r="B56" s="331"/>
      <c r="C56" s="345" t="str">
        <f>IF((ROW()-15)&lt;=個別表!J56,ROW()-15,"")</f>
        <v/>
      </c>
      <c r="D56" s="346" t="str">
        <f>IFERROR(VLOOKUP($C56,個別表!$E$16:$AJ$976,7,FALSE),"")</f>
        <v/>
      </c>
      <c r="E56" s="347" t="str">
        <f>IFERROR(VLOOKUP($C56,個別表!$E$16:$AJ$976,8,FALSE),"")</f>
        <v/>
      </c>
      <c r="F56" s="347" t="str">
        <f>IFERROR(VLOOKUP($C56,個別表!$E$16:$AJ$976,13,FALSE),"")</f>
        <v/>
      </c>
      <c r="G56" s="430" t="str">
        <f>IFERROR(VLOOKUP($C56,個別表!$E$16:$AJ$976,14,FALSE),"")</f>
        <v/>
      </c>
      <c r="H56" s="427" t="str">
        <f>IFERROR(VLOOKUP($C56,個別表!$E$16:$AJ$976,16,FALSE),"")</f>
        <v/>
      </c>
      <c r="I56" s="327">
        <f>SUMIF(個別表!$E$16:$E$976,$C56,個別表!$IG$16:$IG$976)</f>
        <v>0</v>
      </c>
      <c r="J56" s="327">
        <f>SUMIF(個別表!$E$16:$E$976,$C56,個別表!$IH$16:$IH$976)</f>
        <v>0</v>
      </c>
      <c r="K56" s="327">
        <f>SUMIF(個別表!$E$16:$E$976,$C56,個別表!$II$16:$II$976)</f>
        <v>0</v>
      </c>
      <c r="L56" s="328">
        <f>SUMIF(個別表!$E$16:$E$976,$C56,個別表!$IJ$16:$IJ$976)</f>
        <v>0</v>
      </c>
      <c r="M56" s="329"/>
      <c r="N56" s="330"/>
      <c r="O56" s="349"/>
      <c r="P56" s="350"/>
      <c r="Q56" s="382" t="str">
        <f>IF($H56&lt;&gt;"",SUMIF(個別表!$E$16:$E$976,$C56,個別表!$GD$16:$GD$976),"")</f>
        <v/>
      </c>
      <c r="R56" s="382" t="str">
        <f>IF($H56&lt;&gt;"",SUMIF(個別表!$E$16:$E$976,$C56,個別表!$GE$16:$GE$976),"")</f>
        <v/>
      </c>
      <c r="S56" s="382" t="str">
        <f>IF($H56&lt;&gt;"",SUMIF(個別表!$E$16:$E$976,$C56,個別表!$GF$16:$GF$976),"")</f>
        <v/>
      </c>
      <c r="T56" s="382" t="str">
        <f>IF($H56&lt;&gt;"",SUMIF(個別表!$E$16:$E$976,$C56,個別表!$GG$16:$GG$976),"")</f>
        <v/>
      </c>
      <c r="U56" s="382" t="str">
        <f>IF($H56&lt;&gt;"",SUMIF(個別表!$E$16:$E$976,$C56,個別表!$GH$16:$GH$976),"")</f>
        <v/>
      </c>
      <c r="V56" s="382" t="str">
        <f>IF($H56&lt;&gt;"",SUMIF(個別表!$E$16:$E$976,$C56,個別表!$GI$16:$GI$976),"")</f>
        <v/>
      </c>
      <c r="W56" s="382" t="str">
        <f>IF($H56&lt;&gt;"",SUMIF(個別表!$E$16:$E$976,$C56,個別表!$GJ$16:$GJ$976),"")</f>
        <v/>
      </c>
      <c r="X56" s="382" t="str">
        <f>IF($H56&lt;&gt;"",SUMIF(個別表!$E$16:$E$976,$C56,個別表!$GK$16:$GK$976),"")</f>
        <v/>
      </c>
      <c r="Y56" s="383" t="str">
        <f>IF($H56&lt;&gt;"",SUMIF(個別表!$E$16:$E$976,$C56,個別表!$GL$16:$GL$976),"")</f>
        <v/>
      </c>
      <c r="Z56" s="384" t="str">
        <f>IF($H56&lt;&gt;"",SUMIF(個別表!$E$16:$E$976,$C56,個別表!$GN$16:$GN$976),"")</f>
        <v/>
      </c>
      <c r="AA56" s="385" t="str">
        <f>IF($H56&lt;&gt;"",SUMIF(個別表!$E$16:$E$976,$C56,個別表!$GO$16:$GO$976),"")</f>
        <v/>
      </c>
      <c r="AB56" s="385" t="str">
        <f>IF($H56&lt;&gt;"",SUMIF(個別表!$E$16:$E$976,$C56,個別表!$GP$16:$GP$976),"")</f>
        <v/>
      </c>
      <c r="AC56" s="382" t="str">
        <f>IF($H56&lt;&gt;"",SUMIF(個別表!$E$16:$E$976,$C56,個別表!$GQ$16:$GQ$976),"")</f>
        <v/>
      </c>
      <c r="AD56" s="382" t="str">
        <f>IF($H56&lt;&gt;"",SUMIF(個別表!$E$16:$E$976,$C56,個別表!$GR$16:$GR$976),"")</f>
        <v/>
      </c>
      <c r="AE56" s="382" t="str">
        <f>IF($H56&lt;&gt;"",SUMIF(個別表!$E$16:$E$976,$C56,個別表!$GS$16:$GS$976),"")</f>
        <v/>
      </c>
      <c r="AF56" s="382" t="str">
        <f>IF($H56&lt;&gt;"",IF(SUMIF(個別表!$E$16:$E$976,$C56,個別表!$GW$16:$GW$976)&gt;=4,4,SUMIF(個別表!$E$16:$E$976,$C56,個別表!$GW$16:$GW$976)),"")</f>
        <v/>
      </c>
      <c r="AG56" s="382" t="str">
        <f>IF($H56&lt;&gt;"",SUMIF(個別表!$E$16:$E$976,$C56,個別表!$HB$16:$HB$976),"")</f>
        <v/>
      </c>
      <c r="AH56" s="382" t="str">
        <f>IF($H56&lt;&gt;"",SUMIF(個別表!$E$16:$E$976,$C56,個別表!$HC$16:$HC$976),"")</f>
        <v/>
      </c>
      <c r="AI56" s="382" t="str">
        <f>IF($H56&lt;&gt;"",SUMIF(個別表!$E$16:$E$976,$C56,個別表!$HI$16:$HI$976),"")</f>
        <v/>
      </c>
      <c r="AJ56" s="382" t="str">
        <f>IF($H56&lt;&gt;"",SUMIF(個別表!$E$16:$E$976,$C56,個別表!$HO$16:$HO$976),"")</f>
        <v/>
      </c>
      <c r="AK56" s="382" t="str">
        <f>IF($H56&lt;&gt;"",SUMIF(個別表!$E$16:$E$976,$C56,個別表!$HS$16:$HS$976),"")</f>
        <v/>
      </c>
      <c r="AL56" s="382" t="str">
        <f>IF($H56&lt;&gt;"",SUMIF(個別表!$E$16:$E$976,$C56,個別表!$HT$16:$HT$976),"")</f>
        <v/>
      </c>
      <c r="AM56" s="383" t="str">
        <f>IF($H56&lt;&gt;"",SUMIF(個別表!$E$16:$E$976,$C56,個別表!$HW$16:$HW$976),"")</f>
        <v/>
      </c>
      <c r="AN56" s="351" t="str">
        <f t="shared" si="2"/>
        <v/>
      </c>
      <c r="AO56" s="352" t="str">
        <f t="shared" si="3"/>
        <v/>
      </c>
      <c r="AP56" s="353"/>
      <c r="AQ56" s="352" t="str">
        <f t="shared" si="4"/>
        <v/>
      </c>
      <c r="AR56" s="375" t="str">
        <f>IFERROR(VLOOKUP($C56,個別表!$E$16:$GB$976,180,FALSE),"")</f>
        <v/>
      </c>
      <c r="AS56" s="354" t="s">
        <v>31</v>
      </c>
      <c r="AT56" s="415" t="str">
        <f t="shared" si="5"/>
        <v/>
      </c>
      <c r="AU56" s="342"/>
      <c r="AV56" s="343"/>
    </row>
    <row r="57" spans="2:48" s="344" customFormat="1" ht="19.95" customHeight="1" x14ac:dyDescent="0.2">
      <c r="B57" s="331"/>
      <c r="C57" s="345" t="str">
        <f>IF((ROW()-15)&lt;=個別表!J57,ROW()-15,"")</f>
        <v/>
      </c>
      <c r="D57" s="346" t="str">
        <f>IFERROR(VLOOKUP($C57,個別表!$E$16:$AJ$976,7,FALSE),"")</f>
        <v/>
      </c>
      <c r="E57" s="347" t="str">
        <f>IFERROR(VLOOKUP($C57,個別表!$E$16:$AJ$976,8,FALSE),"")</f>
        <v/>
      </c>
      <c r="F57" s="347" t="str">
        <f>IFERROR(VLOOKUP($C57,個別表!$E$16:$AJ$976,13,FALSE),"")</f>
        <v/>
      </c>
      <c r="G57" s="430" t="str">
        <f>IFERROR(VLOOKUP($C57,個別表!$E$16:$AJ$976,14,FALSE),"")</f>
        <v/>
      </c>
      <c r="H57" s="427" t="str">
        <f>IFERROR(VLOOKUP($C57,個別表!$E$16:$AJ$976,16,FALSE),"")</f>
        <v/>
      </c>
      <c r="I57" s="327">
        <f>SUMIF(個別表!$E$16:$E$976,$C57,個別表!$IG$16:$IG$976)</f>
        <v>0</v>
      </c>
      <c r="J57" s="327">
        <f>SUMIF(個別表!$E$16:$E$976,$C57,個別表!$IH$16:$IH$976)</f>
        <v>0</v>
      </c>
      <c r="K57" s="327">
        <f>SUMIF(個別表!$E$16:$E$976,$C57,個別表!$II$16:$II$976)</f>
        <v>0</v>
      </c>
      <c r="L57" s="328">
        <f>SUMIF(個別表!$E$16:$E$976,$C57,個別表!$IJ$16:$IJ$976)</f>
        <v>0</v>
      </c>
      <c r="M57" s="329"/>
      <c r="N57" s="330"/>
      <c r="O57" s="349"/>
      <c r="P57" s="350"/>
      <c r="Q57" s="382" t="str">
        <f>IF($H57&lt;&gt;"",SUMIF(個別表!$E$16:$E$976,$C57,個別表!$GD$16:$GD$976),"")</f>
        <v/>
      </c>
      <c r="R57" s="382" t="str">
        <f>IF($H57&lt;&gt;"",SUMIF(個別表!$E$16:$E$976,$C57,個別表!$GE$16:$GE$976),"")</f>
        <v/>
      </c>
      <c r="S57" s="382" t="str">
        <f>IF($H57&lt;&gt;"",SUMIF(個別表!$E$16:$E$976,$C57,個別表!$GF$16:$GF$976),"")</f>
        <v/>
      </c>
      <c r="T57" s="382" t="str">
        <f>IF($H57&lt;&gt;"",SUMIF(個別表!$E$16:$E$976,$C57,個別表!$GG$16:$GG$976),"")</f>
        <v/>
      </c>
      <c r="U57" s="382" t="str">
        <f>IF($H57&lt;&gt;"",SUMIF(個別表!$E$16:$E$976,$C57,個別表!$GH$16:$GH$976),"")</f>
        <v/>
      </c>
      <c r="V57" s="382" t="str">
        <f>IF($H57&lt;&gt;"",SUMIF(個別表!$E$16:$E$976,$C57,個別表!$GI$16:$GI$976),"")</f>
        <v/>
      </c>
      <c r="W57" s="382" t="str">
        <f>IF($H57&lt;&gt;"",SUMIF(個別表!$E$16:$E$976,$C57,個別表!$GJ$16:$GJ$976),"")</f>
        <v/>
      </c>
      <c r="X57" s="382" t="str">
        <f>IF($H57&lt;&gt;"",SUMIF(個別表!$E$16:$E$976,$C57,個別表!$GK$16:$GK$976),"")</f>
        <v/>
      </c>
      <c r="Y57" s="383" t="str">
        <f>IF($H57&lt;&gt;"",SUMIF(個別表!$E$16:$E$976,$C57,個別表!$GL$16:$GL$976),"")</f>
        <v/>
      </c>
      <c r="Z57" s="384" t="str">
        <f>IF($H57&lt;&gt;"",SUMIF(個別表!$E$16:$E$976,$C57,個別表!$GN$16:$GN$976),"")</f>
        <v/>
      </c>
      <c r="AA57" s="385" t="str">
        <f>IF($H57&lt;&gt;"",SUMIF(個別表!$E$16:$E$976,$C57,個別表!$GO$16:$GO$976),"")</f>
        <v/>
      </c>
      <c r="AB57" s="385" t="str">
        <f>IF($H57&lt;&gt;"",SUMIF(個別表!$E$16:$E$976,$C57,個別表!$GP$16:$GP$976),"")</f>
        <v/>
      </c>
      <c r="AC57" s="382" t="str">
        <f>IF($H57&lt;&gt;"",SUMIF(個別表!$E$16:$E$976,$C57,個別表!$GQ$16:$GQ$976),"")</f>
        <v/>
      </c>
      <c r="AD57" s="382" t="str">
        <f>IF($H57&lt;&gt;"",SUMIF(個別表!$E$16:$E$976,$C57,個別表!$GR$16:$GR$976),"")</f>
        <v/>
      </c>
      <c r="AE57" s="382" t="str">
        <f>IF($H57&lt;&gt;"",SUMIF(個別表!$E$16:$E$976,$C57,個別表!$GS$16:$GS$976),"")</f>
        <v/>
      </c>
      <c r="AF57" s="382" t="str">
        <f>IF($H57&lt;&gt;"",IF(SUMIF(個別表!$E$16:$E$976,$C57,個別表!$GW$16:$GW$976)&gt;=4,4,SUMIF(個別表!$E$16:$E$976,$C57,個別表!$GW$16:$GW$976)),"")</f>
        <v/>
      </c>
      <c r="AG57" s="382" t="str">
        <f>IF($H57&lt;&gt;"",SUMIF(個別表!$E$16:$E$976,$C57,個別表!$HB$16:$HB$976),"")</f>
        <v/>
      </c>
      <c r="AH57" s="382" t="str">
        <f>IF($H57&lt;&gt;"",SUMIF(個別表!$E$16:$E$976,$C57,個別表!$HC$16:$HC$976),"")</f>
        <v/>
      </c>
      <c r="AI57" s="382" t="str">
        <f>IF($H57&lt;&gt;"",SUMIF(個別表!$E$16:$E$976,$C57,個別表!$HI$16:$HI$976),"")</f>
        <v/>
      </c>
      <c r="AJ57" s="382" t="str">
        <f>IF($H57&lt;&gt;"",SUMIF(個別表!$E$16:$E$976,$C57,個別表!$HO$16:$HO$976),"")</f>
        <v/>
      </c>
      <c r="AK57" s="382" t="str">
        <f>IF($H57&lt;&gt;"",SUMIF(個別表!$E$16:$E$976,$C57,個別表!$HS$16:$HS$976),"")</f>
        <v/>
      </c>
      <c r="AL57" s="382" t="str">
        <f>IF($H57&lt;&gt;"",SUMIF(個別表!$E$16:$E$976,$C57,個別表!$HT$16:$HT$976),"")</f>
        <v/>
      </c>
      <c r="AM57" s="383" t="str">
        <f>IF($H57&lt;&gt;"",SUMIF(個別表!$E$16:$E$976,$C57,個別表!$HW$16:$HW$976),"")</f>
        <v/>
      </c>
      <c r="AN57" s="351" t="str">
        <f t="shared" si="2"/>
        <v/>
      </c>
      <c r="AO57" s="352" t="str">
        <f t="shared" si="3"/>
        <v/>
      </c>
      <c r="AP57" s="353"/>
      <c r="AQ57" s="352" t="str">
        <f t="shared" si="4"/>
        <v/>
      </c>
      <c r="AR57" s="375" t="str">
        <f>IFERROR(VLOOKUP($C57,個別表!$E$16:$GB$976,180,FALSE),"")</f>
        <v/>
      </c>
      <c r="AS57" s="354" t="s">
        <v>31</v>
      </c>
      <c r="AT57" s="415" t="str">
        <f t="shared" si="5"/>
        <v/>
      </c>
      <c r="AU57" s="342"/>
      <c r="AV57" s="343"/>
    </row>
    <row r="58" spans="2:48" s="344" customFormat="1" ht="19.95" customHeight="1" x14ac:dyDescent="0.2">
      <c r="B58" s="331"/>
      <c r="C58" s="345" t="str">
        <f>IF((ROW()-15)&lt;=個別表!J58,ROW()-15,"")</f>
        <v/>
      </c>
      <c r="D58" s="346" t="str">
        <f>IFERROR(VLOOKUP($C58,個別表!$E$16:$AJ$976,7,FALSE),"")</f>
        <v/>
      </c>
      <c r="E58" s="347" t="str">
        <f>IFERROR(VLOOKUP($C58,個別表!$E$16:$AJ$976,8,FALSE),"")</f>
        <v/>
      </c>
      <c r="F58" s="347" t="str">
        <f>IFERROR(VLOOKUP($C58,個別表!$E$16:$AJ$976,13,FALSE),"")</f>
        <v/>
      </c>
      <c r="G58" s="430" t="str">
        <f>IFERROR(VLOOKUP($C58,個別表!$E$16:$AJ$976,14,FALSE),"")</f>
        <v/>
      </c>
      <c r="H58" s="427" t="str">
        <f>IFERROR(VLOOKUP($C58,個別表!$E$16:$AJ$976,16,FALSE),"")</f>
        <v/>
      </c>
      <c r="I58" s="327">
        <f>SUMIF(個別表!$E$16:$E$976,$C58,個別表!$IG$16:$IG$976)</f>
        <v>0</v>
      </c>
      <c r="J58" s="327">
        <f>SUMIF(個別表!$E$16:$E$976,$C58,個別表!$IH$16:$IH$976)</f>
        <v>0</v>
      </c>
      <c r="K58" s="327">
        <f>SUMIF(個別表!$E$16:$E$976,$C58,個別表!$II$16:$II$976)</f>
        <v>0</v>
      </c>
      <c r="L58" s="328">
        <f>SUMIF(個別表!$E$16:$E$976,$C58,個別表!$IJ$16:$IJ$976)</f>
        <v>0</v>
      </c>
      <c r="M58" s="329"/>
      <c r="N58" s="330"/>
      <c r="O58" s="349"/>
      <c r="P58" s="350"/>
      <c r="Q58" s="382" t="str">
        <f>IF($H58&lt;&gt;"",SUMIF(個別表!$E$16:$E$976,$C58,個別表!$GD$16:$GD$976),"")</f>
        <v/>
      </c>
      <c r="R58" s="382" t="str">
        <f>IF($H58&lt;&gt;"",SUMIF(個別表!$E$16:$E$976,$C58,個別表!$GE$16:$GE$976),"")</f>
        <v/>
      </c>
      <c r="S58" s="382" t="str">
        <f>IF($H58&lt;&gt;"",SUMIF(個別表!$E$16:$E$976,$C58,個別表!$GF$16:$GF$976),"")</f>
        <v/>
      </c>
      <c r="T58" s="382" t="str">
        <f>IF($H58&lt;&gt;"",SUMIF(個別表!$E$16:$E$976,$C58,個別表!$GG$16:$GG$976),"")</f>
        <v/>
      </c>
      <c r="U58" s="382" t="str">
        <f>IF($H58&lt;&gt;"",SUMIF(個別表!$E$16:$E$976,$C58,個別表!$GH$16:$GH$976),"")</f>
        <v/>
      </c>
      <c r="V58" s="382" t="str">
        <f>IF($H58&lt;&gt;"",SUMIF(個別表!$E$16:$E$976,$C58,個別表!$GI$16:$GI$976),"")</f>
        <v/>
      </c>
      <c r="W58" s="382" t="str">
        <f>IF($H58&lt;&gt;"",SUMIF(個別表!$E$16:$E$976,$C58,個別表!$GJ$16:$GJ$976),"")</f>
        <v/>
      </c>
      <c r="X58" s="382" t="str">
        <f>IF($H58&lt;&gt;"",SUMIF(個別表!$E$16:$E$976,$C58,個別表!$GK$16:$GK$976),"")</f>
        <v/>
      </c>
      <c r="Y58" s="383" t="str">
        <f>IF($H58&lt;&gt;"",SUMIF(個別表!$E$16:$E$976,$C58,個別表!$GL$16:$GL$976),"")</f>
        <v/>
      </c>
      <c r="Z58" s="384" t="str">
        <f>IF($H58&lt;&gt;"",SUMIF(個別表!$E$16:$E$976,$C58,個別表!$GN$16:$GN$976),"")</f>
        <v/>
      </c>
      <c r="AA58" s="385" t="str">
        <f>IF($H58&lt;&gt;"",SUMIF(個別表!$E$16:$E$976,$C58,個別表!$GO$16:$GO$976),"")</f>
        <v/>
      </c>
      <c r="AB58" s="385" t="str">
        <f>IF($H58&lt;&gt;"",SUMIF(個別表!$E$16:$E$976,$C58,個別表!$GP$16:$GP$976),"")</f>
        <v/>
      </c>
      <c r="AC58" s="382" t="str">
        <f>IF($H58&lt;&gt;"",SUMIF(個別表!$E$16:$E$976,$C58,個別表!$GQ$16:$GQ$976),"")</f>
        <v/>
      </c>
      <c r="AD58" s="382" t="str">
        <f>IF($H58&lt;&gt;"",SUMIF(個別表!$E$16:$E$976,$C58,個別表!$GR$16:$GR$976),"")</f>
        <v/>
      </c>
      <c r="AE58" s="382" t="str">
        <f>IF($H58&lt;&gt;"",SUMIF(個別表!$E$16:$E$976,$C58,個別表!$GS$16:$GS$976),"")</f>
        <v/>
      </c>
      <c r="AF58" s="382" t="str">
        <f>IF($H58&lt;&gt;"",IF(SUMIF(個別表!$E$16:$E$976,$C58,個別表!$GW$16:$GW$976)&gt;=4,4,SUMIF(個別表!$E$16:$E$976,$C58,個別表!$GW$16:$GW$976)),"")</f>
        <v/>
      </c>
      <c r="AG58" s="382" t="str">
        <f>IF($H58&lt;&gt;"",SUMIF(個別表!$E$16:$E$976,$C58,個別表!$HB$16:$HB$976),"")</f>
        <v/>
      </c>
      <c r="AH58" s="382" t="str">
        <f>IF($H58&lt;&gt;"",SUMIF(個別表!$E$16:$E$976,$C58,個別表!$HC$16:$HC$976),"")</f>
        <v/>
      </c>
      <c r="AI58" s="382" t="str">
        <f>IF($H58&lt;&gt;"",SUMIF(個別表!$E$16:$E$976,$C58,個別表!$HI$16:$HI$976),"")</f>
        <v/>
      </c>
      <c r="AJ58" s="382" t="str">
        <f>IF($H58&lt;&gt;"",SUMIF(個別表!$E$16:$E$976,$C58,個別表!$HO$16:$HO$976),"")</f>
        <v/>
      </c>
      <c r="AK58" s="382" t="str">
        <f>IF($H58&lt;&gt;"",SUMIF(個別表!$E$16:$E$976,$C58,個別表!$HS$16:$HS$976),"")</f>
        <v/>
      </c>
      <c r="AL58" s="382" t="str">
        <f>IF($H58&lt;&gt;"",SUMIF(個別表!$E$16:$E$976,$C58,個別表!$HT$16:$HT$976),"")</f>
        <v/>
      </c>
      <c r="AM58" s="383" t="str">
        <f>IF($H58&lt;&gt;"",SUMIF(個別表!$E$16:$E$976,$C58,個別表!$HW$16:$HW$976),"")</f>
        <v/>
      </c>
      <c r="AN58" s="351" t="str">
        <f t="shared" si="2"/>
        <v/>
      </c>
      <c r="AO58" s="352" t="str">
        <f t="shared" si="3"/>
        <v/>
      </c>
      <c r="AP58" s="353"/>
      <c r="AQ58" s="352" t="str">
        <f t="shared" si="4"/>
        <v/>
      </c>
      <c r="AR58" s="375" t="str">
        <f>IFERROR(VLOOKUP($C58,個別表!$E$16:$GB$976,180,FALSE),"")</f>
        <v/>
      </c>
      <c r="AS58" s="354" t="s">
        <v>31</v>
      </c>
      <c r="AT58" s="415" t="str">
        <f t="shared" si="5"/>
        <v/>
      </c>
      <c r="AU58" s="342"/>
      <c r="AV58" s="343"/>
    </row>
    <row r="59" spans="2:48" s="344" customFormat="1" ht="19.95" customHeight="1" x14ac:dyDescent="0.2">
      <c r="B59" s="331"/>
      <c r="C59" s="345" t="str">
        <f>IF((ROW()-15)&lt;=個別表!J59,ROW()-15,"")</f>
        <v/>
      </c>
      <c r="D59" s="346" t="str">
        <f>IFERROR(VLOOKUP($C59,個別表!$E$16:$AJ$976,7,FALSE),"")</f>
        <v/>
      </c>
      <c r="E59" s="347" t="str">
        <f>IFERROR(VLOOKUP($C59,個別表!$E$16:$AJ$976,8,FALSE),"")</f>
        <v/>
      </c>
      <c r="F59" s="347" t="str">
        <f>IFERROR(VLOOKUP($C59,個別表!$E$16:$AJ$976,13,FALSE),"")</f>
        <v/>
      </c>
      <c r="G59" s="430" t="str">
        <f>IFERROR(VLOOKUP($C59,個別表!$E$16:$AJ$976,14,FALSE),"")</f>
        <v/>
      </c>
      <c r="H59" s="427" t="str">
        <f>IFERROR(VLOOKUP($C59,個別表!$E$16:$AJ$976,16,FALSE),"")</f>
        <v/>
      </c>
      <c r="I59" s="327">
        <f>SUMIF(個別表!$E$16:$E$976,$C59,個別表!$IG$16:$IG$976)</f>
        <v>0</v>
      </c>
      <c r="J59" s="327">
        <f>SUMIF(個別表!$E$16:$E$976,$C59,個別表!$IH$16:$IH$976)</f>
        <v>0</v>
      </c>
      <c r="K59" s="327">
        <f>SUMIF(個別表!$E$16:$E$976,$C59,個別表!$II$16:$II$976)</f>
        <v>0</v>
      </c>
      <c r="L59" s="328">
        <f>SUMIF(個別表!$E$16:$E$976,$C59,個別表!$IJ$16:$IJ$976)</f>
        <v>0</v>
      </c>
      <c r="M59" s="329"/>
      <c r="N59" s="330"/>
      <c r="O59" s="349"/>
      <c r="P59" s="350"/>
      <c r="Q59" s="382" t="str">
        <f>IF($H59&lt;&gt;"",SUMIF(個別表!$E$16:$E$976,$C59,個別表!$GD$16:$GD$976),"")</f>
        <v/>
      </c>
      <c r="R59" s="382" t="str">
        <f>IF($H59&lt;&gt;"",SUMIF(個別表!$E$16:$E$976,$C59,個別表!$GE$16:$GE$976),"")</f>
        <v/>
      </c>
      <c r="S59" s="382" t="str">
        <f>IF($H59&lt;&gt;"",SUMIF(個別表!$E$16:$E$976,$C59,個別表!$GF$16:$GF$976),"")</f>
        <v/>
      </c>
      <c r="T59" s="382" t="str">
        <f>IF($H59&lt;&gt;"",SUMIF(個別表!$E$16:$E$976,$C59,個別表!$GG$16:$GG$976),"")</f>
        <v/>
      </c>
      <c r="U59" s="382" t="str">
        <f>IF($H59&lt;&gt;"",SUMIF(個別表!$E$16:$E$976,$C59,個別表!$GH$16:$GH$976),"")</f>
        <v/>
      </c>
      <c r="V59" s="382" t="str">
        <f>IF($H59&lt;&gt;"",SUMIF(個別表!$E$16:$E$976,$C59,個別表!$GI$16:$GI$976),"")</f>
        <v/>
      </c>
      <c r="W59" s="382" t="str">
        <f>IF($H59&lt;&gt;"",SUMIF(個別表!$E$16:$E$976,$C59,個別表!$GJ$16:$GJ$976),"")</f>
        <v/>
      </c>
      <c r="X59" s="382" t="str">
        <f>IF($H59&lt;&gt;"",SUMIF(個別表!$E$16:$E$976,$C59,個別表!$GK$16:$GK$976),"")</f>
        <v/>
      </c>
      <c r="Y59" s="383" t="str">
        <f>IF($H59&lt;&gt;"",SUMIF(個別表!$E$16:$E$976,$C59,個別表!$GL$16:$GL$976),"")</f>
        <v/>
      </c>
      <c r="Z59" s="384" t="str">
        <f>IF($H59&lt;&gt;"",SUMIF(個別表!$E$16:$E$976,$C59,個別表!$GN$16:$GN$976),"")</f>
        <v/>
      </c>
      <c r="AA59" s="385" t="str">
        <f>IF($H59&lt;&gt;"",SUMIF(個別表!$E$16:$E$976,$C59,個別表!$GO$16:$GO$976),"")</f>
        <v/>
      </c>
      <c r="AB59" s="385" t="str">
        <f>IF($H59&lt;&gt;"",SUMIF(個別表!$E$16:$E$976,$C59,個別表!$GP$16:$GP$976),"")</f>
        <v/>
      </c>
      <c r="AC59" s="382" t="str">
        <f>IF($H59&lt;&gt;"",SUMIF(個別表!$E$16:$E$976,$C59,個別表!$GQ$16:$GQ$976),"")</f>
        <v/>
      </c>
      <c r="AD59" s="382" t="str">
        <f>IF($H59&lt;&gt;"",SUMIF(個別表!$E$16:$E$976,$C59,個別表!$GR$16:$GR$976),"")</f>
        <v/>
      </c>
      <c r="AE59" s="382" t="str">
        <f>IF($H59&lt;&gt;"",SUMIF(個別表!$E$16:$E$976,$C59,個別表!$GS$16:$GS$976),"")</f>
        <v/>
      </c>
      <c r="AF59" s="382" t="str">
        <f>IF($H59&lt;&gt;"",IF(SUMIF(個別表!$E$16:$E$976,$C59,個別表!$GW$16:$GW$976)&gt;=4,4,SUMIF(個別表!$E$16:$E$976,$C59,個別表!$GW$16:$GW$976)),"")</f>
        <v/>
      </c>
      <c r="AG59" s="382" t="str">
        <f>IF($H59&lt;&gt;"",SUMIF(個別表!$E$16:$E$976,$C59,個別表!$HB$16:$HB$976),"")</f>
        <v/>
      </c>
      <c r="AH59" s="382" t="str">
        <f>IF($H59&lt;&gt;"",SUMIF(個別表!$E$16:$E$976,$C59,個別表!$HC$16:$HC$976),"")</f>
        <v/>
      </c>
      <c r="AI59" s="382" t="str">
        <f>IF($H59&lt;&gt;"",SUMIF(個別表!$E$16:$E$976,$C59,個別表!$HI$16:$HI$976),"")</f>
        <v/>
      </c>
      <c r="AJ59" s="382" t="str">
        <f>IF($H59&lt;&gt;"",SUMIF(個別表!$E$16:$E$976,$C59,個別表!$HO$16:$HO$976),"")</f>
        <v/>
      </c>
      <c r="AK59" s="382" t="str">
        <f>IF($H59&lt;&gt;"",SUMIF(個別表!$E$16:$E$976,$C59,個別表!$HS$16:$HS$976),"")</f>
        <v/>
      </c>
      <c r="AL59" s="382" t="str">
        <f>IF($H59&lt;&gt;"",SUMIF(個別表!$E$16:$E$976,$C59,個別表!$HT$16:$HT$976),"")</f>
        <v/>
      </c>
      <c r="AM59" s="383" t="str">
        <f>IF($H59&lt;&gt;"",SUMIF(個別表!$E$16:$E$976,$C59,個別表!$HW$16:$HW$976),"")</f>
        <v/>
      </c>
      <c r="AN59" s="351" t="str">
        <f t="shared" si="2"/>
        <v/>
      </c>
      <c r="AO59" s="352" t="str">
        <f t="shared" si="3"/>
        <v/>
      </c>
      <c r="AP59" s="353"/>
      <c r="AQ59" s="352" t="str">
        <f t="shared" si="4"/>
        <v/>
      </c>
      <c r="AR59" s="375" t="str">
        <f>IFERROR(VLOOKUP($C59,個別表!$E$16:$GB$976,180,FALSE),"")</f>
        <v/>
      </c>
      <c r="AS59" s="354" t="s">
        <v>31</v>
      </c>
      <c r="AT59" s="415" t="str">
        <f t="shared" si="5"/>
        <v/>
      </c>
      <c r="AU59" s="342"/>
      <c r="AV59" s="343"/>
    </row>
    <row r="60" spans="2:48" s="344" customFormat="1" ht="19.95" customHeight="1" x14ac:dyDescent="0.2">
      <c r="B60" s="331"/>
      <c r="C60" s="345" t="str">
        <f>IF((ROW()-15)&lt;=個別表!J60,ROW()-15,"")</f>
        <v/>
      </c>
      <c r="D60" s="346" t="str">
        <f>IFERROR(VLOOKUP($C60,個別表!$E$16:$AJ$976,7,FALSE),"")</f>
        <v/>
      </c>
      <c r="E60" s="347" t="str">
        <f>IFERROR(VLOOKUP($C60,個別表!$E$16:$AJ$976,8,FALSE),"")</f>
        <v/>
      </c>
      <c r="F60" s="347" t="str">
        <f>IFERROR(VLOOKUP($C60,個別表!$E$16:$AJ$976,13,FALSE),"")</f>
        <v/>
      </c>
      <c r="G60" s="430" t="str">
        <f>IFERROR(VLOOKUP($C60,個別表!$E$16:$AJ$976,14,FALSE),"")</f>
        <v/>
      </c>
      <c r="H60" s="427" t="str">
        <f>IFERROR(VLOOKUP($C60,個別表!$E$16:$AJ$976,16,FALSE),"")</f>
        <v/>
      </c>
      <c r="I60" s="327">
        <f>SUMIF(個別表!$E$16:$E$976,$C60,個別表!$IG$16:$IG$976)</f>
        <v>0</v>
      </c>
      <c r="J60" s="327">
        <f>SUMIF(個別表!$E$16:$E$976,$C60,個別表!$IH$16:$IH$976)</f>
        <v>0</v>
      </c>
      <c r="K60" s="327">
        <f>SUMIF(個別表!$E$16:$E$976,$C60,個別表!$II$16:$II$976)</f>
        <v>0</v>
      </c>
      <c r="L60" s="328">
        <f>SUMIF(個別表!$E$16:$E$976,$C60,個別表!$IJ$16:$IJ$976)</f>
        <v>0</v>
      </c>
      <c r="M60" s="329"/>
      <c r="N60" s="330"/>
      <c r="O60" s="349"/>
      <c r="P60" s="350"/>
      <c r="Q60" s="382" t="str">
        <f>IF($H60&lt;&gt;"",SUMIF(個別表!$E$16:$E$976,$C60,個別表!$GD$16:$GD$976),"")</f>
        <v/>
      </c>
      <c r="R60" s="382" t="str">
        <f>IF($H60&lt;&gt;"",SUMIF(個別表!$E$16:$E$976,$C60,個別表!$GE$16:$GE$976),"")</f>
        <v/>
      </c>
      <c r="S60" s="382" t="str">
        <f>IF($H60&lt;&gt;"",SUMIF(個別表!$E$16:$E$976,$C60,個別表!$GF$16:$GF$976),"")</f>
        <v/>
      </c>
      <c r="T60" s="382" t="str">
        <f>IF($H60&lt;&gt;"",SUMIF(個別表!$E$16:$E$976,$C60,個別表!$GG$16:$GG$976),"")</f>
        <v/>
      </c>
      <c r="U60" s="382" t="str">
        <f>IF($H60&lt;&gt;"",SUMIF(個別表!$E$16:$E$976,$C60,個別表!$GH$16:$GH$976),"")</f>
        <v/>
      </c>
      <c r="V60" s="382" t="str">
        <f>IF($H60&lt;&gt;"",SUMIF(個別表!$E$16:$E$976,$C60,個別表!$GI$16:$GI$976),"")</f>
        <v/>
      </c>
      <c r="W60" s="382" t="str">
        <f>IF($H60&lt;&gt;"",SUMIF(個別表!$E$16:$E$976,$C60,個別表!$GJ$16:$GJ$976),"")</f>
        <v/>
      </c>
      <c r="X60" s="382" t="str">
        <f>IF($H60&lt;&gt;"",SUMIF(個別表!$E$16:$E$976,$C60,個別表!$GK$16:$GK$976),"")</f>
        <v/>
      </c>
      <c r="Y60" s="383" t="str">
        <f>IF($H60&lt;&gt;"",SUMIF(個別表!$E$16:$E$976,$C60,個別表!$GL$16:$GL$976),"")</f>
        <v/>
      </c>
      <c r="Z60" s="384" t="str">
        <f>IF($H60&lt;&gt;"",SUMIF(個別表!$E$16:$E$976,$C60,個別表!$GN$16:$GN$976),"")</f>
        <v/>
      </c>
      <c r="AA60" s="385" t="str">
        <f>IF($H60&lt;&gt;"",SUMIF(個別表!$E$16:$E$976,$C60,個別表!$GO$16:$GO$976),"")</f>
        <v/>
      </c>
      <c r="AB60" s="385" t="str">
        <f>IF($H60&lt;&gt;"",SUMIF(個別表!$E$16:$E$976,$C60,個別表!$GP$16:$GP$976),"")</f>
        <v/>
      </c>
      <c r="AC60" s="382" t="str">
        <f>IF($H60&lt;&gt;"",SUMIF(個別表!$E$16:$E$976,$C60,個別表!$GQ$16:$GQ$976),"")</f>
        <v/>
      </c>
      <c r="AD60" s="382" t="str">
        <f>IF($H60&lt;&gt;"",SUMIF(個別表!$E$16:$E$976,$C60,個別表!$GR$16:$GR$976),"")</f>
        <v/>
      </c>
      <c r="AE60" s="382" t="str">
        <f>IF($H60&lt;&gt;"",SUMIF(個別表!$E$16:$E$976,$C60,個別表!$GS$16:$GS$976),"")</f>
        <v/>
      </c>
      <c r="AF60" s="382" t="str">
        <f>IF($H60&lt;&gt;"",IF(SUMIF(個別表!$E$16:$E$976,$C60,個別表!$GW$16:$GW$976)&gt;=4,4,SUMIF(個別表!$E$16:$E$976,$C60,個別表!$GW$16:$GW$976)),"")</f>
        <v/>
      </c>
      <c r="AG60" s="382" t="str">
        <f>IF($H60&lt;&gt;"",SUMIF(個別表!$E$16:$E$976,$C60,個別表!$HB$16:$HB$976),"")</f>
        <v/>
      </c>
      <c r="AH60" s="382" t="str">
        <f>IF($H60&lt;&gt;"",SUMIF(個別表!$E$16:$E$976,$C60,個別表!$HC$16:$HC$976),"")</f>
        <v/>
      </c>
      <c r="AI60" s="382" t="str">
        <f>IF($H60&lt;&gt;"",SUMIF(個別表!$E$16:$E$976,$C60,個別表!$HI$16:$HI$976),"")</f>
        <v/>
      </c>
      <c r="AJ60" s="382" t="str">
        <f>IF($H60&lt;&gt;"",SUMIF(個別表!$E$16:$E$976,$C60,個別表!$HO$16:$HO$976),"")</f>
        <v/>
      </c>
      <c r="AK60" s="382" t="str">
        <f>IF($H60&lt;&gt;"",SUMIF(個別表!$E$16:$E$976,$C60,個別表!$HS$16:$HS$976),"")</f>
        <v/>
      </c>
      <c r="AL60" s="382" t="str">
        <f>IF($H60&lt;&gt;"",SUMIF(個別表!$E$16:$E$976,$C60,個別表!$HT$16:$HT$976),"")</f>
        <v/>
      </c>
      <c r="AM60" s="383" t="str">
        <f>IF($H60&lt;&gt;"",SUMIF(個別表!$E$16:$E$976,$C60,個別表!$HW$16:$HW$976),"")</f>
        <v/>
      </c>
      <c r="AN60" s="351" t="str">
        <f t="shared" si="2"/>
        <v/>
      </c>
      <c r="AO60" s="352" t="str">
        <f t="shared" si="3"/>
        <v/>
      </c>
      <c r="AP60" s="353"/>
      <c r="AQ60" s="352" t="str">
        <f t="shared" si="4"/>
        <v/>
      </c>
      <c r="AR60" s="375" t="str">
        <f>IFERROR(VLOOKUP($C60,個別表!$E$16:$GB$976,180,FALSE),"")</f>
        <v/>
      </c>
      <c r="AS60" s="354" t="s">
        <v>31</v>
      </c>
      <c r="AT60" s="415" t="str">
        <f t="shared" si="5"/>
        <v/>
      </c>
      <c r="AU60" s="342"/>
      <c r="AV60" s="343"/>
    </row>
    <row r="61" spans="2:48" s="344" customFormat="1" ht="19.95" customHeight="1" x14ac:dyDescent="0.2">
      <c r="B61" s="331"/>
      <c r="C61" s="345" t="str">
        <f>IF((ROW()-15)&lt;=個別表!J61,ROW()-15,"")</f>
        <v/>
      </c>
      <c r="D61" s="346" t="str">
        <f>IFERROR(VLOOKUP($C61,個別表!$E$16:$AJ$976,7,FALSE),"")</f>
        <v/>
      </c>
      <c r="E61" s="347" t="str">
        <f>IFERROR(VLOOKUP($C61,個別表!$E$16:$AJ$976,8,FALSE),"")</f>
        <v/>
      </c>
      <c r="F61" s="347" t="str">
        <f>IFERROR(VLOOKUP($C61,個別表!$E$16:$AJ$976,13,FALSE),"")</f>
        <v/>
      </c>
      <c r="G61" s="430" t="str">
        <f>IFERROR(VLOOKUP($C61,個別表!$E$16:$AJ$976,14,FALSE),"")</f>
        <v/>
      </c>
      <c r="H61" s="427" t="str">
        <f>IFERROR(VLOOKUP($C61,個別表!$E$16:$AJ$976,16,FALSE),"")</f>
        <v/>
      </c>
      <c r="I61" s="327">
        <f>SUMIF(個別表!$E$16:$E$976,$C61,個別表!$IG$16:$IG$976)</f>
        <v>0</v>
      </c>
      <c r="J61" s="327">
        <f>SUMIF(個別表!$E$16:$E$976,$C61,個別表!$IH$16:$IH$976)</f>
        <v>0</v>
      </c>
      <c r="K61" s="327">
        <f>SUMIF(個別表!$E$16:$E$976,$C61,個別表!$II$16:$II$976)</f>
        <v>0</v>
      </c>
      <c r="L61" s="328">
        <f>SUMIF(個別表!$E$16:$E$976,$C61,個別表!$IJ$16:$IJ$976)</f>
        <v>0</v>
      </c>
      <c r="M61" s="329"/>
      <c r="N61" s="330"/>
      <c r="O61" s="349"/>
      <c r="P61" s="350"/>
      <c r="Q61" s="382" t="str">
        <f>IF($H61&lt;&gt;"",SUMIF(個別表!$E$16:$E$976,$C61,個別表!$GD$16:$GD$976),"")</f>
        <v/>
      </c>
      <c r="R61" s="382" t="str">
        <f>IF($H61&lt;&gt;"",SUMIF(個別表!$E$16:$E$976,$C61,個別表!$GE$16:$GE$976),"")</f>
        <v/>
      </c>
      <c r="S61" s="382" t="str">
        <f>IF($H61&lt;&gt;"",SUMIF(個別表!$E$16:$E$976,$C61,個別表!$GF$16:$GF$976),"")</f>
        <v/>
      </c>
      <c r="T61" s="382" t="str">
        <f>IF($H61&lt;&gt;"",SUMIF(個別表!$E$16:$E$976,$C61,個別表!$GG$16:$GG$976),"")</f>
        <v/>
      </c>
      <c r="U61" s="382" t="str">
        <f>IF($H61&lt;&gt;"",SUMIF(個別表!$E$16:$E$976,$C61,個別表!$GH$16:$GH$976),"")</f>
        <v/>
      </c>
      <c r="V61" s="382" t="str">
        <f>IF($H61&lt;&gt;"",SUMIF(個別表!$E$16:$E$976,$C61,個別表!$GI$16:$GI$976),"")</f>
        <v/>
      </c>
      <c r="W61" s="382" t="str">
        <f>IF($H61&lt;&gt;"",SUMIF(個別表!$E$16:$E$976,$C61,個別表!$GJ$16:$GJ$976),"")</f>
        <v/>
      </c>
      <c r="X61" s="382" t="str">
        <f>IF($H61&lt;&gt;"",SUMIF(個別表!$E$16:$E$976,$C61,個別表!$GK$16:$GK$976),"")</f>
        <v/>
      </c>
      <c r="Y61" s="383" t="str">
        <f>IF($H61&lt;&gt;"",SUMIF(個別表!$E$16:$E$976,$C61,個別表!$GL$16:$GL$976),"")</f>
        <v/>
      </c>
      <c r="Z61" s="384" t="str">
        <f>IF($H61&lt;&gt;"",SUMIF(個別表!$E$16:$E$976,$C61,個別表!$GN$16:$GN$976),"")</f>
        <v/>
      </c>
      <c r="AA61" s="385" t="str">
        <f>IF($H61&lt;&gt;"",SUMIF(個別表!$E$16:$E$976,$C61,個別表!$GO$16:$GO$976),"")</f>
        <v/>
      </c>
      <c r="AB61" s="385" t="str">
        <f>IF($H61&lt;&gt;"",SUMIF(個別表!$E$16:$E$976,$C61,個別表!$GP$16:$GP$976),"")</f>
        <v/>
      </c>
      <c r="AC61" s="382" t="str">
        <f>IF($H61&lt;&gt;"",SUMIF(個別表!$E$16:$E$976,$C61,個別表!$GQ$16:$GQ$976),"")</f>
        <v/>
      </c>
      <c r="AD61" s="382" t="str">
        <f>IF($H61&lt;&gt;"",SUMIF(個別表!$E$16:$E$976,$C61,個別表!$GR$16:$GR$976),"")</f>
        <v/>
      </c>
      <c r="AE61" s="382" t="str">
        <f>IF($H61&lt;&gt;"",SUMIF(個別表!$E$16:$E$976,$C61,個別表!$GS$16:$GS$976),"")</f>
        <v/>
      </c>
      <c r="AF61" s="382" t="str">
        <f>IF($H61&lt;&gt;"",IF(SUMIF(個別表!$E$16:$E$976,$C61,個別表!$GW$16:$GW$976)&gt;=4,4,SUMIF(個別表!$E$16:$E$976,$C61,個別表!$GW$16:$GW$976)),"")</f>
        <v/>
      </c>
      <c r="AG61" s="382" t="str">
        <f>IF($H61&lt;&gt;"",SUMIF(個別表!$E$16:$E$976,$C61,個別表!$HB$16:$HB$976),"")</f>
        <v/>
      </c>
      <c r="AH61" s="382" t="str">
        <f>IF($H61&lt;&gt;"",SUMIF(個別表!$E$16:$E$976,$C61,個別表!$HC$16:$HC$976),"")</f>
        <v/>
      </c>
      <c r="AI61" s="382" t="str">
        <f>IF($H61&lt;&gt;"",SUMIF(個別表!$E$16:$E$976,$C61,個別表!$HI$16:$HI$976),"")</f>
        <v/>
      </c>
      <c r="AJ61" s="382" t="str">
        <f>IF($H61&lt;&gt;"",SUMIF(個別表!$E$16:$E$976,$C61,個別表!$HO$16:$HO$976),"")</f>
        <v/>
      </c>
      <c r="AK61" s="382" t="str">
        <f>IF($H61&lt;&gt;"",SUMIF(個別表!$E$16:$E$976,$C61,個別表!$HS$16:$HS$976),"")</f>
        <v/>
      </c>
      <c r="AL61" s="382" t="str">
        <f>IF($H61&lt;&gt;"",SUMIF(個別表!$E$16:$E$976,$C61,個別表!$HT$16:$HT$976),"")</f>
        <v/>
      </c>
      <c r="AM61" s="383" t="str">
        <f>IF($H61&lt;&gt;"",SUMIF(個別表!$E$16:$E$976,$C61,個別表!$HW$16:$HW$976),"")</f>
        <v/>
      </c>
      <c r="AN61" s="351" t="str">
        <f t="shared" si="2"/>
        <v/>
      </c>
      <c r="AO61" s="352" t="str">
        <f t="shared" si="3"/>
        <v/>
      </c>
      <c r="AP61" s="353"/>
      <c r="AQ61" s="352" t="str">
        <f t="shared" si="4"/>
        <v/>
      </c>
      <c r="AR61" s="375" t="str">
        <f>IFERROR(VLOOKUP($C61,個別表!$E$16:$GB$976,180,FALSE),"")</f>
        <v/>
      </c>
      <c r="AS61" s="354" t="s">
        <v>31</v>
      </c>
      <c r="AT61" s="415" t="str">
        <f t="shared" si="5"/>
        <v/>
      </c>
      <c r="AU61" s="342"/>
      <c r="AV61" s="343"/>
    </row>
    <row r="62" spans="2:48" s="344" customFormat="1" ht="19.95" customHeight="1" x14ac:dyDescent="0.2">
      <c r="B62" s="331"/>
      <c r="C62" s="345" t="str">
        <f>IF((ROW()-15)&lt;=個別表!J62,ROW()-15,"")</f>
        <v/>
      </c>
      <c r="D62" s="346" t="str">
        <f>IFERROR(VLOOKUP($C62,個別表!$E$16:$AJ$976,7,FALSE),"")</f>
        <v/>
      </c>
      <c r="E62" s="347" t="str">
        <f>IFERROR(VLOOKUP($C62,個別表!$E$16:$AJ$976,8,FALSE),"")</f>
        <v/>
      </c>
      <c r="F62" s="347" t="str">
        <f>IFERROR(VLOOKUP($C62,個別表!$E$16:$AJ$976,13,FALSE),"")</f>
        <v/>
      </c>
      <c r="G62" s="430" t="str">
        <f>IFERROR(VLOOKUP($C62,個別表!$E$16:$AJ$976,14,FALSE),"")</f>
        <v/>
      </c>
      <c r="H62" s="427" t="str">
        <f>IFERROR(VLOOKUP($C62,個別表!$E$16:$AJ$976,16,FALSE),"")</f>
        <v/>
      </c>
      <c r="I62" s="327">
        <f>SUMIF(個別表!$E$16:$E$976,$C62,個別表!$IG$16:$IG$976)</f>
        <v>0</v>
      </c>
      <c r="J62" s="327">
        <f>SUMIF(個別表!$E$16:$E$976,$C62,個別表!$IH$16:$IH$976)</f>
        <v>0</v>
      </c>
      <c r="K62" s="327">
        <f>SUMIF(個別表!$E$16:$E$976,$C62,個別表!$II$16:$II$976)</f>
        <v>0</v>
      </c>
      <c r="L62" s="328">
        <f>SUMIF(個別表!$E$16:$E$976,$C62,個別表!$IJ$16:$IJ$976)</f>
        <v>0</v>
      </c>
      <c r="M62" s="329"/>
      <c r="N62" s="330"/>
      <c r="O62" s="349"/>
      <c r="P62" s="350"/>
      <c r="Q62" s="382" t="str">
        <f>IF($H62&lt;&gt;"",SUMIF(個別表!$E$16:$E$976,$C62,個別表!$GD$16:$GD$976),"")</f>
        <v/>
      </c>
      <c r="R62" s="382" t="str">
        <f>IF($H62&lt;&gt;"",SUMIF(個別表!$E$16:$E$976,$C62,個別表!$GE$16:$GE$976),"")</f>
        <v/>
      </c>
      <c r="S62" s="382" t="str">
        <f>IF($H62&lt;&gt;"",SUMIF(個別表!$E$16:$E$976,$C62,個別表!$GF$16:$GF$976),"")</f>
        <v/>
      </c>
      <c r="T62" s="382" t="str">
        <f>IF($H62&lt;&gt;"",SUMIF(個別表!$E$16:$E$976,$C62,個別表!$GG$16:$GG$976),"")</f>
        <v/>
      </c>
      <c r="U62" s="382" t="str">
        <f>IF($H62&lt;&gt;"",SUMIF(個別表!$E$16:$E$976,$C62,個別表!$GH$16:$GH$976),"")</f>
        <v/>
      </c>
      <c r="V62" s="382" t="str">
        <f>IF($H62&lt;&gt;"",SUMIF(個別表!$E$16:$E$976,$C62,個別表!$GI$16:$GI$976),"")</f>
        <v/>
      </c>
      <c r="W62" s="382" t="str">
        <f>IF($H62&lt;&gt;"",SUMIF(個別表!$E$16:$E$976,$C62,個別表!$GJ$16:$GJ$976),"")</f>
        <v/>
      </c>
      <c r="X62" s="382" t="str">
        <f>IF($H62&lt;&gt;"",SUMIF(個別表!$E$16:$E$976,$C62,個別表!$GK$16:$GK$976),"")</f>
        <v/>
      </c>
      <c r="Y62" s="383" t="str">
        <f>IF($H62&lt;&gt;"",SUMIF(個別表!$E$16:$E$976,$C62,個別表!$GL$16:$GL$976),"")</f>
        <v/>
      </c>
      <c r="Z62" s="384" t="str">
        <f>IF($H62&lt;&gt;"",SUMIF(個別表!$E$16:$E$976,$C62,個別表!$GN$16:$GN$976),"")</f>
        <v/>
      </c>
      <c r="AA62" s="385" t="str">
        <f>IF($H62&lt;&gt;"",SUMIF(個別表!$E$16:$E$976,$C62,個別表!$GO$16:$GO$976),"")</f>
        <v/>
      </c>
      <c r="AB62" s="385" t="str">
        <f>IF($H62&lt;&gt;"",SUMIF(個別表!$E$16:$E$976,$C62,個別表!$GP$16:$GP$976),"")</f>
        <v/>
      </c>
      <c r="AC62" s="382" t="str">
        <f>IF($H62&lt;&gt;"",SUMIF(個別表!$E$16:$E$976,$C62,個別表!$GQ$16:$GQ$976),"")</f>
        <v/>
      </c>
      <c r="AD62" s="382" t="str">
        <f>IF($H62&lt;&gt;"",SUMIF(個別表!$E$16:$E$976,$C62,個別表!$GR$16:$GR$976),"")</f>
        <v/>
      </c>
      <c r="AE62" s="382" t="str">
        <f>IF($H62&lt;&gt;"",SUMIF(個別表!$E$16:$E$976,$C62,個別表!$GS$16:$GS$976),"")</f>
        <v/>
      </c>
      <c r="AF62" s="382" t="str">
        <f>IF($H62&lt;&gt;"",IF(SUMIF(個別表!$E$16:$E$976,$C62,個別表!$GW$16:$GW$976)&gt;=4,4,SUMIF(個別表!$E$16:$E$976,$C62,個別表!$GW$16:$GW$976)),"")</f>
        <v/>
      </c>
      <c r="AG62" s="382" t="str">
        <f>IF($H62&lt;&gt;"",SUMIF(個別表!$E$16:$E$976,$C62,個別表!$HB$16:$HB$976),"")</f>
        <v/>
      </c>
      <c r="AH62" s="382" t="str">
        <f>IF($H62&lt;&gt;"",SUMIF(個別表!$E$16:$E$976,$C62,個別表!$HC$16:$HC$976),"")</f>
        <v/>
      </c>
      <c r="AI62" s="382" t="str">
        <f>IF($H62&lt;&gt;"",SUMIF(個別表!$E$16:$E$976,$C62,個別表!$HI$16:$HI$976),"")</f>
        <v/>
      </c>
      <c r="AJ62" s="382" t="str">
        <f>IF($H62&lt;&gt;"",SUMIF(個別表!$E$16:$E$976,$C62,個別表!$HO$16:$HO$976),"")</f>
        <v/>
      </c>
      <c r="AK62" s="382" t="str">
        <f>IF($H62&lt;&gt;"",SUMIF(個別表!$E$16:$E$976,$C62,個別表!$HS$16:$HS$976),"")</f>
        <v/>
      </c>
      <c r="AL62" s="382" t="str">
        <f>IF($H62&lt;&gt;"",SUMIF(個別表!$E$16:$E$976,$C62,個別表!$HT$16:$HT$976),"")</f>
        <v/>
      </c>
      <c r="AM62" s="383" t="str">
        <f>IF($H62&lt;&gt;"",SUMIF(個別表!$E$16:$E$976,$C62,個別表!$HW$16:$HW$976),"")</f>
        <v/>
      </c>
      <c r="AN62" s="351" t="str">
        <f t="shared" si="2"/>
        <v/>
      </c>
      <c r="AO62" s="352" t="str">
        <f t="shared" si="3"/>
        <v/>
      </c>
      <c r="AP62" s="353"/>
      <c r="AQ62" s="352" t="str">
        <f t="shared" si="4"/>
        <v/>
      </c>
      <c r="AR62" s="375" t="str">
        <f>IFERROR(VLOOKUP($C62,個別表!$E$16:$GB$976,180,FALSE),"")</f>
        <v/>
      </c>
      <c r="AS62" s="354" t="s">
        <v>31</v>
      </c>
      <c r="AT62" s="415" t="str">
        <f t="shared" si="5"/>
        <v/>
      </c>
      <c r="AU62" s="342"/>
      <c r="AV62" s="343"/>
    </row>
    <row r="63" spans="2:48" s="344" customFormat="1" ht="19.95" customHeight="1" x14ac:dyDescent="0.2">
      <c r="B63" s="331"/>
      <c r="C63" s="345" t="str">
        <f>IF((ROW()-15)&lt;=個別表!J63,ROW()-15,"")</f>
        <v/>
      </c>
      <c r="D63" s="346" t="str">
        <f>IFERROR(VLOOKUP($C63,個別表!$E$16:$AJ$976,7,FALSE),"")</f>
        <v/>
      </c>
      <c r="E63" s="347" t="str">
        <f>IFERROR(VLOOKUP($C63,個別表!$E$16:$AJ$976,8,FALSE),"")</f>
        <v/>
      </c>
      <c r="F63" s="347" t="str">
        <f>IFERROR(VLOOKUP($C63,個別表!$E$16:$AJ$976,13,FALSE),"")</f>
        <v/>
      </c>
      <c r="G63" s="430" t="str">
        <f>IFERROR(VLOOKUP($C63,個別表!$E$16:$AJ$976,14,FALSE),"")</f>
        <v/>
      </c>
      <c r="H63" s="427" t="str">
        <f>IFERROR(VLOOKUP($C63,個別表!$E$16:$AJ$976,16,FALSE),"")</f>
        <v/>
      </c>
      <c r="I63" s="327">
        <f>SUMIF(個別表!$E$16:$E$976,$C63,個別表!$IG$16:$IG$976)</f>
        <v>0</v>
      </c>
      <c r="J63" s="327">
        <f>SUMIF(個別表!$E$16:$E$976,$C63,個別表!$IH$16:$IH$976)</f>
        <v>0</v>
      </c>
      <c r="K63" s="327">
        <f>SUMIF(個別表!$E$16:$E$976,$C63,個別表!$II$16:$II$976)</f>
        <v>0</v>
      </c>
      <c r="L63" s="328">
        <f>SUMIF(個別表!$E$16:$E$976,$C63,個別表!$IJ$16:$IJ$976)</f>
        <v>0</v>
      </c>
      <c r="M63" s="329"/>
      <c r="N63" s="330"/>
      <c r="O63" s="349"/>
      <c r="P63" s="350"/>
      <c r="Q63" s="382" t="str">
        <f>IF($H63&lt;&gt;"",SUMIF(個別表!$E$16:$E$976,$C63,個別表!$GD$16:$GD$976),"")</f>
        <v/>
      </c>
      <c r="R63" s="382" t="str">
        <f>IF($H63&lt;&gt;"",SUMIF(個別表!$E$16:$E$976,$C63,個別表!$GE$16:$GE$976),"")</f>
        <v/>
      </c>
      <c r="S63" s="382" t="str">
        <f>IF($H63&lt;&gt;"",SUMIF(個別表!$E$16:$E$976,$C63,個別表!$GF$16:$GF$976),"")</f>
        <v/>
      </c>
      <c r="T63" s="382" t="str">
        <f>IF($H63&lt;&gt;"",SUMIF(個別表!$E$16:$E$976,$C63,個別表!$GG$16:$GG$976),"")</f>
        <v/>
      </c>
      <c r="U63" s="382" t="str">
        <f>IF($H63&lt;&gt;"",SUMIF(個別表!$E$16:$E$976,$C63,個別表!$GH$16:$GH$976),"")</f>
        <v/>
      </c>
      <c r="V63" s="382" t="str">
        <f>IF($H63&lt;&gt;"",SUMIF(個別表!$E$16:$E$976,$C63,個別表!$GI$16:$GI$976),"")</f>
        <v/>
      </c>
      <c r="W63" s="382" t="str">
        <f>IF($H63&lt;&gt;"",SUMIF(個別表!$E$16:$E$976,$C63,個別表!$GJ$16:$GJ$976),"")</f>
        <v/>
      </c>
      <c r="X63" s="382" t="str">
        <f>IF($H63&lt;&gt;"",SUMIF(個別表!$E$16:$E$976,$C63,個別表!$GK$16:$GK$976),"")</f>
        <v/>
      </c>
      <c r="Y63" s="383" t="str">
        <f>IF($H63&lt;&gt;"",SUMIF(個別表!$E$16:$E$976,$C63,個別表!$GL$16:$GL$976),"")</f>
        <v/>
      </c>
      <c r="Z63" s="384" t="str">
        <f>IF($H63&lt;&gt;"",SUMIF(個別表!$E$16:$E$976,$C63,個別表!$GN$16:$GN$976),"")</f>
        <v/>
      </c>
      <c r="AA63" s="385" t="str">
        <f>IF($H63&lt;&gt;"",SUMIF(個別表!$E$16:$E$976,$C63,個別表!$GO$16:$GO$976),"")</f>
        <v/>
      </c>
      <c r="AB63" s="385" t="str">
        <f>IF($H63&lt;&gt;"",SUMIF(個別表!$E$16:$E$976,$C63,個別表!$GP$16:$GP$976),"")</f>
        <v/>
      </c>
      <c r="AC63" s="382" t="str">
        <f>IF($H63&lt;&gt;"",SUMIF(個別表!$E$16:$E$976,$C63,個別表!$GQ$16:$GQ$976),"")</f>
        <v/>
      </c>
      <c r="AD63" s="382" t="str">
        <f>IF($H63&lt;&gt;"",SUMIF(個別表!$E$16:$E$976,$C63,個別表!$GR$16:$GR$976),"")</f>
        <v/>
      </c>
      <c r="AE63" s="382" t="str">
        <f>IF($H63&lt;&gt;"",SUMIF(個別表!$E$16:$E$976,$C63,個別表!$GS$16:$GS$976),"")</f>
        <v/>
      </c>
      <c r="AF63" s="382" t="str">
        <f>IF($H63&lt;&gt;"",IF(SUMIF(個別表!$E$16:$E$976,$C63,個別表!$GW$16:$GW$976)&gt;=4,4,SUMIF(個別表!$E$16:$E$976,$C63,個別表!$GW$16:$GW$976)),"")</f>
        <v/>
      </c>
      <c r="AG63" s="382" t="str">
        <f>IF($H63&lt;&gt;"",SUMIF(個別表!$E$16:$E$976,$C63,個別表!$HB$16:$HB$976),"")</f>
        <v/>
      </c>
      <c r="AH63" s="382" t="str">
        <f>IF($H63&lt;&gt;"",SUMIF(個別表!$E$16:$E$976,$C63,個別表!$HC$16:$HC$976),"")</f>
        <v/>
      </c>
      <c r="AI63" s="382" t="str">
        <f>IF($H63&lt;&gt;"",SUMIF(個別表!$E$16:$E$976,$C63,個別表!$HI$16:$HI$976),"")</f>
        <v/>
      </c>
      <c r="AJ63" s="382" t="str">
        <f>IF($H63&lt;&gt;"",SUMIF(個別表!$E$16:$E$976,$C63,個別表!$HO$16:$HO$976),"")</f>
        <v/>
      </c>
      <c r="AK63" s="382" t="str">
        <f>IF($H63&lt;&gt;"",SUMIF(個別表!$E$16:$E$976,$C63,個別表!$HS$16:$HS$976),"")</f>
        <v/>
      </c>
      <c r="AL63" s="382" t="str">
        <f>IF($H63&lt;&gt;"",SUMIF(個別表!$E$16:$E$976,$C63,個別表!$HT$16:$HT$976),"")</f>
        <v/>
      </c>
      <c r="AM63" s="383" t="str">
        <f>IF($H63&lt;&gt;"",SUMIF(個別表!$E$16:$E$976,$C63,個別表!$HW$16:$HW$976),"")</f>
        <v/>
      </c>
      <c r="AN63" s="351" t="str">
        <f t="shared" si="2"/>
        <v/>
      </c>
      <c r="AO63" s="352" t="str">
        <f t="shared" si="3"/>
        <v/>
      </c>
      <c r="AP63" s="353"/>
      <c r="AQ63" s="352" t="str">
        <f t="shared" si="4"/>
        <v/>
      </c>
      <c r="AR63" s="375" t="str">
        <f>IFERROR(VLOOKUP($C63,個別表!$E$16:$GB$976,180,FALSE),"")</f>
        <v/>
      </c>
      <c r="AS63" s="354" t="s">
        <v>31</v>
      </c>
      <c r="AT63" s="415" t="str">
        <f t="shared" si="5"/>
        <v/>
      </c>
      <c r="AU63" s="342"/>
      <c r="AV63" s="343"/>
    </row>
    <row r="64" spans="2:48" s="344" customFormat="1" ht="19.95" customHeight="1" x14ac:dyDescent="0.2">
      <c r="B64" s="331"/>
      <c r="C64" s="345" t="str">
        <f>IF((ROW()-15)&lt;=個別表!J64,ROW()-15,"")</f>
        <v/>
      </c>
      <c r="D64" s="346" t="str">
        <f>IFERROR(VLOOKUP($C64,個別表!$E$16:$AJ$976,7,FALSE),"")</f>
        <v/>
      </c>
      <c r="E64" s="347" t="str">
        <f>IFERROR(VLOOKUP($C64,個別表!$E$16:$AJ$976,8,FALSE),"")</f>
        <v/>
      </c>
      <c r="F64" s="347" t="str">
        <f>IFERROR(VLOOKUP($C64,個別表!$E$16:$AJ$976,13,FALSE),"")</f>
        <v/>
      </c>
      <c r="G64" s="430" t="str">
        <f>IFERROR(VLOOKUP($C64,個別表!$E$16:$AJ$976,14,FALSE),"")</f>
        <v/>
      </c>
      <c r="H64" s="427" t="str">
        <f>IFERROR(VLOOKUP($C64,個別表!$E$16:$AJ$976,16,FALSE),"")</f>
        <v/>
      </c>
      <c r="I64" s="327">
        <f>SUMIF(個別表!$E$16:$E$976,$C64,個別表!$IG$16:$IG$976)</f>
        <v>0</v>
      </c>
      <c r="J64" s="327">
        <f>SUMIF(個別表!$E$16:$E$976,$C64,個別表!$IH$16:$IH$976)</f>
        <v>0</v>
      </c>
      <c r="K64" s="327">
        <f>SUMIF(個別表!$E$16:$E$976,$C64,個別表!$II$16:$II$976)</f>
        <v>0</v>
      </c>
      <c r="L64" s="328">
        <f>SUMIF(個別表!$E$16:$E$976,$C64,個別表!$IJ$16:$IJ$976)</f>
        <v>0</v>
      </c>
      <c r="M64" s="329"/>
      <c r="N64" s="330"/>
      <c r="O64" s="349"/>
      <c r="P64" s="350"/>
      <c r="Q64" s="382" t="str">
        <f>IF($H64&lt;&gt;"",SUMIF(個別表!$E$16:$E$976,$C64,個別表!$GD$16:$GD$976),"")</f>
        <v/>
      </c>
      <c r="R64" s="382" t="str">
        <f>IF($H64&lt;&gt;"",SUMIF(個別表!$E$16:$E$976,$C64,個別表!$GE$16:$GE$976),"")</f>
        <v/>
      </c>
      <c r="S64" s="382" t="str">
        <f>IF($H64&lt;&gt;"",SUMIF(個別表!$E$16:$E$976,$C64,個別表!$GF$16:$GF$976),"")</f>
        <v/>
      </c>
      <c r="T64" s="382" t="str">
        <f>IF($H64&lt;&gt;"",SUMIF(個別表!$E$16:$E$976,$C64,個別表!$GG$16:$GG$976),"")</f>
        <v/>
      </c>
      <c r="U64" s="382" t="str">
        <f>IF($H64&lt;&gt;"",SUMIF(個別表!$E$16:$E$976,$C64,個別表!$GH$16:$GH$976),"")</f>
        <v/>
      </c>
      <c r="V64" s="382" t="str">
        <f>IF($H64&lt;&gt;"",SUMIF(個別表!$E$16:$E$976,$C64,個別表!$GI$16:$GI$976),"")</f>
        <v/>
      </c>
      <c r="W64" s="382" t="str">
        <f>IF($H64&lt;&gt;"",SUMIF(個別表!$E$16:$E$976,$C64,個別表!$GJ$16:$GJ$976),"")</f>
        <v/>
      </c>
      <c r="X64" s="382" t="str">
        <f>IF($H64&lt;&gt;"",SUMIF(個別表!$E$16:$E$976,$C64,個別表!$GK$16:$GK$976),"")</f>
        <v/>
      </c>
      <c r="Y64" s="383" t="str">
        <f>IF($H64&lt;&gt;"",SUMIF(個別表!$E$16:$E$976,$C64,個別表!$GL$16:$GL$976),"")</f>
        <v/>
      </c>
      <c r="Z64" s="384" t="str">
        <f>IF($H64&lt;&gt;"",SUMIF(個別表!$E$16:$E$976,$C64,個別表!$GN$16:$GN$976),"")</f>
        <v/>
      </c>
      <c r="AA64" s="385" t="str">
        <f>IF($H64&lt;&gt;"",SUMIF(個別表!$E$16:$E$976,$C64,個別表!$GO$16:$GO$976),"")</f>
        <v/>
      </c>
      <c r="AB64" s="385" t="str">
        <f>IF($H64&lt;&gt;"",SUMIF(個別表!$E$16:$E$976,$C64,個別表!$GP$16:$GP$976),"")</f>
        <v/>
      </c>
      <c r="AC64" s="382" t="str">
        <f>IF($H64&lt;&gt;"",SUMIF(個別表!$E$16:$E$976,$C64,個別表!$GQ$16:$GQ$976),"")</f>
        <v/>
      </c>
      <c r="AD64" s="382" t="str">
        <f>IF($H64&lt;&gt;"",SUMIF(個別表!$E$16:$E$976,$C64,個別表!$GR$16:$GR$976),"")</f>
        <v/>
      </c>
      <c r="AE64" s="382" t="str">
        <f>IF($H64&lt;&gt;"",SUMIF(個別表!$E$16:$E$976,$C64,個別表!$GS$16:$GS$976),"")</f>
        <v/>
      </c>
      <c r="AF64" s="382" t="str">
        <f>IF($H64&lt;&gt;"",IF(SUMIF(個別表!$E$16:$E$976,$C64,個別表!$GW$16:$GW$976)&gt;=4,4,SUMIF(個別表!$E$16:$E$976,$C64,個別表!$GW$16:$GW$976)),"")</f>
        <v/>
      </c>
      <c r="AG64" s="382" t="str">
        <f>IF($H64&lt;&gt;"",SUMIF(個別表!$E$16:$E$976,$C64,個別表!$HB$16:$HB$976),"")</f>
        <v/>
      </c>
      <c r="AH64" s="382" t="str">
        <f>IF($H64&lt;&gt;"",SUMIF(個別表!$E$16:$E$976,$C64,個別表!$HC$16:$HC$976),"")</f>
        <v/>
      </c>
      <c r="AI64" s="382" t="str">
        <f>IF($H64&lt;&gt;"",SUMIF(個別表!$E$16:$E$976,$C64,個別表!$HI$16:$HI$976),"")</f>
        <v/>
      </c>
      <c r="AJ64" s="382" t="str">
        <f>IF($H64&lt;&gt;"",SUMIF(個別表!$E$16:$E$976,$C64,個別表!$HO$16:$HO$976),"")</f>
        <v/>
      </c>
      <c r="AK64" s="382" t="str">
        <f>IF($H64&lt;&gt;"",SUMIF(個別表!$E$16:$E$976,$C64,個別表!$HS$16:$HS$976),"")</f>
        <v/>
      </c>
      <c r="AL64" s="382" t="str">
        <f>IF($H64&lt;&gt;"",SUMIF(個別表!$E$16:$E$976,$C64,個別表!$HT$16:$HT$976),"")</f>
        <v/>
      </c>
      <c r="AM64" s="383" t="str">
        <f>IF($H64&lt;&gt;"",SUMIF(個別表!$E$16:$E$976,$C64,個別表!$HW$16:$HW$976),"")</f>
        <v/>
      </c>
      <c r="AN64" s="351" t="str">
        <f t="shared" si="2"/>
        <v/>
      </c>
      <c r="AO64" s="352" t="str">
        <f t="shared" si="3"/>
        <v/>
      </c>
      <c r="AP64" s="353"/>
      <c r="AQ64" s="352" t="str">
        <f t="shared" si="4"/>
        <v/>
      </c>
      <c r="AR64" s="375" t="str">
        <f>IFERROR(VLOOKUP($C64,個別表!$E$16:$GB$976,180,FALSE),"")</f>
        <v/>
      </c>
      <c r="AS64" s="354" t="s">
        <v>31</v>
      </c>
      <c r="AT64" s="415" t="str">
        <f t="shared" si="5"/>
        <v/>
      </c>
      <c r="AU64" s="342"/>
      <c r="AV64" s="343"/>
    </row>
    <row r="65" spans="2:48" s="344" customFormat="1" ht="19.95" customHeight="1" x14ac:dyDescent="0.2">
      <c r="B65" s="331"/>
      <c r="C65" s="345" t="str">
        <f>IF((ROW()-15)&lt;=個別表!J65,ROW()-15,"")</f>
        <v/>
      </c>
      <c r="D65" s="346" t="str">
        <f>IFERROR(VLOOKUP($C65,個別表!$E$16:$AJ$976,7,FALSE),"")</f>
        <v/>
      </c>
      <c r="E65" s="347" t="str">
        <f>IFERROR(VLOOKUP($C65,個別表!$E$16:$AJ$976,8,FALSE),"")</f>
        <v/>
      </c>
      <c r="F65" s="347" t="str">
        <f>IFERROR(VLOOKUP($C65,個別表!$E$16:$AJ$976,13,FALSE),"")</f>
        <v/>
      </c>
      <c r="G65" s="430" t="str">
        <f>IFERROR(VLOOKUP($C65,個別表!$E$16:$AJ$976,14,FALSE),"")</f>
        <v/>
      </c>
      <c r="H65" s="427" t="str">
        <f>IFERROR(VLOOKUP($C65,個別表!$E$16:$AJ$976,16,FALSE),"")</f>
        <v/>
      </c>
      <c r="I65" s="327">
        <f>SUMIF(個別表!$E$16:$E$976,$C65,個別表!$IG$16:$IG$976)</f>
        <v>0</v>
      </c>
      <c r="J65" s="327">
        <f>SUMIF(個別表!$E$16:$E$976,$C65,個別表!$IH$16:$IH$976)</f>
        <v>0</v>
      </c>
      <c r="K65" s="327">
        <f>SUMIF(個別表!$E$16:$E$976,$C65,個別表!$II$16:$II$976)</f>
        <v>0</v>
      </c>
      <c r="L65" s="328">
        <f>SUMIF(個別表!$E$16:$E$976,$C65,個別表!$IJ$16:$IJ$976)</f>
        <v>0</v>
      </c>
      <c r="M65" s="329"/>
      <c r="N65" s="330"/>
      <c r="O65" s="349"/>
      <c r="P65" s="350"/>
      <c r="Q65" s="382" t="str">
        <f>IF($H65&lt;&gt;"",SUMIF(個別表!$E$16:$E$976,$C65,個別表!$GD$16:$GD$976),"")</f>
        <v/>
      </c>
      <c r="R65" s="382" t="str">
        <f>IF($H65&lt;&gt;"",SUMIF(個別表!$E$16:$E$976,$C65,個別表!$GE$16:$GE$976),"")</f>
        <v/>
      </c>
      <c r="S65" s="382" t="str">
        <f>IF($H65&lt;&gt;"",SUMIF(個別表!$E$16:$E$976,$C65,個別表!$GF$16:$GF$976),"")</f>
        <v/>
      </c>
      <c r="T65" s="382" t="str">
        <f>IF($H65&lt;&gt;"",SUMIF(個別表!$E$16:$E$976,$C65,個別表!$GG$16:$GG$976),"")</f>
        <v/>
      </c>
      <c r="U65" s="382" t="str">
        <f>IF($H65&lt;&gt;"",SUMIF(個別表!$E$16:$E$976,$C65,個別表!$GH$16:$GH$976),"")</f>
        <v/>
      </c>
      <c r="V65" s="382" t="str">
        <f>IF($H65&lt;&gt;"",SUMIF(個別表!$E$16:$E$976,$C65,個別表!$GI$16:$GI$976),"")</f>
        <v/>
      </c>
      <c r="W65" s="382" t="str">
        <f>IF($H65&lt;&gt;"",SUMIF(個別表!$E$16:$E$976,$C65,個別表!$GJ$16:$GJ$976),"")</f>
        <v/>
      </c>
      <c r="X65" s="382" t="str">
        <f>IF($H65&lt;&gt;"",SUMIF(個別表!$E$16:$E$976,$C65,個別表!$GK$16:$GK$976),"")</f>
        <v/>
      </c>
      <c r="Y65" s="383" t="str">
        <f>IF($H65&lt;&gt;"",SUMIF(個別表!$E$16:$E$976,$C65,個別表!$GL$16:$GL$976),"")</f>
        <v/>
      </c>
      <c r="Z65" s="384" t="str">
        <f>IF($H65&lt;&gt;"",SUMIF(個別表!$E$16:$E$976,$C65,個別表!$GN$16:$GN$976),"")</f>
        <v/>
      </c>
      <c r="AA65" s="385" t="str">
        <f>IF($H65&lt;&gt;"",SUMIF(個別表!$E$16:$E$976,$C65,個別表!$GO$16:$GO$976),"")</f>
        <v/>
      </c>
      <c r="AB65" s="385" t="str">
        <f>IF($H65&lt;&gt;"",SUMIF(個別表!$E$16:$E$976,$C65,個別表!$GP$16:$GP$976),"")</f>
        <v/>
      </c>
      <c r="AC65" s="382" t="str">
        <f>IF($H65&lt;&gt;"",SUMIF(個別表!$E$16:$E$976,$C65,個別表!$GQ$16:$GQ$976),"")</f>
        <v/>
      </c>
      <c r="AD65" s="382" t="str">
        <f>IF($H65&lt;&gt;"",SUMIF(個別表!$E$16:$E$976,$C65,個別表!$GR$16:$GR$976),"")</f>
        <v/>
      </c>
      <c r="AE65" s="382" t="str">
        <f>IF($H65&lt;&gt;"",SUMIF(個別表!$E$16:$E$976,$C65,個別表!$GS$16:$GS$976),"")</f>
        <v/>
      </c>
      <c r="AF65" s="382" t="str">
        <f>IF($H65&lt;&gt;"",IF(SUMIF(個別表!$E$16:$E$976,$C65,個別表!$GW$16:$GW$976)&gt;=4,4,SUMIF(個別表!$E$16:$E$976,$C65,個別表!$GW$16:$GW$976)),"")</f>
        <v/>
      </c>
      <c r="AG65" s="382" t="str">
        <f>IF($H65&lt;&gt;"",SUMIF(個別表!$E$16:$E$976,$C65,個別表!$HB$16:$HB$976),"")</f>
        <v/>
      </c>
      <c r="AH65" s="382" t="str">
        <f>IF($H65&lt;&gt;"",SUMIF(個別表!$E$16:$E$976,$C65,個別表!$HC$16:$HC$976),"")</f>
        <v/>
      </c>
      <c r="AI65" s="382" t="str">
        <f>IF($H65&lt;&gt;"",SUMIF(個別表!$E$16:$E$976,$C65,個別表!$HI$16:$HI$976),"")</f>
        <v/>
      </c>
      <c r="AJ65" s="382" t="str">
        <f>IF($H65&lt;&gt;"",SUMIF(個別表!$E$16:$E$976,$C65,個別表!$HO$16:$HO$976),"")</f>
        <v/>
      </c>
      <c r="AK65" s="382" t="str">
        <f>IF($H65&lt;&gt;"",SUMIF(個別表!$E$16:$E$976,$C65,個別表!$HS$16:$HS$976),"")</f>
        <v/>
      </c>
      <c r="AL65" s="382" t="str">
        <f>IF($H65&lt;&gt;"",SUMIF(個別表!$E$16:$E$976,$C65,個別表!$HT$16:$HT$976),"")</f>
        <v/>
      </c>
      <c r="AM65" s="383" t="str">
        <f>IF($H65&lt;&gt;"",SUMIF(個別表!$E$16:$E$976,$C65,個別表!$HW$16:$HW$976),"")</f>
        <v/>
      </c>
      <c r="AN65" s="351" t="str">
        <f t="shared" si="2"/>
        <v/>
      </c>
      <c r="AO65" s="352" t="str">
        <f t="shared" si="3"/>
        <v/>
      </c>
      <c r="AP65" s="353"/>
      <c r="AQ65" s="352" t="str">
        <f t="shared" si="4"/>
        <v/>
      </c>
      <c r="AR65" s="375" t="str">
        <f>IFERROR(VLOOKUP($C65,個別表!$E$16:$GB$976,180,FALSE),"")</f>
        <v/>
      </c>
      <c r="AS65" s="354" t="s">
        <v>31</v>
      </c>
      <c r="AT65" s="415" t="str">
        <f t="shared" si="5"/>
        <v/>
      </c>
      <c r="AU65" s="342"/>
      <c r="AV65" s="343"/>
    </row>
    <row r="66" spans="2:48" s="344" customFormat="1" ht="19.95" customHeight="1" x14ac:dyDescent="0.2">
      <c r="B66" s="331"/>
      <c r="C66" s="345" t="str">
        <f>IF((ROW()-15)&lt;=個別表!J66,ROW()-15,"")</f>
        <v/>
      </c>
      <c r="D66" s="346" t="str">
        <f>IFERROR(VLOOKUP($C66,個別表!$E$16:$AJ$976,7,FALSE),"")</f>
        <v/>
      </c>
      <c r="E66" s="347" t="str">
        <f>IFERROR(VLOOKUP($C66,個別表!$E$16:$AJ$976,8,FALSE),"")</f>
        <v/>
      </c>
      <c r="F66" s="347" t="str">
        <f>IFERROR(VLOOKUP($C66,個別表!$E$16:$AJ$976,13,FALSE),"")</f>
        <v/>
      </c>
      <c r="G66" s="430" t="str">
        <f>IFERROR(VLOOKUP($C66,個別表!$E$16:$AJ$976,14,FALSE),"")</f>
        <v/>
      </c>
      <c r="H66" s="427" t="str">
        <f>IFERROR(VLOOKUP($C66,個別表!$E$16:$AJ$976,16,FALSE),"")</f>
        <v/>
      </c>
      <c r="I66" s="327">
        <f>SUMIF(個別表!$E$16:$E$976,$C66,個別表!$IG$16:$IG$976)</f>
        <v>0</v>
      </c>
      <c r="J66" s="327">
        <f>SUMIF(個別表!$E$16:$E$976,$C66,個別表!$IH$16:$IH$976)</f>
        <v>0</v>
      </c>
      <c r="K66" s="327">
        <f>SUMIF(個別表!$E$16:$E$976,$C66,個別表!$II$16:$II$976)</f>
        <v>0</v>
      </c>
      <c r="L66" s="328">
        <f>SUMIF(個別表!$E$16:$E$976,$C66,個別表!$IJ$16:$IJ$976)</f>
        <v>0</v>
      </c>
      <c r="M66" s="329"/>
      <c r="N66" s="330"/>
      <c r="O66" s="349"/>
      <c r="P66" s="350"/>
      <c r="Q66" s="382" t="str">
        <f>IF($H66&lt;&gt;"",SUMIF(個別表!$E$16:$E$976,$C66,個別表!$GD$16:$GD$976),"")</f>
        <v/>
      </c>
      <c r="R66" s="382" t="str">
        <f>IF($H66&lt;&gt;"",SUMIF(個別表!$E$16:$E$976,$C66,個別表!$GE$16:$GE$976),"")</f>
        <v/>
      </c>
      <c r="S66" s="382" t="str">
        <f>IF($H66&lt;&gt;"",SUMIF(個別表!$E$16:$E$976,$C66,個別表!$GF$16:$GF$976),"")</f>
        <v/>
      </c>
      <c r="T66" s="382" t="str">
        <f>IF($H66&lt;&gt;"",SUMIF(個別表!$E$16:$E$976,$C66,個別表!$GG$16:$GG$976),"")</f>
        <v/>
      </c>
      <c r="U66" s="382" t="str">
        <f>IF($H66&lt;&gt;"",SUMIF(個別表!$E$16:$E$976,$C66,個別表!$GH$16:$GH$976),"")</f>
        <v/>
      </c>
      <c r="V66" s="382" t="str">
        <f>IF($H66&lt;&gt;"",SUMIF(個別表!$E$16:$E$976,$C66,個別表!$GI$16:$GI$976),"")</f>
        <v/>
      </c>
      <c r="W66" s="382" t="str">
        <f>IF($H66&lt;&gt;"",SUMIF(個別表!$E$16:$E$976,$C66,個別表!$GJ$16:$GJ$976),"")</f>
        <v/>
      </c>
      <c r="X66" s="382" t="str">
        <f>IF($H66&lt;&gt;"",SUMIF(個別表!$E$16:$E$976,$C66,個別表!$GK$16:$GK$976),"")</f>
        <v/>
      </c>
      <c r="Y66" s="383" t="str">
        <f>IF($H66&lt;&gt;"",SUMIF(個別表!$E$16:$E$976,$C66,個別表!$GL$16:$GL$976),"")</f>
        <v/>
      </c>
      <c r="Z66" s="384" t="str">
        <f>IF($H66&lt;&gt;"",SUMIF(個別表!$E$16:$E$976,$C66,個別表!$GN$16:$GN$976),"")</f>
        <v/>
      </c>
      <c r="AA66" s="385" t="str">
        <f>IF($H66&lt;&gt;"",SUMIF(個別表!$E$16:$E$976,$C66,個別表!$GO$16:$GO$976),"")</f>
        <v/>
      </c>
      <c r="AB66" s="385" t="str">
        <f>IF($H66&lt;&gt;"",SUMIF(個別表!$E$16:$E$976,$C66,個別表!$GP$16:$GP$976),"")</f>
        <v/>
      </c>
      <c r="AC66" s="382" t="str">
        <f>IF($H66&lt;&gt;"",SUMIF(個別表!$E$16:$E$976,$C66,個別表!$GQ$16:$GQ$976),"")</f>
        <v/>
      </c>
      <c r="AD66" s="382" t="str">
        <f>IF($H66&lt;&gt;"",SUMIF(個別表!$E$16:$E$976,$C66,個別表!$GR$16:$GR$976),"")</f>
        <v/>
      </c>
      <c r="AE66" s="382" t="str">
        <f>IF($H66&lt;&gt;"",SUMIF(個別表!$E$16:$E$976,$C66,個別表!$GS$16:$GS$976),"")</f>
        <v/>
      </c>
      <c r="AF66" s="382" t="str">
        <f>IF($H66&lt;&gt;"",IF(SUMIF(個別表!$E$16:$E$976,$C66,個別表!$GW$16:$GW$976)&gt;=4,4,SUMIF(個別表!$E$16:$E$976,$C66,個別表!$GW$16:$GW$976)),"")</f>
        <v/>
      </c>
      <c r="AG66" s="382" t="str">
        <f>IF($H66&lt;&gt;"",SUMIF(個別表!$E$16:$E$976,$C66,個別表!$HB$16:$HB$976),"")</f>
        <v/>
      </c>
      <c r="AH66" s="382" t="str">
        <f>IF($H66&lt;&gt;"",SUMIF(個別表!$E$16:$E$976,$C66,個別表!$HC$16:$HC$976),"")</f>
        <v/>
      </c>
      <c r="AI66" s="382" t="str">
        <f>IF($H66&lt;&gt;"",SUMIF(個別表!$E$16:$E$976,$C66,個別表!$HI$16:$HI$976),"")</f>
        <v/>
      </c>
      <c r="AJ66" s="382" t="str">
        <f>IF($H66&lt;&gt;"",SUMIF(個別表!$E$16:$E$976,$C66,個別表!$HO$16:$HO$976),"")</f>
        <v/>
      </c>
      <c r="AK66" s="382" t="str">
        <f>IF($H66&lt;&gt;"",SUMIF(個別表!$E$16:$E$976,$C66,個別表!$HS$16:$HS$976),"")</f>
        <v/>
      </c>
      <c r="AL66" s="382" t="str">
        <f>IF($H66&lt;&gt;"",SUMIF(個別表!$E$16:$E$976,$C66,個別表!$HT$16:$HT$976),"")</f>
        <v/>
      </c>
      <c r="AM66" s="383" t="str">
        <f>IF($H66&lt;&gt;"",SUMIF(個別表!$E$16:$E$976,$C66,個別表!$HW$16:$HW$976),"")</f>
        <v/>
      </c>
      <c r="AN66" s="351" t="str">
        <f t="shared" si="2"/>
        <v/>
      </c>
      <c r="AO66" s="352" t="str">
        <f t="shared" si="3"/>
        <v/>
      </c>
      <c r="AP66" s="353"/>
      <c r="AQ66" s="352" t="str">
        <f t="shared" si="4"/>
        <v/>
      </c>
      <c r="AR66" s="375" t="str">
        <f>IFERROR(VLOOKUP($C66,個別表!$E$16:$GB$976,180,FALSE),"")</f>
        <v/>
      </c>
      <c r="AS66" s="354" t="s">
        <v>31</v>
      </c>
      <c r="AT66" s="415" t="str">
        <f t="shared" si="5"/>
        <v/>
      </c>
      <c r="AU66" s="342"/>
      <c r="AV66" s="343"/>
    </row>
    <row r="67" spans="2:48" s="344" customFormat="1" ht="19.95" customHeight="1" x14ac:dyDescent="0.2">
      <c r="B67" s="331"/>
      <c r="C67" s="345" t="str">
        <f>IF((ROW()-15)&lt;=個別表!J67,ROW()-15,"")</f>
        <v/>
      </c>
      <c r="D67" s="346" t="str">
        <f>IFERROR(VLOOKUP($C67,個別表!$E$16:$AJ$976,7,FALSE),"")</f>
        <v/>
      </c>
      <c r="E67" s="347" t="str">
        <f>IFERROR(VLOOKUP($C67,個別表!$E$16:$AJ$976,8,FALSE),"")</f>
        <v/>
      </c>
      <c r="F67" s="347" t="str">
        <f>IFERROR(VLOOKUP($C67,個別表!$E$16:$AJ$976,13,FALSE),"")</f>
        <v/>
      </c>
      <c r="G67" s="430" t="str">
        <f>IFERROR(VLOOKUP($C67,個別表!$E$16:$AJ$976,14,FALSE),"")</f>
        <v/>
      </c>
      <c r="H67" s="348" t="str">
        <f>IFERROR(VLOOKUP($C67,個別表!$E$16:$AJ$976,16,FALSE),"")</f>
        <v/>
      </c>
      <c r="I67" s="327">
        <f>SUMIF(個別表!$E$16:$E$976,$C67,個別表!$IG$16:$IG$976)</f>
        <v>0</v>
      </c>
      <c r="J67" s="327">
        <f>SUMIF(個別表!$E$16:$E$976,$C67,個別表!$IH$16:$IH$976)</f>
        <v>0</v>
      </c>
      <c r="K67" s="327">
        <f>SUMIF(個別表!$E$16:$E$976,$C67,個別表!$II$16:$II$976)</f>
        <v>0</v>
      </c>
      <c r="L67" s="328">
        <f>SUMIF(個別表!$E$16:$E$976,$C67,個別表!$IJ$16:$IJ$976)</f>
        <v>0</v>
      </c>
      <c r="M67" s="329"/>
      <c r="N67" s="330"/>
      <c r="O67" s="349"/>
      <c r="P67" s="350"/>
      <c r="Q67" s="382" t="str">
        <f>IF($H67&lt;&gt;"",SUMIF(個別表!$E$16:$E$976,$C67,個別表!$GD$16:$GD$976),"")</f>
        <v/>
      </c>
      <c r="R67" s="382" t="str">
        <f>IF($H67&lt;&gt;"",SUMIF(個別表!$E$16:$E$976,$C67,個別表!$GE$16:$GE$976),"")</f>
        <v/>
      </c>
      <c r="S67" s="382" t="str">
        <f>IF($H67&lt;&gt;"",SUMIF(個別表!$E$16:$E$976,$C67,個別表!$GF$16:$GF$976),"")</f>
        <v/>
      </c>
      <c r="T67" s="382" t="str">
        <f>IF($H67&lt;&gt;"",SUMIF(個別表!$E$16:$E$976,$C67,個別表!$GG$16:$GG$976),"")</f>
        <v/>
      </c>
      <c r="U67" s="382" t="str">
        <f>IF($H67&lt;&gt;"",SUMIF(個別表!$E$16:$E$976,$C67,個別表!$GH$16:$GH$976),"")</f>
        <v/>
      </c>
      <c r="V67" s="382" t="str">
        <f>IF($H67&lt;&gt;"",SUMIF(個別表!$E$16:$E$976,$C67,個別表!$GI$16:$GI$976),"")</f>
        <v/>
      </c>
      <c r="W67" s="382" t="str">
        <f>IF($H67&lt;&gt;"",SUMIF(個別表!$E$16:$E$976,$C67,個別表!$GJ$16:$GJ$976),"")</f>
        <v/>
      </c>
      <c r="X67" s="382" t="str">
        <f>IF($H67&lt;&gt;"",SUMIF(個別表!$E$16:$E$976,$C67,個別表!$GK$16:$GK$976),"")</f>
        <v/>
      </c>
      <c r="Y67" s="383" t="str">
        <f>IF($H67&lt;&gt;"",SUMIF(個別表!$E$16:$E$976,$C67,個別表!$GL$16:$GL$976),"")</f>
        <v/>
      </c>
      <c r="Z67" s="384" t="str">
        <f>IF($H67&lt;&gt;"",SUMIF(個別表!$E$16:$E$976,$C67,個別表!$GN$16:$GN$976),"")</f>
        <v/>
      </c>
      <c r="AA67" s="385" t="str">
        <f>IF($H67&lt;&gt;"",SUMIF(個別表!$E$16:$E$976,$C67,個別表!$GO$16:$GO$976),"")</f>
        <v/>
      </c>
      <c r="AB67" s="385" t="str">
        <f>IF($H67&lt;&gt;"",SUMIF(個別表!$E$16:$E$976,$C67,個別表!$GP$16:$GP$976),"")</f>
        <v/>
      </c>
      <c r="AC67" s="382" t="str">
        <f>IF($H67&lt;&gt;"",SUMIF(個別表!$E$16:$E$976,$C67,個別表!$GQ$16:$GQ$976),"")</f>
        <v/>
      </c>
      <c r="AD67" s="382" t="str">
        <f>IF($H67&lt;&gt;"",SUMIF(個別表!$E$16:$E$976,$C67,個別表!$GR$16:$GR$976),"")</f>
        <v/>
      </c>
      <c r="AE67" s="382" t="str">
        <f>IF($H67&lt;&gt;"",SUMIF(個別表!$E$16:$E$976,$C67,個別表!$GS$16:$GS$976),"")</f>
        <v/>
      </c>
      <c r="AF67" s="382" t="str">
        <f>IF($H67&lt;&gt;"",IF(SUMIF(個別表!$E$16:$E$976,$C67,個別表!$GW$16:$GW$976)&gt;=4,4,SUMIF(個別表!$E$16:$E$976,$C67,個別表!$GW$16:$GW$976)),"")</f>
        <v/>
      </c>
      <c r="AG67" s="382" t="str">
        <f>IF($H67&lt;&gt;"",SUMIF(個別表!$E$16:$E$976,$C67,個別表!$HB$16:$HB$976),"")</f>
        <v/>
      </c>
      <c r="AH67" s="382" t="str">
        <f>IF($H67&lt;&gt;"",SUMIF(個別表!$E$16:$E$976,$C67,個別表!$HC$16:$HC$976),"")</f>
        <v/>
      </c>
      <c r="AI67" s="382" t="str">
        <f>IF($H67&lt;&gt;"",SUMIF(個別表!$E$16:$E$976,$C67,個別表!$HI$16:$HI$976),"")</f>
        <v/>
      </c>
      <c r="AJ67" s="382" t="str">
        <f>IF($H67&lt;&gt;"",SUMIF(個別表!$E$16:$E$976,$C67,個別表!$HO$16:$HO$976),"")</f>
        <v/>
      </c>
      <c r="AK67" s="382" t="str">
        <f>IF($H67&lt;&gt;"",SUMIF(個別表!$E$16:$E$976,$C67,個別表!$HS$16:$HS$976),"")</f>
        <v/>
      </c>
      <c r="AL67" s="382" t="str">
        <f>IF($H67&lt;&gt;"",SUMIF(個別表!$E$16:$E$976,$C67,個別表!$HT$16:$HT$976),"")</f>
        <v/>
      </c>
      <c r="AM67" s="383" t="str">
        <f>IF($H67&lt;&gt;"",SUMIF(個別表!$E$16:$E$976,$C67,個別表!$HW$16:$HW$976),"")</f>
        <v/>
      </c>
      <c r="AN67" s="351" t="str">
        <f t="shared" si="2"/>
        <v/>
      </c>
      <c r="AO67" s="352" t="str">
        <f t="shared" si="3"/>
        <v/>
      </c>
      <c r="AP67" s="353"/>
      <c r="AQ67" s="352" t="str">
        <f t="shared" si="4"/>
        <v/>
      </c>
      <c r="AR67" s="375" t="str">
        <f>IFERROR(VLOOKUP($C67,個別表!$E$16:$GB$976,180,FALSE),"")</f>
        <v/>
      </c>
      <c r="AS67" s="354" t="s">
        <v>31</v>
      </c>
      <c r="AT67" s="415" t="str">
        <f t="shared" si="5"/>
        <v/>
      </c>
      <c r="AU67" s="342"/>
      <c r="AV67" s="343"/>
    </row>
    <row r="68" spans="2:48" s="344" customFormat="1" ht="19.95" customHeight="1" x14ac:dyDescent="0.2">
      <c r="B68" s="331"/>
      <c r="C68" s="345" t="str">
        <f>IF((ROW()-15)&lt;=個別表!J68,ROW()-15,"")</f>
        <v/>
      </c>
      <c r="D68" s="346" t="str">
        <f>IFERROR(VLOOKUP($C68,個別表!$E$16:$AJ$976,7,FALSE),"")</f>
        <v/>
      </c>
      <c r="E68" s="347" t="str">
        <f>IFERROR(VLOOKUP($C68,個別表!$E$16:$AJ$976,8,FALSE),"")</f>
        <v/>
      </c>
      <c r="F68" s="347" t="str">
        <f>IFERROR(VLOOKUP($C68,個別表!$E$16:$AJ$976,13,FALSE),"")</f>
        <v/>
      </c>
      <c r="G68" s="430" t="str">
        <f>IFERROR(VLOOKUP($C68,個別表!$E$16:$AJ$976,14,FALSE),"")</f>
        <v/>
      </c>
      <c r="H68" s="348" t="str">
        <f>IFERROR(VLOOKUP($C68,個別表!$E$16:$AJ$976,16,FALSE),"")</f>
        <v/>
      </c>
      <c r="I68" s="327">
        <f>SUMIF(個別表!$E$16:$E$976,$C68,個別表!$IG$16:$IG$976)</f>
        <v>0</v>
      </c>
      <c r="J68" s="327">
        <f>SUMIF(個別表!$E$16:$E$976,$C68,個別表!$IH$16:$IH$976)</f>
        <v>0</v>
      </c>
      <c r="K68" s="327">
        <f>SUMIF(個別表!$E$16:$E$976,$C68,個別表!$II$16:$II$976)</f>
        <v>0</v>
      </c>
      <c r="L68" s="328">
        <f>SUMIF(個別表!$E$16:$E$976,$C68,個別表!$IJ$16:$IJ$976)</f>
        <v>0</v>
      </c>
      <c r="M68" s="329"/>
      <c r="N68" s="330"/>
      <c r="O68" s="349"/>
      <c r="P68" s="350"/>
      <c r="Q68" s="382" t="str">
        <f>IF($H68&lt;&gt;"",SUMIF(個別表!$E$16:$E$976,$C68,個別表!$GD$16:$GD$976),"")</f>
        <v/>
      </c>
      <c r="R68" s="382" t="str">
        <f>IF($H68&lt;&gt;"",SUMIF(個別表!$E$16:$E$976,$C68,個別表!$GE$16:$GE$976),"")</f>
        <v/>
      </c>
      <c r="S68" s="382" t="str">
        <f>IF($H68&lt;&gt;"",SUMIF(個別表!$E$16:$E$976,$C68,個別表!$GF$16:$GF$976),"")</f>
        <v/>
      </c>
      <c r="T68" s="382" t="str">
        <f>IF($H68&lt;&gt;"",SUMIF(個別表!$E$16:$E$976,$C68,個別表!$GG$16:$GG$976),"")</f>
        <v/>
      </c>
      <c r="U68" s="382" t="str">
        <f>IF($H68&lt;&gt;"",SUMIF(個別表!$E$16:$E$976,$C68,個別表!$GH$16:$GH$976),"")</f>
        <v/>
      </c>
      <c r="V68" s="382" t="str">
        <f>IF($H68&lt;&gt;"",SUMIF(個別表!$E$16:$E$976,$C68,個別表!$GI$16:$GI$976),"")</f>
        <v/>
      </c>
      <c r="W68" s="382" t="str">
        <f>IF($H68&lt;&gt;"",SUMIF(個別表!$E$16:$E$976,$C68,個別表!$GJ$16:$GJ$976),"")</f>
        <v/>
      </c>
      <c r="X68" s="382" t="str">
        <f>IF($H68&lt;&gt;"",SUMIF(個別表!$E$16:$E$976,$C68,個別表!$GK$16:$GK$976),"")</f>
        <v/>
      </c>
      <c r="Y68" s="383" t="str">
        <f>IF($H68&lt;&gt;"",SUMIF(個別表!$E$16:$E$976,$C68,個別表!$GL$16:$GL$976),"")</f>
        <v/>
      </c>
      <c r="Z68" s="384" t="str">
        <f>IF($H68&lt;&gt;"",SUMIF(個別表!$E$16:$E$976,$C68,個別表!$GN$16:$GN$976),"")</f>
        <v/>
      </c>
      <c r="AA68" s="385" t="str">
        <f>IF($H68&lt;&gt;"",SUMIF(個別表!$E$16:$E$976,$C68,個別表!$GO$16:$GO$976),"")</f>
        <v/>
      </c>
      <c r="AB68" s="385" t="str">
        <f>IF($H68&lt;&gt;"",SUMIF(個別表!$E$16:$E$976,$C68,個別表!$GP$16:$GP$976),"")</f>
        <v/>
      </c>
      <c r="AC68" s="382" t="str">
        <f>IF($H68&lt;&gt;"",SUMIF(個別表!$E$16:$E$976,$C68,個別表!$GQ$16:$GQ$976),"")</f>
        <v/>
      </c>
      <c r="AD68" s="382" t="str">
        <f>IF($H68&lt;&gt;"",SUMIF(個別表!$E$16:$E$976,$C68,個別表!$GR$16:$GR$976),"")</f>
        <v/>
      </c>
      <c r="AE68" s="382" t="str">
        <f>IF($H68&lt;&gt;"",SUMIF(個別表!$E$16:$E$976,$C68,個別表!$GS$16:$GS$976),"")</f>
        <v/>
      </c>
      <c r="AF68" s="382" t="str">
        <f>IF($H68&lt;&gt;"",IF(SUMIF(個別表!$E$16:$E$976,$C68,個別表!$GW$16:$GW$976)&gt;=4,4,SUMIF(個別表!$E$16:$E$976,$C68,個別表!$GW$16:$GW$976)),"")</f>
        <v/>
      </c>
      <c r="AG68" s="382" t="str">
        <f>IF($H68&lt;&gt;"",SUMIF(個別表!$E$16:$E$976,$C68,個別表!$HB$16:$HB$976),"")</f>
        <v/>
      </c>
      <c r="AH68" s="382" t="str">
        <f>IF($H68&lt;&gt;"",SUMIF(個別表!$E$16:$E$976,$C68,個別表!$HC$16:$HC$976),"")</f>
        <v/>
      </c>
      <c r="AI68" s="382" t="str">
        <f>IF($H68&lt;&gt;"",SUMIF(個別表!$E$16:$E$976,$C68,個別表!$HI$16:$HI$976),"")</f>
        <v/>
      </c>
      <c r="AJ68" s="382" t="str">
        <f>IF($H68&lt;&gt;"",SUMIF(個別表!$E$16:$E$976,$C68,個別表!$HO$16:$HO$976),"")</f>
        <v/>
      </c>
      <c r="AK68" s="382" t="str">
        <f>IF($H68&lt;&gt;"",SUMIF(個別表!$E$16:$E$976,$C68,個別表!$HS$16:$HS$976),"")</f>
        <v/>
      </c>
      <c r="AL68" s="382" t="str">
        <f>IF($H68&lt;&gt;"",SUMIF(個別表!$E$16:$E$976,$C68,個別表!$HT$16:$HT$976),"")</f>
        <v/>
      </c>
      <c r="AM68" s="383" t="str">
        <f>IF($H68&lt;&gt;"",SUMIF(個別表!$E$16:$E$976,$C68,個別表!$HW$16:$HW$976),"")</f>
        <v/>
      </c>
      <c r="AN68" s="351" t="str">
        <f t="shared" si="2"/>
        <v/>
      </c>
      <c r="AO68" s="352" t="str">
        <f t="shared" si="3"/>
        <v/>
      </c>
      <c r="AP68" s="353"/>
      <c r="AQ68" s="352" t="str">
        <f t="shared" si="4"/>
        <v/>
      </c>
      <c r="AR68" s="375" t="str">
        <f>IFERROR(VLOOKUP($C68,個別表!$E$16:$GB$976,180,FALSE),"")</f>
        <v/>
      </c>
      <c r="AS68" s="354" t="s">
        <v>31</v>
      </c>
      <c r="AT68" s="415" t="str">
        <f t="shared" si="5"/>
        <v/>
      </c>
      <c r="AU68" s="342"/>
      <c r="AV68" s="343"/>
    </row>
    <row r="69" spans="2:48" s="344" customFormat="1" ht="19.95" customHeight="1" x14ac:dyDescent="0.2">
      <c r="B69" s="331"/>
      <c r="C69" s="345" t="str">
        <f>IF((ROW()-15)&lt;=個別表!J69,ROW()-15,"")</f>
        <v/>
      </c>
      <c r="D69" s="346" t="str">
        <f>IFERROR(VLOOKUP($C69,個別表!$E$16:$AJ$976,7,FALSE),"")</f>
        <v/>
      </c>
      <c r="E69" s="347" t="str">
        <f>IFERROR(VLOOKUP($C69,個別表!$E$16:$AJ$976,8,FALSE),"")</f>
        <v/>
      </c>
      <c r="F69" s="347" t="str">
        <f>IFERROR(VLOOKUP($C69,個別表!$E$16:$AJ$976,13,FALSE),"")</f>
        <v/>
      </c>
      <c r="G69" s="430" t="str">
        <f>IFERROR(VLOOKUP($C69,個別表!$E$16:$AJ$976,14,FALSE),"")</f>
        <v/>
      </c>
      <c r="H69" s="348" t="str">
        <f>IFERROR(VLOOKUP($C69,個別表!$E$16:$AJ$976,16,FALSE),"")</f>
        <v/>
      </c>
      <c r="I69" s="327">
        <f>SUMIF(個別表!$E$16:$E$976,$C69,個別表!$IG$16:$IG$976)</f>
        <v>0</v>
      </c>
      <c r="J69" s="327">
        <f>SUMIF(個別表!$E$16:$E$976,$C69,個別表!$IH$16:$IH$976)</f>
        <v>0</v>
      </c>
      <c r="K69" s="327">
        <f>SUMIF(個別表!$E$16:$E$976,$C69,個別表!$II$16:$II$976)</f>
        <v>0</v>
      </c>
      <c r="L69" s="328">
        <f>SUMIF(個別表!$E$16:$E$976,$C69,個別表!$IJ$16:$IJ$976)</f>
        <v>0</v>
      </c>
      <c r="M69" s="329"/>
      <c r="N69" s="330"/>
      <c r="O69" s="349"/>
      <c r="P69" s="350"/>
      <c r="Q69" s="382" t="str">
        <f>IF($H69&lt;&gt;"",SUMIF(個別表!$E$16:$E$976,$C69,個別表!$GD$16:$GD$976),"")</f>
        <v/>
      </c>
      <c r="R69" s="382" t="str">
        <f>IF($H69&lt;&gt;"",SUMIF(個別表!$E$16:$E$976,$C69,個別表!$GE$16:$GE$976),"")</f>
        <v/>
      </c>
      <c r="S69" s="382" t="str">
        <f>IF($H69&lt;&gt;"",SUMIF(個別表!$E$16:$E$976,$C69,個別表!$GF$16:$GF$976),"")</f>
        <v/>
      </c>
      <c r="T69" s="382" t="str">
        <f>IF($H69&lt;&gt;"",SUMIF(個別表!$E$16:$E$976,$C69,個別表!$GG$16:$GG$976),"")</f>
        <v/>
      </c>
      <c r="U69" s="382" t="str">
        <f>IF($H69&lt;&gt;"",SUMIF(個別表!$E$16:$E$976,$C69,個別表!$GH$16:$GH$976),"")</f>
        <v/>
      </c>
      <c r="V69" s="382" t="str">
        <f>IF($H69&lt;&gt;"",SUMIF(個別表!$E$16:$E$976,$C69,個別表!$GI$16:$GI$976),"")</f>
        <v/>
      </c>
      <c r="W69" s="382" t="str">
        <f>IF($H69&lt;&gt;"",SUMIF(個別表!$E$16:$E$976,$C69,個別表!$GJ$16:$GJ$976),"")</f>
        <v/>
      </c>
      <c r="X69" s="382" t="str">
        <f>IF($H69&lt;&gt;"",SUMIF(個別表!$E$16:$E$976,$C69,個別表!$GK$16:$GK$976),"")</f>
        <v/>
      </c>
      <c r="Y69" s="383" t="str">
        <f>IF($H69&lt;&gt;"",SUMIF(個別表!$E$16:$E$976,$C69,個別表!$GL$16:$GL$976),"")</f>
        <v/>
      </c>
      <c r="Z69" s="384" t="str">
        <f>IF($H69&lt;&gt;"",SUMIF(個別表!$E$16:$E$976,$C69,個別表!$GN$16:$GN$976),"")</f>
        <v/>
      </c>
      <c r="AA69" s="385" t="str">
        <f>IF($H69&lt;&gt;"",SUMIF(個別表!$E$16:$E$976,$C69,個別表!$GO$16:$GO$976),"")</f>
        <v/>
      </c>
      <c r="AB69" s="385" t="str">
        <f>IF($H69&lt;&gt;"",SUMIF(個別表!$E$16:$E$976,$C69,個別表!$GP$16:$GP$976),"")</f>
        <v/>
      </c>
      <c r="AC69" s="382" t="str">
        <f>IF($H69&lt;&gt;"",SUMIF(個別表!$E$16:$E$976,$C69,個別表!$GQ$16:$GQ$976),"")</f>
        <v/>
      </c>
      <c r="AD69" s="382" t="str">
        <f>IF($H69&lt;&gt;"",SUMIF(個別表!$E$16:$E$976,$C69,個別表!$GR$16:$GR$976),"")</f>
        <v/>
      </c>
      <c r="AE69" s="382" t="str">
        <f>IF($H69&lt;&gt;"",SUMIF(個別表!$E$16:$E$976,$C69,個別表!$GS$16:$GS$976),"")</f>
        <v/>
      </c>
      <c r="AF69" s="382" t="str">
        <f>IF($H69&lt;&gt;"",IF(SUMIF(個別表!$E$16:$E$976,$C69,個別表!$GW$16:$GW$976)&gt;=4,4,SUMIF(個別表!$E$16:$E$976,$C69,個別表!$GW$16:$GW$976)),"")</f>
        <v/>
      </c>
      <c r="AG69" s="382" t="str">
        <f>IF($H69&lt;&gt;"",SUMIF(個別表!$E$16:$E$976,$C69,個別表!$HB$16:$HB$976),"")</f>
        <v/>
      </c>
      <c r="AH69" s="382" t="str">
        <f>IF($H69&lt;&gt;"",SUMIF(個別表!$E$16:$E$976,$C69,個別表!$HC$16:$HC$976),"")</f>
        <v/>
      </c>
      <c r="AI69" s="382" t="str">
        <f>IF($H69&lt;&gt;"",SUMIF(個別表!$E$16:$E$976,$C69,個別表!$HI$16:$HI$976),"")</f>
        <v/>
      </c>
      <c r="AJ69" s="382" t="str">
        <f>IF($H69&lt;&gt;"",SUMIF(個別表!$E$16:$E$976,$C69,個別表!$HO$16:$HO$976),"")</f>
        <v/>
      </c>
      <c r="AK69" s="382" t="str">
        <f>IF($H69&lt;&gt;"",SUMIF(個別表!$E$16:$E$976,$C69,個別表!$HS$16:$HS$976),"")</f>
        <v/>
      </c>
      <c r="AL69" s="382" t="str">
        <f>IF($H69&lt;&gt;"",SUMIF(個別表!$E$16:$E$976,$C69,個別表!$HT$16:$HT$976),"")</f>
        <v/>
      </c>
      <c r="AM69" s="383" t="str">
        <f>IF($H69&lt;&gt;"",SUMIF(個別表!$E$16:$E$976,$C69,個別表!$HW$16:$HW$976),"")</f>
        <v/>
      </c>
      <c r="AN69" s="351" t="str">
        <f t="shared" si="2"/>
        <v/>
      </c>
      <c r="AO69" s="352" t="str">
        <f t="shared" si="3"/>
        <v/>
      </c>
      <c r="AP69" s="353"/>
      <c r="AQ69" s="352" t="str">
        <f t="shared" si="4"/>
        <v/>
      </c>
      <c r="AR69" s="375" t="str">
        <f>IFERROR(VLOOKUP($C69,個別表!$E$16:$GB$976,180,FALSE),"")</f>
        <v/>
      </c>
      <c r="AS69" s="354" t="s">
        <v>31</v>
      </c>
      <c r="AT69" s="415" t="str">
        <f t="shared" si="5"/>
        <v/>
      </c>
      <c r="AU69" s="342"/>
      <c r="AV69" s="343"/>
    </row>
    <row r="70" spans="2:48" s="344" customFormat="1" ht="19.95" customHeight="1" x14ac:dyDescent="0.2">
      <c r="B70" s="331"/>
      <c r="C70" s="345" t="str">
        <f>IF((ROW()-15)&lt;=個別表!J70,ROW()-15,"")</f>
        <v/>
      </c>
      <c r="D70" s="346" t="str">
        <f>IFERROR(VLOOKUP($C70,個別表!$E$16:$AJ$976,7,FALSE),"")</f>
        <v/>
      </c>
      <c r="E70" s="347" t="str">
        <f>IFERROR(VLOOKUP($C70,個別表!$E$16:$AJ$976,8,FALSE),"")</f>
        <v/>
      </c>
      <c r="F70" s="347" t="str">
        <f>IFERROR(VLOOKUP($C70,個別表!$E$16:$AJ$976,13,FALSE),"")</f>
        <v/>
      </c>
      <c r="G70" s="430" t="str">
        <f>IFERROR(VLOOKUP($C70,個別表!$E$16:$AJ$976,14,FALSE),"")</f>
        <v/>
      </c>
      <c r="H70" s="348" t="str">
        <f>IFERROR(VLOOKUP($C70,個別表!$E$16:$AJ$976,16,FALSE),"")</f>
        <v/>
      </c>
      <c r="I70" s="327">
        <f>SUMIF(個別表!$E$16:$E$976,$C70,個別表!$IG$16:$IG$976)</f>
        <v>0</v>
      </c>
      <c r="J70" s="327">
        <f>SUMIF(個別表!$E$16:$E$976,$C70,個別表!$IH$16:$IH$976)</f>
        <v>0</v>
      </c>
      <c r="K70" s="327">
        <f>SUMIF(個別表!$E$16:$E$976,$C70,個別表!$II$16:$II$976)</f>
        <v>0</v>
      </c>
      <c r="L70" s="328">
        <f>SUMIF(個別表!$E$16:$E$976,$C70,個別表!$IJ$16:$IJ$976)</f>
        <v>0</v>
      </c>
      <c r="M70" s="329"/>
      <c r="N70" s="330"/>
      <c r="O70" s="349"/>
      <c r="P70" s="350"/>
      <c r="Q70" s="382" t="str">
        <f>IF($H70&lt;&gt;"",SUMIF(個別表!$E$16:$E$976,$C70,個別表!$GD$16:$GD$976),"")</f>
        <v/>
      </c>
      <c r="R70" s="382" t="str">
        <f>IF($H70&lt;&gt;"",SUMIF(個別表!$E$16:$E$976,$C70,個別表!$GE$16:$GE$976),"")</f>
        <v/>
      </c>
      <c r="S70" s="382" t="str">
        <f>IF($H70&lt;&gt;"",SUMIF(個別表!$E$16:$E$976,$C70,個別表!$GF$16:$GF$976),"")</f>
        <v/>
      </c>
      <c r="T70" s="382" t="str">
        <f>IF($H70&lt;&gt;"",SUMIF(個別表!$E$16:$E$976,$C70,個別表!$GG$16:$GG$976),"")</f>
        <v/>
      </c>
      <c r="U70" s="382" t="str">
        <f>IF($H70&lt;&gt;"",SUMIF(個別表!$E$16:$E$976,$C70,個別表!$GH$16:$GH$976),"")</f>
        <v/>
      </c>
      <c r="V70" s="382" t="str">
        <f>IF($H70&lt;&gt;"",SUMIF(個別表!$E$16:$E$976,$C70,個別表!$GI$16:$GI$976),"")</f>
        <v/>
      </c>
      <c r="W70" s="382" t="str">
        <f>IF($H70&lt;&gt;"",SUMIF(個別表!$E$16:$E$976,$C70,個別表!$GJ$16:$GJ$976),"")</f>
        <v/>
      </c>
      <c r="X70" s="382" t="str">
        <f>IF($H70&lt;&gt;"",SUMIF(個別表!$E$16:$E$976,$C70,個別表!$GK$16:$GK$976),"")</f>
        <v/>
      </c>
      <c r="Y70" s="383" t="str">
        <f>IF($H70&lt;&gt;"",SUMIF(個別表!$E$16:$E$976,$C70,個別表!$GL$16:$GL$976),"")</f>
        <v/>
      </c>
      <c r="Z70" s="384" t="str">
        <f>IF($H70&lt;&gt;"",SUMIF(個別表!$E$16:$E$976,$C70,個別表!$GN$16:$GN$976),"")</f>
        <v/>
      </c>
      <c r="AA70" s="385" t="str">
        <f>IF($H70&lt;&gt;"",SUMIF(個別表!$E$16:$E$976,$C70,個別表!$GO$16:$GO$976),"")</f>
        <v/>
      </c>
      <c r="AB70" s="385" t="str">
        <f>IF($H70&lt;&gt;"",SUMIF(個別表!$E$16:$E$976,$C70,個別表!$GP$16:$GP$976),"")</f>
        <v/>
      </c>
      <c r="AC70" s="382" t="str">
        <f>IF($H70&lt;&gt;"",SUMIF(個別表!$E$16:$E$976,$C70,個別表!$GQ$16:$GQ$976),"")</f>
        <v/>
      </c>
      <c r="AD70" s="382" t="str">
        <f>IF($H70&lt;&gt;"",SUMIF(個別表!$E$16:$E$976,$C70,個別表!$GR$16:$GR$976),"")</f>
        <v/>
      </c>
      <c r="AE70" s="382" t="str">
        <f>IF($H70&lt;&gt;"",SUMIF(個別表!$E$16:$E$976,$C70,個別表!$GS$16:$GS$976),"")</f>
        <v/>
      </c>
      <c r="AF70" s="382" t="str">
        <f>IF($H70&lt;&gt;"",IF(SUMIF(個別表!$E$16:$E$976,$C70,個別表!$GW$16:$GW$976)&gt;=4,4,SUMIF(個別表!$E$16:$E$976,$C70,個別表!$GW$16:$GW$976)),"")</f>
        <v/>
      </c>
      <c r="AG70" s="382" t="str">
        <f>IF($H70&lt;&gt;"",SUMIF(個別表!$E$16:$E$976,$C70,個別表!$HB$16:$HB$976),"")</f>
        <v/>
      </c>
      <c r="AH70" s="382" t="str">
        <f>IF($H70&lt;&gt;"",SUMIF(個別表!$E$16:$E$976,$C70,個別表!$HC$16:$HC$976),"")</f>
        <v/>
      </c>
      <c r="AI70" s="382" t="str">
        <f>IF($H70&lt;&gt;"",SUMIF(個別表!$E$16:$E$976,$C70,個別表!$HI$16:$HI$976),"")</f>
        <v/>
      </c>
      <c r="AJ70" s="382" t="str">
        <f>IF($H70&lt;&gt;"",SUMIF(個別表!$E$16:$E$976,$C70,個別表!$HO$16:$HO$976),"")</f>
        <v/>
      </c>
      <c r="AK70" s="382" t="str">
        <f>IF($H70&lt;&gt;"",SUMIF(個別表!$E$16:$E$976,$C70,個別表!$HS$16:$HS$976),"")</f>
        <v/>
      </c>
      <c r="AL70" s="382" t="str">
        <f>IF($H70&lt;&gt;"",SUMIF(個別表!$E$16:$E$976,$C70,個別表!$HT$16:$HT$976),"")</f>
        <v/>
      </c>
      <c r="AM70" s="383" t="str">
        <f>IF($H70&lt;&gt;"",SUMIF(個別表!$E$16:$E$976,$C70,個別表!$HW$16:$HW$976),"")</f>
        <v/>
      </c>
      <c r="AN70" s="351" t="str">
        <f t="shared" si="2"/>
        <v/>
      </c>
      <c r="AO70" s="352" t="str">
        <f t="shared" si="3"/>
        <v/>
      </c>
      <c r="AP70" s="353"/>
      <c r="AQ70" s="352" t="str">
        <f t="shared" si="4"/>
        <v/>
      </c>
      <c r="AR70" s="375" t="str">
        <f>IFERROR(VLOOKUP($C70,個別表!$E$16:$GB$976,180,FALSE),"")</f>
        <v/>
      </c>
      <c r="AS70" s="354" t="s">
        <v>31</v>
      </c>
      <c r="AT70" s="415" t="str">
        <f t="shared" si="5"/>
        <v/>
      </c>
      <c r="AU70" s="342"/>
      <c r="AV70" s="343"/>
    </row>
    <row r="71" spans="2:48" s="344" customFormat="1" ht="19.95" customHeight="1" x14ac:dyDescent="0.2">
      <c r="B71" s="331"/>
      <c r="C71" s="345" t="str">
        <f>IF((ROW()-15)&lt;=個別表!J71,ROW()-15,"")</f>
        <v/>
      </c>
      <c r="D71" s="346" t="str">
        <f>IFERROR(VLOOKUP($C71,個別表!$E$16:$AJ$976,7,FALSE),"")</f>
        <v/>
      </c>
      <c r="E71" s="347" t="str">
        <f>IFERROR(VLOOKUP($C71,個別表!$E$16:$AJ$976,8,FALSE),"")</f>
        <v/>
      </c>
      <c r="F71" s="347" t="str">
        <f>IFERROR(VLOOKUP($C71,個別表!$E$16:$AJ$976,13,FALSE),"")</f>
        <v/>
      </c>
      <c r="G71" s="430" t="str">
        <f>IFERROR(VLOOKUP($C71,個別表!$E$16:$AJ$976,14,FALSE),"")</f>
        <v/>
      </c>
      <c r="H71" s="348" t="str">
        <f>IFERROR(VLOOKUP($C71,個別表!$E$16:$AJ$976,16,FALSE),"")</f>
        <v/>
      </c>
      <c r="I71" s="327">
        <f>SUMIF(個別表!$E$16:$E$976,$C71,個別表!$IG$16:$IG$976)</f>
        <v>0</v>
      </c>
      <c r="J71" s="327">
        <f>SUMIF(個別表!$E$16:$E$976,$C71,個別表!$IH$16:$IH$976)</f>
        <v>0</v>
      </c>
      <c r="K71" s="327">
        <f>SUMIF(個別表!$E$16:$E$976,$C71,個別表!$II$16:$II$976)</f>
        <v>0</v>
      </c>
      <c r="L71" s="328">
        <f>SUMIF(個別表!$E$16:$E$976,$C71,個別表!$IJ$16:$IJ$976)</f>
        <v>0</v>
      </c>
      <c r="M71" s="329"/>
      <c r="N71" s="330"/>
      <c r="O71" s="349"/>
      <c r="P71" s="350"/>
      <c r="Q71" s="382" t="str">
        <f>IF($H71&lt;&gt;"",SUMIF(個別表!$E$16:$E$976,$C71,個別表!$GD$16:$GD$976),"")</f>
        <v/>
      </c>
      <c r="R71" s="382" t="str">
        <f>IF($H71&lt;&gt;"",SUMIF(個別表!$E$16:$E$976,$C71,個別表!$GE$16:$GE$976),"")</f>
        <v/>
      </c>
      <c r="S71" s="382" t="str">
        <f>IF($H71&lt;&gt;"",SUMIF(個別表!$E$16:$E$976,$C71,個別表!$GF$16:$GF$976),"")</f>
        <v/>
      </c>
      <c r="T71" s="382" t="str">
        <f>IF($H71&lt;&gt;"",SUMIF(個別表!$E$16:$E$976,$C71,個別表!$GG$16:$GG$976),"")</f>
        <v/>
      </c>
      <c r="U71" s="382" t="str">
        <f>IF($H71&lt;&gt;"",SUMIF(個別表!$E$16:$E$976,$C71,個別表!$GH$16:$GH$976),"")</f>
        <v/>
      </c>
      <c r="V71" s="382" t="str">
        <f>IF($H71&lt;&gt;"",SUMIF(個別表!$E$16:$E$976,$C71,個別表!$GI$16:$GI$976),"")</f>
        <v/>
      </c>
      <c r="W71" s="382" t="str">
        <f>IF($H71&lt;&gt;"",SUMIF(個別表!$E$16:$E$976,$C71,個別表!$GJ$16:$GJ$976),"")</f>
        <v/>
      </c>
      <c r="X71" s="382" t="str">
        <f>IF($H71&lt;&gt;"",SUMIF(個別表!$E$16:$E$976,$C71,個別表!$GK$16:$GK$976),"")</f>
        <v/>
      </c>
      <c r="Y71" s="383" t="str">
        <f>IF($H71&lt;&gt;"",SUMIF(個別表!$E$16:$E$976,$C71,個別表!$GL$16:$GL$976),"")</f>
        <v/>
      </c>
      <c r="Z71" s="384" t="str">
        <f>IF($H71&lt;&gt;"",SUMIF(個別表!$E$16:$E$976,$C71,個別表!$GN$16:$GN$976),"")</f>
        <v/>
      </c>
      <c r="AA71" s="385" t="str">
        <f>IF($H71&lt;&gt;"",SUMIF(個別表!$E$16:$E$976,$C71,個別表!$GO$16:$GO$976),"")</f>
        <v/>
      </c>
      <c r="AB71" s="385" t="str">
        <f>IF($H71&lt;&gt;"",SUMIF(個別表!$E$16:$E$976,$C71,個別表!$GP$16:$GP$976),"")</f>
        <v/>
      </c>
      <c r="AC71" s="382" t="str">
        <f>IF($H71&lt;&gt;"",SUMIF(個別表!$E$16:$E$976,$C71,個別表!$GQ$16:$GQ$976),"")</f>
        <v/>
      </c>
      <c r="AD71" s="382" t="str">
        <f>IF($H71&lt;&gt;"",SUMIF(個別表!$E$16:$E$976,$C71,個別表!$GR$16:$GR$976),"")</f>
        <v/>
      </c>
      <c r="AE71" s="382" t="str">
        <f>IF($H71&lt;&gt;"",SUMIF(個別表!$E$16:$E$976,$C71,個別表!$GS$16:$GS$976),"")</f>
        <v/>
      </c>
      <c r="AF71" s="382" t="str">
        <f>IF($H71&lt;&gt;"",IF(SUMIF(個別表!$E$16:$E$976,$C71,個別表!$GW$16:$GW$976)&gt;=4,4,SUMIF(個別表!$E$16:$E$976,$C71,個別表!$GW$16:$GW$976)),"")</f>
        <v/>
      </c>
      <c r="AG71" s="382" t="str">
        <f>IF($H71&lt;&gt;"",SUMIF(個別表!$E$16:$E$976,$C71,個別表!$HB$16:$HB$976),"")</f>
        <v/>
      </c>
      <c r="AH71" s="382" t="str">
        <f>IF($H71&lt;&gt;"",SUMIF(個別表!$E$16:$E$976,$C71,個別表!$HC$16:$HC$976),"")</f>
        <v/>
      </c>
      <c r="AI71" s="382" t="str">
        <f>IF($H71&lt;&gt;"",SUMIF(個別表!$E$16:$E$976,$C71,個別表!$HI$16:$HI$976),"")</f>
        <v/>
      </c>
      <c r="AJ71" s="382" t="str">
        <f>IF($H71&lt;&gt;"",SUMIF(個別表!$E$16:$E$976,$C71,個別表!$HO$16:$HO$976),"")</f>
        <v/>
      </c>
      <c r="AK71" s="382" t="str">
        <f>IF($H71&lt;&gt;"",SUMIF(個別表!$E$16:$E$976,$C71,個別表!$HS$16:$HS$976),"")</f>
        <v/>
      </c>
      <c r="AL71" s="382" t="str">
        <f>IF($H71&lt;&gt;"",SUMIF(個別表!$E$16:$E$976,$C71,個別表!$HT$16:$HT$976),"")</f>
        <v/>
      </c>
      <c r="AM71" s="383" t="str">
        <f>IF($H71&lt;&gt;"",SUMIF(個別表!$E$16:$E$976,$C71,個別表!$HW$16:$HW$976),"")</f>
        <v/>
      </c>
      <c r="AN71" s="351" t="str">
        <f t="shared" si="2"/>
        <v/>
      </c>
      <c r="AO71" s="352" t="str">
        <f t="shared" si="3"/>
        <v/>
      </c>
      <c r="AP71" s="353"/>
      <c r="AQ71" s="352" t="str">
        <f t="shared" si="4"/>
        <v/>
      </c>
      <c r="AR71" s="375" t="str">
        <f>IFERROR(VLOOKUP($C71,個別表!$E$16:$GB$976,180,FALSE),"")</f>
        <v/>
      </c>
      <c r="AS71" s="354" t="s">
        <v>31</v>
      </c>
      <c r="AT71" s="415" t="str">
        <f t="shared" si="5"/>
        <v/>
      </c>
      <c r="AU71" s="342"/>
      <c r="AV71" s="343"/>
    </row>
    <row r="72" spans="2:48" s="344" customFormat="1" ht="19.95" customHeight="1" x14ac:dyDescent="0.2">
      <c r="B72" s="331"/>
      <c r="C72" s="345" t="str">
        <f>IF((ROW()-15)&lt;=個別表!J72,ROW()-15,"")</f>
        <v/>
      </c>
      <c r="D72" s="346" t="str">
        <f>IFERROR(VLOOKUP($C72,個別表!$E$16:$AJ$976,7,FALSE),"")</f>
        <v/>
      </c>
      <c r="E72" s="347" t="str">
        <f>IFERROR(VLOOKUP($C72,個別表!$E$16:$AJ$976,8,FALSE),"")</f>
        <v/>
      </c>
      <c r="F72" s="347" t="str">
        <f>IFERROR(VLOOKUP($C72,個別表!$E$16:$AJ$976,13,FALSE),"")</f>
        <v/>
      </c>
      <c r="G72" s="430" t="str">
        <f>IFERROR(VLOOKUP($C72,個別表!$E$16:$AJ$976,14,FALSE),"")</f>
        <v/>
      </c>
      <c r="H72" s="348" t="str">
        <f>IFERROR(VLOOKUP($C72,個別表!$E$16:$AJ$976,16,FALSE),"")</f>
        <v/>
      </c>
      <c r="I72" s="327">
        <f>SUMIF(個別表!$E$16:$E$976,$C72,個別表!$IG$16:$IG$976)</f>
        <v>0</v>
      </c>
      <c r="J72" s="327">
        <f>SUMIF(個別表!$E$16:$E$976,$C72,個別表!$IH$16:$IH$976)</f>
        <v>0</v>
      </c>
      <c r="K72" s="327">
        <f>SUMIF(個別表!$E$16:$E$976,$C72,個別表!$II$16:$II$976)</f>
        <v>0</v>
      </c>
      <c r="L72" s="328">
        <f>SUMIF(個別表!$E$16:$E$976,$C72,個別表!$IJ$16:$IJ$976)</f>
        <v>0</v>
      </c>
      <c r="M72" s="329"/>
      <c r="N72" s="330"/>
      <c r="O72" s="349"/>
      <c r="P72" s="350"/>
      <c r="Q72" s="382" t="str">
        <f>IF($H72&lt;&gt;"",SUMIF(個別表!$E$16:$E$976,$C72,個別表!$GD$16:$GD$976),"")</f>
        <v/>
      </c>
      <c r="R72" s="382" t="str">
        <f>IF($H72&lt;&gt;"",SUMIF(個別表!$E$16:$E$976,$C72,個別表!$GE$16:$GE$976),"")</f>
        <v/>
      </c>
      <c r="S72" s="382" t="str">
        <f>IF($H72&lt;&gt;"",SUMIF(個別表!$E$16:$E$976,$C72,個別表!$GF$16:$GF$976),"")</f>
        <v/>
      </c>
      <c r="T72" s="382" t="str">
        <f>IF($H72&lt;&gt;"",SUMIF(個別表!$E$16:$E$976,$C72,個別表!$GG$16:$GG$976),"")</f>
        <v/>
      </c>
      <c r="U72" s="382" t="str">
        <f>IF($H72&lt;&gt;"",SUMIF(個別表!$E$16:$E$976,$C72,個別表!$GH$16:$GH$976),"")</f>
        <v/>
      </c>
      <c r="V72" s="382" t="str">
        <f>IF($H72&lt;&gt;"",SUMIF(個別表!$E$16:$E$976,$C72,個別表!$GI$16:$GI$976),"")</f>
        <v/>
      </c>
      <c r="W72" s="382" t="str">
        <f>IF($H72&lt;&gt;"",SUMIF(個別表!$E$16:$E$976,$C72,個別表!$GJ$16:$GJ$976),"")</f>
        <v/>
      </c>
      <c r="X72" s="382" t="str">
        <f>IF($H72&lt;&gt;"",SUMIF(個別表!$E$16:$E$976,$C72,個別表!$GK$16:$GK$976),"")</f>
        <v/>
      </c>
      <c r="Y72" s="383" t="str">
        <f>IF($H72&lt;&gt;"",SUMIF(個別表!$E$16:$E$976,$C72,個別表!$GL$16:$GL$976),"")</f>
        <v/>
      </c>
      <c r="Z72" s="384" t="str">
        <f>IF($H72&lt;&gt;"",SUMIF(個別表!$E$16:$E$976,$C72,個別表!$GN$16:$GN$976),"")</f>
        <v/>
      </c>
      <c r="AA72" s="385" t="str">
        <f>IF($H72&lt;&gt;"",SUMIF(個別表!$E$16:$E$976,$C72,個別表!$GO$16:$GO$976),"")</f>
        <v/>
      </c>
      <c r="AB72" s="385" t="str">
        <f>IF($H72&lt;&gt;"",SUMIF(個別表!$E$16:$E$976,$C72,個別表!$GP$16:$GP$976),"")</f>
        <v/>
      </c>
      <c r="AC72" s="382" t="str">
        <f>IF($H72&lt;&gt;"",SUMIF(個別表!$E$16:$E$976,$C72,個別表!$GQ$16:$GQ$976),"")</f>
        <v/>
      </c>
      <c r="AD72" s="382" t="str">
        <f>IF($H72&lt;&gt;"",SUMIF(個別表!$E$16:$E$976,$C72,個別表!$GR$16:$GR$976),"")</f>
        <v/>
      </c>
      <c r="AE72" s="382" t="str">
        <f>IF($H72&lt;&gt;"",SUMIF(個別表!$E$16:$E$976,$C72,個別表!$GS$16:$GS$976),"")</f>
        <v/>
      </c>
      <c r="AF72" s="382" t="str">
        <f>IF($H72&lt;&gt;"",IF(SUMIF(個別表!$E$16:$E$976,$C72,個別表!$GW$16:$GW$976)&gt;=4,4,SUMIF(個別表!$E$16:$E$976,$C72,個別表!$GW$16:$GW$976)),"")</f>
        <v/>
      </c>
      <c r="AG72" s="382" t="str">
        <f>IF($H72&lt;&gt;"",SUMIF(個別表!$E$16:$E$976,$C72,個別表!$HB$16:$HB$976),"")</f>
        <v/>
      </c>
      <c r="AH72" s="382" t="str">
        <f>IF($H72&lt;&gt;"",SUMIF(個別表!$E$16:$E$976,$C72,個別表!$HC$16:$HC$976),"")</f>
        <v/>
      </c>
      <c r="AI72" s="382" t="str">
        <f>IF($H72&lt;&gt;"",SUMIF(個別表!$E$16:$E$976,$C72,個別表!$HI$16:$HI$976),"")</f>
        <v/>
      </c>
      <c r="AJ72" s="382" t="str">
        <f>IF($H72&lt;&gt;"",SUMIF(個別表!$E$16:$E$976,$C72,個別表!$HO$16:$HO$976),"")</f>
        <v/>
      </c>
      <c r="AK72" s="382" t="str">
        <f>IF($H72&lt;&gt;"",SUMIF(個別表!$E$16:$E$976,$C72,個別表!$HS$16:$HS$976),"")</f>
        <v/>
      </c>
      <c r="AL72" s="382" t="str">
        <f>IF($H72&lt;&gt;"",SUMIF(個別表!$E$16:$E$976,$C72,個別表!$HT$16:$HT$976),"")</f>
        <v/>
      </c>
      <c r="AM72" s="383" t="str">
        <f>IF($H72&lt;&gt;"",SUMIF(個別表!$E$16:$E$976,$C72,個別表!$HW$16:$HW$976),"")</f>
        <v/>
      </c>
      <c r="AN72" s="351" t="str">
        <f t="shared" si="2"/>
        <v/>
      </c>
      <c r="AO72" s="352" t="str">
        <f t="shared" si="3"/>
        <v/>
      </c>
      <c r="AP72" s="353"/>
      <c r="AQ72" s="352" t="str">
        <f t="shared" si="4"/>
        <v/>
      </c>
      <c r="AR72" s="375" t="str">
        <f>IFERROR(VLOOKUP($C72,個別表!$E$16:$GB$976,180,FALSE),"")</f>
        <v/>
      </c>
      <c r="AS72" s="354" t="s">
        <v>31</v>
      </c>
      <c r="AT72" s="415" t="str">
        <f t="shared" si="5"/>
        <v/>
      </c>
      <c r="AU72" s="342"/>
      <c r="AV72" s="343"/>
    </row>
    <row r="73" spans="2:48" s="344" customFormat="1" ht="19.95" customHeight="1" x14ac:dyDescent="0.2">
      <c r="B73" s="331"/>
      <c r="C73" s="345" t="str">
        <f>IF((ROW()-15)&lt;=個別表!J73,ROW()-15,"")</f>
        <v/>
      </c>
      <c r="D73" s="346" t="str">
        <f>IFERROR(VLOOKUP($C73,個別表!$E$16:$AJ$976,7,FALSE),"")</f>
        <v/>
      </c>
      <c r="E73" s="347" t="str">
        <f>IFERROR(VLOOKUP($C73,個別表!$E$16:$AJ$976,8,FALSE),"")</f>
        <v/>
      </c>
      <c r="F73" s="347" t="str">
        <f>IFERROR(VLOOKUP($C73,個別表!$E$16:$AJ$976,13,FALSE),"")</f>
        <v/>
      </c>
      <c r="G73" s="430" t="str">
        <f>IFERROR(VLOOKUP($C73,個別表!$E$16:$AJ$976,14,FALSE),"")</f>
        <v/>
      </c>
      <c r="H73" s="348" t="str">
        <f>IFERROR(VLOOKUP($C73,個別表!$E$16:$AJ$976,16,FALSE),"")</f>
        <v/>
      </c>
      <c r="I73" s="327">
        <f>SUMIF(個別表!$E$16:$E$976,$C73,個別表!$IG$16:$IG$976)</f>
        <v>0</v>
      </c>
      <c r="J73" s="327">
        <f>SUMIF(個別表!$E$16:$E$976,$C73,個別表!$IH$16:$IH$976)</f>
        <v>0</v>
      </c>
      <c r="K73" s="327">
        <f>SUMIF(個別表!$E$16:$E$976,$C73,個別表!$II$16:$II$976)</f>
        <v>0</v>
      </c>
      <c r="L73" s="328">
        <f>SUMIF(個別表!$E$16:$E$976,$C73,個別表!$IJ$16:$IJ$976)</f>
        <v>0</v>
      </c>
      <c r="M73" s="329"/>
      <c r="N73" s="330"/>
      <c r="O73" s="349"/>
      <c r="P73" s="350"/>
      <c r="Q73" s="382" t="str">
        <f>IF($H73&lt;&gt;"",SUMIF(個別表!$E$16:$E$976,$C73,個別表!$GD$16:$GD$976),"")</f>
        <v/>
      </c>
      <c r="R73" s="382" t="str">
        <f>IF($H73&lt;&gt;"",SUMIF(個別表!$E$16:$E$976,$C73,個別表!$GE$16:$GE$976),"")</f>
        <v/>
      </c>
      <c r="S73" s="382" t="str">
        <f>IF($H73&lt;&gt;"",SUMIF(個別表!$E$16:$E$976,$C73,個別表!$GF$16:$GF$976),"")</f>
        <v/>
      </c>
      <c r="T73" s="382" t="str">
        <f>IF($H73&lt;&gt;"",SUMIF(個別表!$E$16:$E$976,$C73,個別表!$GG$16:$GG$976),"")</f>
        <v/>
      </c>
      <c r="U73" s="382" t="str">
        <f>IF($H73&lt;&gt;"",SUMIF(個別表!$E$16:$E$976,$C73,個別表!$GH$16:$GH$976),"")</f>
        <v/>
      </c>
      <c r="V73" s="382" t="str">
        <f>IF($H73&lt;&gt;"",SUMIF(個別表!$E$16:$E$976,$C73,個別表!$GI$16:$GI$976),"")</f>
        <v/>
      </c>
      <c r="W73" s="382" t="str">
        <f>IF($H73&lt;&gt;"",SUMIF(個別表!$E$16:$E$976,$C73,個別表!$GJ$16:$GJ$976),"")</f>
        <v/>
      </c>
      <c r="X73" s="382" t="str">
        <f>IF($H73&lt;&gt;"",SUMIF(個別表!$E$16:$E$976,$C73,個別表!$GK$16:$GK$976),"")</f>
        <v/>
      </c>
      <c r="Y73" s="383" t="str">
        <f>IF($H73&lt;&gt;"",SUMIF(個別表!$E$16:$E$976,$C73,個別表!$GL$16:$GL$976),"")</f>
        <v/>
      </c>
      <c r="Z73" s="384" t="str">
        <f>IF($H73&lt;&gt;"",SUMIF(個別表!$E$16:$E$976,$C73,個別表!$GN$16:$GN$976),"")</f>
        <v/>
      </c>
      <c r="AA73" s="385" t="str">
        <f>IF($H73&lt;&gt;"",SUMIF(個別表!$E$16:$E$976,$C73,個別表!$GO$16:$GO$976),"")</f>
        <v/>
      </c>
      <c r="AB73" s="385" t="str">
        <f>IF($H73&lt;&gt;"",SUMIF(個別表!$E$16:$E$976,$C73,個別表!$GP$16:$GP$976),"")</f>
        <v/>
      </c>
      <c r="AC73" s="382" t="str">
        <f>IF($H73&lt;&gt;"",SUMIF(個別表!$E$16:$E$976,$C73,個別表!$GQ$16:$GQ$976),"")</f>
        <v/>
      </c>
      <c r="AD73" s="382" t="str">
        <f>IF($H73&lt;&gt;"",SUMIF(個別表!$E$16:$E$976,$C73,個別表!$GR$16:$GR$976),"")</f>
        <v/>
      </c>
      <c r="AE73" s="382" t="str">
        <f>IF($H73&lt;&gt;"",SUMIF(個別表!$E$16:$E$976,$C73,個別表!$GS$16:$GS$976),"")</f>
        <v/>
      </c>
      <c r="AF73" s="382" t="str">
        <f>IF($H73&lt;&gt;"",IF(SUMIF(個別表!$E$16:$E$976,$C73,個別表!$GW$16:$GW$976)&gt;=4,4,SUMIF(個別表!$E$16:$E$976,$C73,個別表!$GW$16:$GW$976)),"")</f>
        <v/>
      </c>
      <c r="AG73" s="382" t="str">
        <f>IF($H73&lt;&gt;"",SUMIF(個別表!$E$16:$E$976,$C73,個別表!$HB$16:$HB$976),"")</f>
        <v/>
      </c>
      <c r="AH73" s="382" t="str">
        <f>IF($H73&lt;&gt;"",SUMIF(個別表!$E$16:$E$976,$C73,個別表!$HC$16:$HC$976),"")</f>
        <v/>
      </c>
      <c r="AI73" s="382" t="str">
        <f>IF($H73&lt;&gt;"",SUMIF(個別表!$E$16:$E$976,$C73,個別表!$HI$16:$HI$976),"")</f>
        <v/>
      </c>
      <c r="AJ73" s="382" t="str">
        <f>IF($H73&lt;&gt;"",SUMIF(個別表!$E$16:$E$976,$C73,個別表!$HO$16:$HO$976),"")</f>
        <v/>
      </c>
      <c r="AK73" s="382" t="str">
        <f>IF($H73&lt;&gt;"",SUMIF(個別表!$E$16:$E$976,$C73,個別表!$HS$16:$HS$976),"")</f>
        <v/>
      </c>
      <c r="AL73" s="382" t="str">
        <f>IF($H73&lt;&gt;"",SUMIF(個別表!$E$16:$E$976,$C73,個別表!$HT$16:$HT$976),"")</f>
        <v/>
      </c>
      <c r="AM73" s="383" t="str">
        <f>IF($H73&lt;&gt;"",SUMIF(個別表!$E$16:$E$976,$C73,個別表!$HW$16:$HW$976),"")</f>
        <v/>
      </c>
      <c r="AN73" s="351" t="str">
        <f t="shared" si="2"/>
        <v/>
      </c>
      <c r="AO73" s="352" t="str">
        <f t="shared" si="3"/>
        <v/>
      </c>
      <c r="AP73" s="353"/>
      <c r="AQ73" s="352" t="str">
        <f t="shared" si="4"/>
        <v/>
      </c>
      <c r="AR73" s="375" t="str">
        <f>IFERROR(VLOOKUP($C73,個別表!$E$16:$GB$976,180,FALSE),"")</f>
        <v/>
      </c>
      <c r="AS73" s="354" t="s">
        <v>31</v>
      </c>
      <c r="AT73" s="415" t="str">
        <f t="shared" si="5"/>
        <v/>
      </c>
      <c r="AU73" s="342"/>
      <c r="AV73" s="343"/>
    </row>
    <row r="74" spans="2:48" s="344" customFormat="1" ht="19.95" customHeight="1" x14ac:dyDescent="0.2">
      <c r="B74" s="331"/>
      <c r="C74" s="345" t="str">
        <f>IF((ROW()-15)&lt;=個別表!J74,ROW()-15,"")</f>
        <v/>
      </c>
      <c r="D74" s="346" t="str">
        <f>IFERROR(VLOOKUP($C74,個別表!$E$16:$AJ$976,7,FALSE),"")</f>
        <v/>
      </c>
      <c r="E74" s="347" t="str">
        <f>IFERROR(VLOOKUP($C74,個別表!$E$16:$AJ$976,8,FALSE),"")</f>
        <v/>
      </c>
      <c r="F74" s="347" t="str">
        <f>IFERROR(VLOOKUP($C74,個別表!$E$16:$AJ$976,13,FALSE),"")</f>
        <v/>
      </c>
      <c r="G74" s="430" t="str">
        <f>IFERROR(VLOOKUP($C74,個別表!$E$16:$AJ$976,14,FALSE),"")</f>
        <v/>
      </c>
      <c r="H74" s="348" t="str">
        <f>IFERROR(VLOOKUP($C74,個別表!$E$16:$AJ$976,16,FALSE),"")</f>
        <v/>
      </c>
      <c r="I74" s="327">
        <f>SUMIF(個別表!$E$16:$E$976,$C74,個別表!$IG$16:$IG$976)</f>
        <v>0</v>
      </c>
      <c r="J74" s="327">
        <f>SUMIF(個別表!$E$16:$E$976,$C74,個別表!$IH$16:$IH$976)</f>
        <v>0</v>
      </c>
      <c r="K74" s="327">
        <f>SUMIF(個別表!$E$16:$E$976,$C74,個別表!$II$16:$II$976)</f>
        <v>0</v>
      </c>
      <c r="L74" s="328">
        <f>SUMIF(個別表!$E$16:$E$976,$C74,個別表!$IJ$16:$IJ$976)</f>
        <v>0</v>
      </c>
      <c r="M74" s="329"/>
      <c r="N74" s="330"/>
      <c r="O74" s="349"/>
      <c r="P74" s="350"/>
      <c r="Q74" s="382" t="str">
        <f>IF($H74&lt;&gt;"",SUMIF(個別表!$E$16:$E$976,$C74,個別表!$GD$16:$GD$976),"")</f>
        <v/>
      </c>
      <c r="R74" s="382" t="str">
        <f>IF($H74&lt;&gt;"",SUMIF(個別表!$E$16:$E$976,$C74,個別表!$GE$16:$GE$976),"")</f>
        <v/>
      </c>
      <c r="S74" s="382" t="str">
        <f>IF($H74&lt;&gt;"",SUMIF(個別表!$E$16:$E$976,$C74,個別表!$GF$16:$GF$976),"")</f>
        <v/>
      </c>
      <c r="T74" s="382" t="str">
        <f>IF($H74&lt;&gt;"",SUMIF(個別表!$E$16:$E$976,$C74,個別表!$GG$16:$GG$976),"")</f>
        <v/>
      </c>
      <c r="U74" s="382" t="str">
        <f>IF($H74&lt;&gt;"",SUMIF(個別表!$E$16:$E$976,$C74,個別表!$GH$16:$GH$976),"")</f>
        <v/>
      </c>
      <c r="V74" s="382" t="str">
        <f>IF($H74&lt;&gt;"",SUMIF(個別表!$E$16:$E$976,$C74,個別表!$GI$16:$GI$976),"")</f>
        <v/>
      </c>
      <c r="W74" s="382" t="str">
        <f>IF($H74&lt;&gt;"",SUMIF(個別表!$E$16:$E$976,$C74,個別表!$GJ$16:$GJ$976),"")</f>
        <v/>
      </c>
      <c r="X74" s="382" t="str">
        <f>IF($H74&lt;&gt;"",SUMIF(個別表!$E$16:$E$976,$C74,個別表!$GK$16:$GK$976),"")</f>
        <v/>
      </c>
      <c r="Y74" s="383" t="str">
        <f>IF($H74&lt;&gt;"",SUMIF(個別表!$E$16:$E$976,$C74,個別表!$GL$16:$GL$976),"")</f>
        <v/>
      </c>
      <c r="Z74" s="384" t="str">
        <f>IF($H74&lt;&gt;"",SUMIF(個別表!$E$16:$E$976,$C74,個別表!$GN$16:$GN$976),"")</f>
        <v/>
      </c>
      <c r="AA74" s="385" t="str">
        <f>IF($H74&lt;&gt;"",SUMIF(個別表!$E$16:$E$976,$C74,個別表!$GO$16:$GO$976),"")</f>
        <v/>
      </c>
      <c r="AB74" s="385" t="str">
        <f>IF($H74&lt;&gt;"",SUMIF(個別表!$E$16:$E$976,$C74,個別表!$GP$16:$GP$976),"")</f>
        <v/>
      </c>
      <c r="AC74" s="382" t="str">
        <f>IF($H74&lt;&gt;"",SUMIF(個別表!$E$16:$E$976,$C74,個別表!$GQ$16:$GQ$976),"")</f>
        <v/>
      </c>
      <c r="AD74" s="382" t="str">
        <f>IF($H74&lt;&gt;"",SUMIF(個別表!$E$16:$E$976,$C74,個別表!$GR$16:$GR$976),"")</f>
        <v/>
      </c>
      <c r="AE74" s="382" t="str">
        <f>IF($H74&lt;&gt;"",SUMIF(個別表!$E$16:$E$976,$C74,個別表!$GS$16:$GS$976),"")</f>
        <v/>
      </c>
      <c r="AF74" s="382" t="str">
        <f>IF($H74&lt;&gt;"",IF(SUMIF(個別表!$E$16:$E$976,$C74,個別表!$GW$16:$GW$976)&gt;=4,4,SUMIF(個別表!$E$16:$E$976,$C74,個別表!$GW$16:$GW$976)),"")</f>
        <v/>
      </c>
      <c r="AG74" s="382" t="str">
        <f>IF($H74&lt;&gt;"",SUMIF(個別表!$E$16:$E$976,$C74,個別表!$HB$16:$HB$976),"")</f>
        <v/>
      </c>
      <c r="AH74" s="382" t="str">
        <f>IF($H74&lt;&gt;"",SUMIF(個別表!$E$16:$E$976,$C74,個別表!$HC$16:$HC$976),"")</f>
        <v/>
      </c>
      <c r="AI74" s="382" t="str">
        <f>IF($H74&lt;&gt;"",SUMIF(個別表!$E$16:$E$976,$C74,個別表!$HI$16:$HI$976),"")</f>
        <v/>
      </c>
      <c r="AJ74" s="382" t="str">
        <f>IF($H74&lt;&gt;"",SUMIF(個別表!$E$16:$E$976,$C74,個別表!$HO$16:$HO$976),"")</f>
        <v/>
      </c>
      <c r="AK74" s="382" t="str">
        <f>IF($H74&lt;&gt;"",SUMIF(個別表!$E$16:$E$976,$C74,個別表!$HS$16:$HS$976),"")</f>
        <v/>
      </c>
      <c r="AL74" s="382" t="str">
        <f>IF($H74&lt;&gt;"",SUMIF(個別表!$E$16:$E$976,$C74,個別表!$HT$16:$HT$976),"")</f>
        <v/>
      </c>
      <c r="AM74" s="383" t="str">
        <f>IF($H74&lt;&gt;"",SUMIF(個別表!$E$16:$E$976,$C74,個別表!$HW$16:$HW$976),"")</f>
        <v/>
      </c>
      <c r="AN74" s="351" t="str">
        <f t="shared" si="2"/>
        <v/>
      </c>
      <c r="AO74" s="352" t="str">
        <f t="shared" si="3"/>
        <v/>
      </c>
      <c r="AP74" s="353"/>
      <c r="AQ74" s="352" t="str">
        <f t="shared" si="4"/>
        <v/>
      </c>
      <c r="AR74" s="375" t="str">
        <f>IFERROR(VLOOKUP($C74,個別表!$E$16:$GB$976,180,FALSE),"")</f>
        <v/>
      </c>
      <c r="AS74" s="354" t="s">
        <v>31</v>
      </c>
      <c r="AT74" s="415" t="str">
        <f t="shared" si="5"/>
        <v/>
      </c>
      <c r="AU74" s="342"/>
      <c r="AV74" s="343"/>
    </row>
    <row r="75" spans="2:48" s="344" customFormat="1" ht="19.95" customHeight="1" thickBot="1" x14ac:dyDescent="0.25">
      <c r="B75" s="331"/>
      <c r="C75" s="345" t="str">
        <f>IF((ROW()-15)&lt;=個別表!J75,ROW()-15,"")</f>
        <v/>
      </c>
      <c r="D75" s="346" t="str">
        <f>IFERROR(VLOOKUP($C75,個別表!$E$16:$AJ$976,7,FALSE),"")</f>
        <v/>
      </c>
      <c r="E75" s="347" t="str">
        <f>IFERROR(VLOOKUP($C75,個別表!$E$16:$AJ$976,8,FALSE),"")</f>
        <v/>
      </c>
      <c r="F75" s="347" t="str">
        <f>IFERROR(VLOOKUP($C75,個別表!$E$16:$AJ$976,13,FALSE),"")</f>
        <v/>
      </c>
      <c r="G75" s="431" t="str">
        <f>IFERROR(VLOOKUP($C75,個別表!$E$16:$AJ$976,14,FALSE),"")</f>
        <v/>
      </c>
      <c r="H75" s="348" t="str">
        <f>IFERROR(VLOOKUP($C75,個別表!$E$16:$AJ$976,16,FALSE),"")</f>
        <v/>
      </c>
      <c r="I75" s="327">
        <f>SUMIF(個別表!$E$16:$E$976,$C75,個別表!$IG$16:$IG$976)</f>
        <v>0</v>
      </c>
      <c r="J75" s="327">
        <f>SUMIF(個別表!$E$16:$E$976,$C75,個別表!$IH$16:$IH$976)</f>
        <v>0</v>
      </c>
      <c r="K75" s="327">
        <f>SUMIF(個別表!$E$16:$E$976,$C75,個別表!$II$16:$II$976)</f>
        <v>0</v>
      </c>
      <c r="L75" s="328">
        <f>SUMIF(個別表!$E$16:$E$976,$C75,個別表!$IJ$16:$IJ$976)</f>
        <v>0</v>
      </c>
      <c r="M75" s="329"/>
      <c r="N75" s="330"/>
      <c r="O75" s="349"/>
      <c r="P75" s="350"/>
      <c r="Q75" s="382" t="str">
        <f>IF($H75&lt;&gt;"",SUMIF(個別表!$E$16:$E$976,$C75,個別表!$GD$16:$GD$976),"")</f>
        <v/>
      </c>
      <c r="R75" s="382" t="str">
        <f>IF($H75&lt;&gt;"",SUMIF(個別表!$E$16:$E$976,$C75,個別表!$GE$16:$GE$976),"")</f>
        <v/>
      </c>
      <c r="S75" s="382" t="str">
        <f>IF($H75&lt;&gt;"",SUMIF(個別表!$E$16:$E$976,$C75,個別表!$GF$16:$GF$976),"")</f>
        <v/>
      </c>
      <c r="T75" s="382" t="str">
        <f>IF($H75&lt;&gt;"",SUMIF(個別表!$E$16:$E$976,$C75,個別表!$GG$16:$GG$976),"")</f>
        <v/>
      </c>
      <c r="U75" s="382" t="str">
        <f>IF($H75&lt;&gt;"",SUMIF(個別表!$E$16:$E$976,$C75,個別表!$GH$16:$GH$976),"")</f>
        <v/>
      </c>
      <c r="V75" s="382" t="str">
        <f>IF($H75&lt;&gt;"",SUMIF(個別表!$E$16:$E$976,$C75,個別表!$GI$16:$GI$976),"")</f>
        <v/>
      </c>
      <c r="W75" s="382" t="str">
        <f>IF($H75&lt;&gt;"",SUMIF(個別表!$E$16:$E$976,$C75,個別表!$GJ$16:$GJ$976),"")</f>
        <v/>
      </c>
      <c r="X75" s="382" t="str">
        <f>IF($H75&lt;&gt;"",SUMIF(個別表!$E$16:$E$976,$C75,個別表!$GK$16:$GK$976),"")</f>
        <v/>
      </c>
      <c r="Y75" s="383" t="str">
        <f>IF($H75&lt;&gt;"",SUMIF(個別表!$E$16:$E$976,$C75,個別表!$GL$16:$GL$976),"")</f>
        <v/>
      </c>
      <c r="Z75" s="384" t="str">
        <f>IF($H75&lt;&gt;"",SUMIF(個別表!$E$16:$E$976,$C75,個別表!$GN$16:$GN$976),"")</f>
        <v/>
      </c>
      <c r="AA75" s="385" t="str">
        <f>IF($H75&lt;&gt;"",SUMIF(個別表!$E$16:$E$976,$C75,個別表!$GO$16:$GO$976),"")</f>
        <v/>
      </c>
      <c r="AB75" s="385" t="str">
        <f>IF($H75&lt;&gt;"",SUMIF(個別表!$E$16:$E$976,$C75,個別表!$GP$16:$GP$976),"")</f>
        <v/>
      </c>
      <c r="AC75" s="382" t="str">
        <f>IF($H75&lt;&gt;"",SUMIF(個別表!$E$16:$E$976,$C75,個別表!$GQ$16:$GQ$976),"")</f>
        <v/>
      </c>
      <c r="AD75" s="382" t="str">
        <f>IF($H75&lt;&gt;"",SUMIF(個別表!$E$16:$E$976,$C75,個別表!$GR$16:$GR$976),"")</f>
        <v/>
      </c>
      <c r="AE75" s="382" t="str">
        <f>IF($H75&lt;&gt;"",SUMIF(個別表!$E$16:$E$976,$C75,個別表!$GS$16:$GS$976),"")</f>
        <v/>
      </c>
      <c r="AF75" s="382" t="str">
        <f>IF($H75&lt;&gt;"",IF(SUMIF(個別表!$E$16:$E$976,$C75,個別表!$GW$16:$GW$976)&gt;=4,4,SUMIF(個別表!$E$16:$E$976,$C75,個別表!$GW$16:$GW$976)),"")</f>
        <v/>
      </c>
      <c r="AG75" s="382" t="str">
        <f>IF($H75&lt;&gt;"",SUMIF(個別表!$E$16:$E$976,$C75,個別表!$HB$16:$HB$976),"")</f>
        <v/>
      </c>
      <c r="AH75" s="382" t="str">
        <f>IF($H75&lt;&gt;"",SUMIF(個別表!$E$16:$E$976,$C75,個別表!$HC$16:$HC$976),"")</f>
        <v/>
      </c>
      <c r="AI75" s="382" t="str">
        <f>IF($H75&lt;&gt;"",SUMIF(個別表!$E$16:$E$976,$C75,個別表!$HI$16:$HI$976),"")</f>
        <v/>
      </c>
      <c r="AJ75" s="382" t="str">
        <f>IF($H75&lt;&gt;"",SUMIF(個別表!$E$16:$E$976,$C75,個別表!$HO$16:$HO$976),"")</f>
        <v/>
      </c>
      <c r="AK75" s="382" t="str">
        <f>IF($H75&lt;&gt;"",SUMIF(個別表!$E$16:$E$976,$C75,個別表!$HS$16:$HS$976),"")</f>
        <v/>
      </c>
      <c r="AL75" s="382" t="str">
        <f>IF($H75&lt;&gt;"",SUMIF(個別表!$E$16:$E$976,$C75,個別表!$HT$16:$HT$976),"")</f>
        <v/>
      </c>
      <c r="AM75" s="383" t="str">
        <f>IF($H75&lt;&gt;"",SUMIF(個別表!$E$16:$E$976,$C75,個別表!$HW$16:$HW$976),"")</f>
        <v/>
      </c>
      <c r="AN75" s="351" t="str">
        <f t="shared" si="2"/>
        <v/>
      </c>
      <c r="AO75" s="352" t="str">
        <f t="shared" si="3"/>
        <v/>
      </c>
      <c r="AP75" s="353"/>
      <c r="AQ75" s="352" t="str">
        <f t="shared" si="4"/>
        <v/>
      </c>
      <c r="AR75" s="375" t="str">
        <f>IFERROR(VLOOKUP($C75,個別表!$E$16:$GB$976,180,FALSE),"")</f>
        <v/>
      </c>
      <c r="AS75" s="354" t="s">
        <v>31</v>
      </c>
      <c r="AT75" s="415" t="str">
        <f t="shared" si="5"/>
        <v/>
      </c>
      <c r="AU75" s="342"/>
      <c r="AV75" s="343"/>
    </row>
    <row r="76" spans="2:48" s="355" customFormat="1" ht="19.95" customHeight="1" thickTop="1" thickBot="1" x14ac:dyDescent="0.25">
      <c r="C76" s="432" t="s">
        <v>32</v>
      </c>
      <c r="D76" s="433"/>
      <c r="E76" s="433"/>
      <c r="F76" s="356"/>
      <c r="G76" s="356"/>
      <c r="H76" s="357"/>
      <c r="I76" s="371">
        <f t="shared" ref="I76:N76" si="6">SUBTOTAL(9,I16:I75)</f>
        <v>0</v>
      </c>
      <c r="J76" s="372">
        <f t="shared" si="6"/>
        <v>0</v>
      </c>
      <c r="K76" s="372">
        <f t="shared" si="6"/>
        <v>0</v>
      </c>
      <c r="L76" s="372">
        <f t="shared" si="6"/>
        <v>0</v>
      </c>
      <c r="M76" s="373">
        <f t="shared" si="6"/>
        <v>0</v>
      </c>
      <c r="N76" s="372">
        <f t="shared" si="6"/>
        <v>0</v>
      </c>
      <c r="O76" s="372">
        <v>0</v>
      </c>
      <c r="P76" s="386">
        <v>0</v>
      </c>
      <c r="Q76" s="358"/>
      <c r="R76" s="359"/>
      <c r="S76" s="359"/>
      <c r="T76" s="359"/>
      <c r="U76" s="359"/>
      <c r="V76" s="359"/>
      <c r="W76" s="359"/>
      <c r="X76" s="359"/>
      <c r="Y76" s="360"/>
      <c r="Z76" s="361"/>
      <c r="AA76" s="359"/>
      <c r="AB76" s="359"/>
      <c r="AC76" s="358"/>
      <c r="AD76" s="358"/>
      <c r="AE76" s="359"/>
      <c r="AF76" s="359"/>
      <c r="AG76" s="359"/>
      <c r="AH76" s="359"/>
      <c r="AI76" s="359"/>
      <c r="AJ76" s="359"/>
      <c r="AK76" s="359"/>
      <c r="AL76" s="360"/>
      <c r="AM76" s="360"/>
      <c r="AN76" s="362"/>
      <c r="AO76" s="363"/>
      <c r="AP76" s="362"/>
      <c r="AQ76" s="363"/>
      <c r="AR76" s="363"/>
      <c r="AS76" s="364"/>
      <c r="AT76" s="415"/>
      <c r="AU76" s="365"/>
    </row>
    <row r="77" spans="2:48" x14ac:dyDescent="0.2">
      <c r="Q77" s="49"/>
      <c r="T77" s="50"/>
      <c r="AN77" s="49"/>
      <c r="AQ77" s="52"/>
      <c r="AR77" s="52"/>
      <c r="AS77" s="3"/>
    </row>
    <row r="78" spans="2:48" x14ac:dyDescent="0.2">
      <c r="C78" s="53" t="s">
        <v>33</v>
      </c>
      <c r="D78" s="53"/>
      <c r="E78" s="53" t="s">
        <v>34</v>
      </c>
      <c r="F78" s="53"/>
      <c r="G78" s="53"/>
    </row>
    <row r="79" spans="2:48" x14ac:dyDescent="0.2">
      <c r="C79" s="53"/>
      <c r="D79" s="53"/>
      <c r="E79" s="53" t="s">
        <v>35</v>
      </c>
      <c r="F79" s="53"/>
      <c r="G79" s="53"/>
    </row>
    <row r="80" spans="2:48" x14ac:dyDescent="0.2">
      <c r="E80" s="24" t="s">
        <v>223</v>
      </c>
    </row>
  </sheetData>
  <mergeCells count="63">
    <mergeCell ref="AA7:AA13"/>
    <mergeCell ref="V11:V13"/>
    <mergeCell ref="W11:W13"/>
    <mergeCell ref="X11:X13"/>
    <mergeCell ref="I8:J8"/>
    <mergeCell ref="K8:L8"/>
    <mergeCell ref="M8:N8"/>
    <mergeCell ref="O8:P8"/>
    <mergeCell ref="R11:R13"/>
    <mergeCell ref="N10:N13"/>
    <mergeCell ref="O10:O13"/>
    <mergeCell ref="Q7:U8"/>
    <mergeCell ref="Z7:Z13"/>
    <mergeCell ref="M7:P7"/>
    <mergeCell ref="AD11:AD13"/>
    <mergeCell ref="AF11:AF13"/>
    <mergeCell ref="AR6:AR13"/>
    <mergeCell ref="AS6:AS10"/>
    <mergeCell ref="AP7:AP13"/>
    <mergeCell ref="AQ7:AQ13"/>
    <mergeCell ref="AB9:AF10"/>
    <mergeCell ref="AM9:AM13"/>
    <mergeCell ref="AK7:AM8"/>
    <mergeCell ref="AK9:AK13"/>
    <mergeCell ref="AB11:AB13"/>
    <mergeCell ref="AC11:AC13"/>
    <mergeCell ref="AE11:AE13"/>
    <mergeCell ref="Z6:AQ6"/>
    <mergeCell ref="AG11:AG13"/>
    <mergeCell ref="AB7:AJ8"/>
    <mergeCell ref="AN7:AN13"/>
    <mergeCell ref="AO7:AO13"/>
    <mergeCell ref="AL9:AL13"/>
    <mergeCell ref="AH11:AH13"/>
    <mergeCell ref="AJ11:AJ13"/>
    <mergeCell ref="AI11:AI13"/>
    <mergeCell ref="AG9:AJ10"/>
    <mergeCell ref="C4:U4"/>
    <mergeCell ref="C6:C13"/>
    <mergeCell ref="D6:D13"/>
    <mergeCell ref="E6:E13"/>
    <mergeCell ref="H6:H13"/>
    <mergeCell ref="I6:L6"/>
    <mergeCell ref="M6:P6"/>
    <mergeCell ref="I10:I13"/>
    <mergeCell ref="J10:J13"/>
    <mergeCell ref="K10:K13"/>
    <mergeCell ref="L10:L13"/>
    <mergeCell ref="M10:M13"/>
    <mergeCell ref="I7:J7"/>
    <mergeCell ref="K7:L7"/>
    <mergeCell ref="P10:P13"/>
    <mergeCell ref="F6:F13"/>
    <mergeCell ref="Q6:Y6"/>
    <mergeCell ref="G6:G13"/>
    <mergeCell ref="Q9:U10"/>
    <mergeCell ref="V9:Y10"/>
    <mergeCell ref="Y11:Y13"/>
    <mergeCell ref="S11:S13"/>
    <mergeCell ref="T11:T13"/>
    <mergeCell ref="Q11:Q13"/>
    <mergeCell ref="V7:Y8"/>
    <mergeCell ref="U11:U13"/>
  </mergeCells>
  <phoneticPr fontId="10"/>
  <conditionalFormatting sqref="J16:J75">
    <cfRule type="cellIs" dxfId="11" priority="1" operator="greaterThan">
      <formula>10000000</formula>
    </cfRule>
  </conditionalFormatting>
  <conditionalFormatting sqref="AO16:AO75">
    <cfRule type="expression" dxfId="10" priority="2">
      <formula>AN16&gt;AO16</formula>
    </cfRule>
  </conditionalFormatting>
  <pageMargins left="0.59055118110236227" right="0.19685039370078741" top="0.59055118110236227" bottom="0.19685039370078741" header="0.31496062992125984" footer="0.31496062992125984"/>
  <pageSetup paperSize="9" scale="36" pageOrder="overThenDown"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5576-2D9E-4C34-85A7-A1860693A60B}">
  <sheetPr>
    <tabColor rgb="FFFFFF00"/>
    <pageSetUpPr fitToPage="1"/>
  </sheetPr>
  <dimension ref="A1:IK181"/>
  <sheetViews>
    <sheetView view="pageBreakPreview" topLeftCell="J7" zoomScale="85" zoomScaleNormal="85" zoomScaleSheetLayoutView="85" workbookViewId="0">
      <pane xSplit="11" ySplit="9" topLeftCell="U16" activePane="bottomRight" state="frozen"/>
      <selection activeCell="J7" sqref="J7"/>
      <selection pane="topRight" activeCell="U7" sqref="U7"/>
      <selection pane="bottomLeft" activeCell="J16" sqref="J16"/>
      <selection pane="bottomRight" activeCell="AF13" sqref="AF13:AF14"/>
    </sheetView>
  </sheetViews>
  <sheetFormatPr defaultColWidth="9" defaultRowHeight="9.6" x14ac:dyDescent="0.2"/>
  <cols>
    <col min="1" max="1" width="3.6640625" style="57" hidden="1" customWidth="1"/>
    <col min="2" max="2" width="8.6640625" style="66" hidden="1" customWidth="1"/>
    <col min="3" max="7" width="4.33203125" style="66" hidden="1" customWidth="1"/>
    <col min="8" max="8" width="4.33203125" style="142" hidden="1" customWidth="1"/>
    <col min="9" max="9" width="2.6640625" style="142" hidden="1" customWidth="1"/>
    <col min="10" max="10" width="2.88671875" style="59" customWidth="1"/>
    <col min="11" max="11" width="8.44140625" style="59" customWidth="1"/>
    <col min="12" max="12" width="10.44140625" style="59" customWidth="1"/>
    <col min="13" max="13" width="4.88671875" style="60" customWidth="1"/>
    <col min="14" max="14" width="12.109375" style="59" customWidth="1"/>
    <col min="15" max="15" width="2.44140625" style="59" customWidth="1"/>
    <col min="16" max="16" width="20.21875" style="59" customWidth="1"/>
    <col min="17" max="17" width="7.33203125" style="59" customWidth="1"/>
    <col min="18" max="18" width="3.6640625" style="59" customWidth="1"/>
    <col min="19" max="19" width="2.88671875" style="58" customWidth="1"/>
    <col min="20" max="20" width="12.109375" style="58" customWidth="1"/>
    <col min="21" max="21" width="2.44140625" style="61" customWidth="1"/>
    <col min="22" max="22" width="26.109375" style="58" customWidth="1"/>
    <col min="23" max="23" width="2.77734375" style="59" customWidth="1"/>
    <col min="24" max="24" width="7" style="58" customWidth="1"/>
    <col min="25" max="25" width="2.44140625" style="58" customWidth="1"/>
    <col min="26" max="26" width="23.88671875" style="58" customWidth="1"/>
    <col min="27" max="27" width="3.6640625" style="58" customWidth="1"/>
    <col min="28" max="29" width="8.44140625" style="58" customWidth="1"/>
    <col min="30" max="34" width="4.44140625" style="58" customWidth="1"/>
    <col min="35" max="35" width="2.77734375" style="61" customWidth="1"/>
    <col min="36" max="36" width="17" style="58" customWidth="1"/>
    <col min="37" max="37" width="3.88671875" style="58" customWidth="1"/>
    <col min="38" max="38" width="19.33203125" style="58" customWidth="1"/>
    <col min="39" max="41" width="4.109375" style="58" customWidth="1"/>
    <col min="42" max="42" width="5.21875" style="61" customWidth="1"/>
    <col min="43" max="43" width="4.88671875" style="61" customWidth="1"/>
    <col min="44" max="53" width="10.6640625" style="58" customWidth="1"/>
    <col min="54" max="54" width="7.44140625" style="58" customWidth="1"/>
    <col min="55" max="55" width="4.88671875" style="111" customWidth="1"/>
    <col min="56" max="56" width="18.6640625" style="112" customWidth="1"/>
    <col min="57" max="57" width="3.88671875" style="62" customWidth="1"/>
    <col min="58" max="64" width="3.88671875" style="58" customWidth="1"/>
    <col min="65" max="65" width="4.77734375" style="58" customWidth="1"/>
    <col min="66" max="67" width="3.88671875" style="58" customWidth="1"/>
    <col min="68" max="68" width="7.6640625" style="58" customWidth="1"/>
    <col min="69" max="74" width="3.88671875" style="63" customWidth="1"/>
    <col min="75" max="77" width="3.88671875" style="58" customWidth="1"/>
    <col min="78" max="83" width="3.88671875" style="63" customWidth="1"/>
    <col min="84" max="87" width="3.88671875" style="58" customWidth="1"/>
    <col min="88" max="93" width="5.77734375" style="63" customWidth="1"/>
    <col min="94" max="94" width="4.6640625" style="58" customWidth="1"/>
    <col min="95" max="96" width="5.77734375" style="58" customWidth="1"/>
    <col min="97" max="97" width="3.88671875" style="58" customWidth="1"/>
    <col min="98" max="98" width="3.88671875" style="61" customWidth="1"/>
    <col min="99" max="99" width="7.6640625" style="58" customWidth="1"/>
    <col min="100" max="105" width="3.88671875" style="77" customWidth="1"/>
    <col min="106" max="107" width="3.88671875" style="58" customWidth="1"/>
    <col min="108" max="108" width="7.6640625" style="64" customWidth="1"/>
    <col min="109" max="114" width="3.88671875" style="64" customWidth="1"/>
    <col min="115" max="115" width="3" style="64" customWidth="1"/>
    <col min="116" max="116" width="3.88671875" style="64" customWidth="1"/>
    <col min="117" max="117" width="7.6640625" style="64" customWidth="1"/>
    <col min="118" max="123" width="3.88671875" style="64" customWidth="1"/>
    <col min="124" max="124" width="3" style="64" customWidth="1"/>
    <col min="125" max="125" width="3.88671875" style="64" customWidth="1"/>
    <col min="126" max="126" width="7.6640625" style="64" customWidth="1"/>
    <col min="127" max="132" width="3.88671875" style="64" customWidth="1"/>
    <col min="133" max="133" width="3" style="64" customWidth="1"/>
    <col min="134" max="134" width="3.88671875" style="64" customWidth="1"/>
    <col min="135" max="135" width="3.88671875" style="78" customWidth="1"/>
    <col min="136" max="136" width="7.6640625" style="64" customWidth="1"/>
    <col min="137" max="142" width="3.88671875" style="78" customWidth="1"/>
    <col min="143" max="143" width="3" style="64" customWidth="1"/>
    <col min="144" max="145" width="3.88671875" style="64" customWidth="1"/>
    <col min="146" max="153" width="5.33203125" style="65" customWidth="1"/>
    <col min="154" max="155" width="3.88671875" style="58" customWidth="1"/>
    <col min="156" max="161" width="5.33203125" style="63" customWidth="1"/>
    <col min="162" max="163" width="5.33203125" style="58" customWidth="1"/>
    <col min="164" max="165" width="3.88671875" style="58" customWidth="1"/>
    <col min="166" max="171" width="5.33203125" style="63" customWidth="1"/>
    <col min="172" max="173" width="5.33203125" style="58" customWidth="1"/>
    <col min="174" max="174" width="3.88671875" style="58" customWidth="1"/>
    <col min="175" max="175" width="3.21875" style="61" customWidth="1"/>
    <col min="176" max="177" width="4.33203125" style="61" customWidth="1"/>
    <col min="178" max="178" width="3.44140625" style="57" customWidth="1"/>
    <col min="179" max="179" width="5.33203125" style="57" customWidth="1"/>
    <col min="180" max="180" width="4.33203125" style="57" customWidth="1"/>
    <col min="181" max="181" width="3.44140625" style="57" customWidth="1"/>
    <col min="182" max="184" width="4.33203125" style="57" customWidth="1"/>
    <col min="185" max="185" width="2.33203125" style="57" customWidth="1"/>
    <col min="186" max="194" width="4.44140625" style="57" hidden="1" customWidth="1"/>
    <col min="195" max="195" width="3.109375" style="66" hidden="1" customWidth="1"/>
    <col min="196" max="232" width="3.88671875" style="57" hidden="1" customWidth="1"/>
    <col min="233" max="233" width="2.33203125" style="57" hidden="1" customWidth="1"/>
    <col min="234" max="236" width="9" style="57" hidden="1" customWidth="1"/>
    <col min="237" max="237" width="10.109375" style="57" hidden="1" customWidth="1"/>
    <col min="238" max="245" width="9" style="57" hidden="1" customWidth="1"/>
    <col min="246" max="16384" width="9" style="57"/>
  </cols>
  <sheetData>
    <row r="1" spans="2:245" hidden="1" x14ac:dyDescent="0.2">
      <c r="BC1" s="62"/>
      <c r="BD1" s="62"/>
    </row>
    <row r="2" spans="2:245" hidden="1" x14ac:dyDescent="0.2">
      <c r="BC2" s="62"/>
      <c r="BD2" s="62"/>
    </row>
    <row r="3" spans="2:245" hidden="1" x14ac:dyDescent="0.2">
      <c r="BC3" s="62"/>
      <c r="BD3" s="62"/>
    </row>
    <row r="4" spans="2:245" hidden="1" x14ac:dyDescent="0.2">
      <c r="BC4" s="62"/>
      <c r="BD4" s="62"/>
    </row>
    <row r="5" spans="2:245" ht="36.75" hidden="1" customHeight="1" x14ac:dyDescent="0.2">
      <c r="B5" s="143" t="s">
        <v>36</v>
      </c>
      <c r="H5" s="66"/>
      <c r="I5" s="66">
        <v>5</v>
      </c>
      <c r="J5" s="57">
        <f>+I5+1</f>
        <v>6</v>
      </c>
      <c r="K5" s="57">
        <f t="shared" ref="K5:CF5" si="0">+J5+1</f>
        <v>7</v>
      </c>
      <c r="L5" s="57">
        <f t="shared" si="0"/>
        <v>8</v>
      </c>
      <c r="M5" s="57">
        <f t="shared" si="0"/>
        <v>9</v>
      </c>
      <c r="N5" s="57">
        <f t="shared" si="0"/>
        <v>10</v>
      </c>
      <c r="O5" s="57"/>
      <c r="P5" s="57">
        <f>+N5+1</f>
        <v>11</v>
      </c>
      <c r="Q5" s="57"/>
      <c r="R5" s="57"/>
      <c r="S5" s="57">
        <f>+P5+1</f>
        <v>12</v>
      </c>
      <c r="T5" s="57">
        <f t="shared" si="0"/>
        <v>13</v>
      </c>
      <c r="U5" s="57">
        <f t="shared" si="0"/>
        <v>14</v>
      </c>
      <c r="V5" s="57">
        <f t="shared" si="0"/>
        <v>15</v>
      </c>
      <c r="W5" s="57">
        <f t="shared" si="0"/>
        <v>16</v>
      </c>
      <c r="X5" s="57">
        <f t="shared" si="0"/>
        <v>17</v>
      </c>
      <c r="Y5" s="57">
        <f t="shared" si="0"/>
        <v>18</v>
      </c>
      <c r="Z5" s="57">
        <f t="shared" si="0"/>
        <v>19</v>
      </c>
      <c r="AA5" s="57"/>
      <c r="AB5" s="57"/>
      <c r="AC5" s="57"/>
      <c r="AD5" s="57"/>
      <c r="AE5" s="57"/>
      <c r="AF5" s="57"/>
      <c r="AG5" s="57"/>
      <c r="AH5" s="57"/>
      <c r="AI5" s="57">
        <f>+Z5+1</f>
        <v>20</v>
      </c>
      <c r="AJ5" s="57">
        <f t="shared" si="0"/>
        <v>21</v>
      </c>
      <c r="AK5" s="57">
        <f t="shared" si="0"/>
        <v>22</v>
      </c>
      <c r="AL5" s="57">
        <f t="shared" si="0"/>
        <v>23</v>
      </c>
      <c r="AM5" s="57"/>
      <c r="AN5" s="57"/>
      <c r="AO5" s="57"/>
      <c r="AP5" s="57">
        <f>+AL5+1</f>
        <v>24</v>
      </c>
      <c r="AQ5" s="57">
        <f t="shared" si="0"/>
        <v>25</v>
      </c>
      <c r="AR5" s="57">
        <f t="shared" si="0"/>
        <v>26</v>
      </c>
      <c r="AS5" s="57">
        <f t="shared" si="0"/>
        <v>27</v>
      </c>
      <c r="AT5" s="57">
        <f t="shared" si="0"/>
        <v>28</v>
      </c>
      <c r="AU5" s="57">
        <f t="shared" si="0"/>
        <v>29</v>
      </c>
      <c r="AV5" s="57">
        <f t="shared" si="0"/>
        <v>30</v>
      </c>
      <c r="AW5" s="57">
        <f t="shared" si="0"/>
        <v>31</v>
      </c>
      <c r="AX5" s="57">
        <f t="shared" si="0"/>
        <v>32</v>
      </c>
      <c r="AY5" s="57"/>
      <c r="AZ5" s="57">
        <f>+AX5+1</f>
        <v>33</v>
      </c>
      <c r="BA5" s="57">
        <f t="shared" si="0"/>
        <v>34</v>
      </c>
      <c r="BB5" s="57">
        <f t="shared" si="0"/>
        <v>35</v>
      </c>
      <c r="BC5" s="57">
        <f t="shared" si="0"/>
        <v>36</v>
      </c>
      <c r="BD5" s="57">
        <f t="shared" si="0"/>
        <v>37</v>
      </c>
      <c r="BE5" s="57"/>
      <c r="BF5" s="57">
        <f>+BD5+1</f>
        <v>38</v>
      </c>
      <c r="BG5" s="57">
        <f t="shared" si="0"/>
        <v>39</v>
      </c>
      <c r="BH5" s="57">
        <f t="shared" si="0"/>
        <v>40</v>
      </c>
      <c r="BI5" s="57">
        <f t="shared" si="0"/>
        <v>41</v>
      </c>
      <c r="BJ5" s="57">
        <f t="shared" si="0"/>
        <v>42</v>
      </c>
      <c r="BK5" s="57">
        <f t="shared" si="0"/>
        <v>43</v>
      </c>
      <c r="BL5" s="57">
        <f t="shared" si="0"/>
        <v>44</v>
      </c>
      <c r="BM5" s="57">
        <f t="shared" si="0"/>
        <v>45</v>
      </c>
      <c r="BN5" s="57">
        <f t="shared" si="0"/>
        <v>46</v>
      </c>
      <c r="BO5" s="57"/>
      <c r="BP5" s="57">
        <f>+BN5+1</f>
        <v>47</v>
      </c>
      <c r="BQ5" s="57">
        <f t="shared" si="0"/>
        <v>48</v>
      </c>
      <c r="BR5" s="57">
        <f t="shared" si="0"/>
        <v>49</v>
      </c>
      <c r="BS5" s="57">
        <f t="shared" si="0"/>
        <v>50</v>
      </c>
      <c r="BT5" s="57">
        <f t="shared" si="0"/>
        <v>51</v>
      </c>
      <c r="BU5" s="57">
        <f t="shared" si="0"/>
        <v>52</v>
      </c>
      <c r="BV5" s="57">
        <f t="shared" si="0"/>
        <v>53</v>
      </c>
      <c r="BW5" s="57">
        <f t="shared" si="0"/>
        <v>54</v>
      </c>
      <c r="BX5" s="57">
        <f>+BW5+1</f>
        <v>55</v>
      </c>
      <c r="BY5" s="57"/>
      <c r="BZ5" s="57">
        <f>+BX5+1</f>
        <v>56</v>
      </c>
      <c r="CA5" s="57">
        <f t="shared" si="0"/>
        <v>57</v>
      </c>
      <c r="CB5" s="57">
        <f t="shared" si="0"/>
        <v>58</v>
      </c>
      <c r="CC5" s="57">
        <f t="shared" si="0"/>
        <v>59</v>
      </c>
      <c r="CD5" s="57">
        <f t="shared" si="0"/>
        <v>60</v>
      </c>
      <c r="CE5" s="57">
        <f t="shared" si="0"/>
        <v>61</v>
      </c>
      <c r="CF5" s="57">
        <f t="shared" si="0"/>
        <v>62</v>
      </c>
      <c r="CG5" s="57"/>
      <c r="CH5" s="57">
        <f t="shared" ref="CH5" si="1">+CF5+1</f>
        <v>63</v>
      </c>
      <c r="CI5" s="57"/>
      <c r="CJ5" s="57">
        <f t="shared" ref="CJ5" si="2">+CH5+1</f>
        <v>64</v>
      </c>
      <c r="CK5" s="57">
        <f t="shared" ref="CK5" si="3">+CJ5+1</f>
        <v>65</v>
      </c>
      <c r="CL5" s="57">
        <f t="shared" ref="CL5" si="4">+CK5+1</f>
        <v>66</v>
      </c>
      <c r="CM5" s="57">
        <f t="shared" ref="CM5" si="5">+CL5+1</f>
        <v>67</v>
      </c>
      <c r="CN5" s="57">
        <f t="shared" ref="CN5" si="6">+CM5+1</f>
        <v>68</v>
      </c>
      <c r="CO5" s="57">
        <f t="shared" ref="CO5" si="7">+CN5+1</f>
        <v>69</v>
      </c>
      <c r="CP5" s="57">
        <f t="shared" ref="CP5" si="8">+CO5+1</f>
        <v>70</v>
      </c>
      <c r="CQ5" s="57">
        <f t="shared" ref="CQ5" si="9">+CP5+1</f>
        <v>71</v>
      </c>
      <c r="CR5" s="57"/>
      <c r="CS5" s="57">
        <f t="shared" ref="CS5" si="10">+CQ5+1</f>
        <v>72</v>
      </c>
      <c r="CT5" s="298"/>
      <c r="CU5" s="57">
        <f t="shared" ref="CU5" si="11">+CS5+1</f>
        <v>73</v>
      </c>
      <c r="CV5" s="298">
        <f t="shared" ref="CV5" si="12">+CU5+1</f>
        <v>74</v>
      </c>
      <c r="CW5" s="298">
        <f t="shared" ref="CW5" si="13">+CV5+1</f>
        <v>75</v>
      </c>
      <c r="CX5" s="298">
        <f t="shared" ref="CX5" si="14">+CW5+1</f>
        <v>76</v>
      </c>
      <c r="CY5" s="298">
        <f t="shared" ref="CY5" si="15">+CX5+1</f>
        <v>77</v>
      </c>
      <c r="CZ5" s="298">
        <f t="shared" ref="CZ5" si="16">+CY5+1</f>
        <v>78</v>
      </c>
      <c r="DA5" s="298">
        <f t="shared" ref="DA5" si="17">+CZ5+1</f>
        <v>79</v>
      </c>
      <c r="DB5" s="57">
        <f t="shared" ref="DB5" si="18">+DA5+1</f>
        <v>80</v>
      </c>
      <c r="DC5" s="57"/>
      <c r="DD5" s="57">
        <f t="shared" ref="DD5" si="19">+DB5+1</f>
        <v>81</v>
      </c>
      <c r="DE5" s="57">
        <f t="shared" ref="DE5" si="20">+DD5+1</f>
        <v>82</v>
      </c>
      <c r="DF5" s="57">
        <f t="shared" ref="DF5" si="21">+DE5+1</f>
        <v>83</v>
      </c>
      <c r="DG5" s="57">
        <f t="shared" ref="DG5" si="22">+DF5+1</f>
        <v>84</v>
      </c>
      <c r="DH5" s="57">
        <f t="shared" ref="DH5" si="23">+DG5+1</f>
        <v>85</v>
      </c>
      <c r="DI5" s="57">
        <f t="shared" ref="DI5" si="24">+DH5+1</f>
        <v>86</v>
      </c>
      <c r="DJ5" s="57">
        <f t="shared" ref="DJ5" si="25">+DI5+1</f>
        <v>87</v>
      </c>
      <c r="DK5" s="57">
        <f t="shared" ref="DK5" si="26">+DJ5+1</f>
        <v>88</v>
      </c>
      <c r="DL5" s="57"/>
      <c r="DM5" s="57">
        <f t="shared" ref="DM5" si="27">+DK5+1</f>
        <v>89</v>
      </c>
      <c r="DN5" s="57">
        <f t="shared" ref="DN5" si="28">+DM5+1</f>
        <v>90</v>
      </c>
      <c r="DO5" s="57">
        <f t="shared" ref="DO5" si="29">+DN5+1</f>
        <v>91</v>
      </c>
      <c r="DP5" s="57">
        <f t="shared" ref="DP5" si="30">+DO5+1</f>
        <v>92</v>
      </c>
      <c r="DQ5" s="57">
        <f t="shared" ref="DQ5" si="31">+DP5+1</f>
        <v>93</v>
      </c>
      <c r="DR5" s="57">
        <f t="shared" ref="DR5" si="32">+DQ5+1</f>
        <v>94</v>
      </c>
      <c r="DS5" s="57">
        <f t="shared" ref="DS5" si="33">+DR5+1</f>
        <v>95</v>
      </c>
      <c r="DT5" s="57">
        <f t="shared" ref="DT5" si="34">+DS5+1</f>
        <v>96</v>
      </c>
      <c r="DU5" s="57"/>
      <c r="DV5" s="57">
        <f t="shared" ref="DV5" si="35">+DT5+1</f>
        <v>97</v>
      </c>
      <c r="DW5" s="57">
        <f t="shared" ref="DW5" si="36">+DV5+1</f>
        <v>98</v>
      </c>
      <c r="DX5" s="57">
        <f t="shared" ref="DX5" si="37">+DW5+1</f>
        <v>99</v>
      </c>
      <c r="DY5" s="57">
        <f t="shared" ref="DY5" si="38">+DX5+1</f>
        <v>100</v>
      </c>
      <c r="DZ5" s="57">
        <f t="shared" ref="DZ5" si="39">+DY5+1</f>
        <v>101</v>
      </c>
      <c r="EA5" s="57">
        <f t="shared" ref="EA5" si="40">+DZ5+1</f>
        <v>102</v>
      </c>
      <c r="EB5" s="57">
        <f t="shared" ref="EB5" si="41">+EA5+1</f>
        <v>103</v>
      </c>
      <c r="EC5" s="57">
        <f t="shared" ref="EC5" si="42">+EB5+1</f>
        <v>104</v>
      </c>
      <c r="ED5" s="57">
        <f t="shared" ref="ED5" si="43">+EC5+1</f>
        <v>105</v>
      </c>
      <c r="EE5" s="298"/>
      <c r="EF5" s="57">
        <f t="shared" ref="EF5" si="44">+ED5+1</f>
        <v>106</v>
      </c>
      <c r="EG5" s="298">
        <f t="shared" ref="EG5" si="45">+EF5+1</f>
        <v>107</v>
      </c>
      <c r="EH5" s="298">
        <f t="shared" ref="EH5" si="46">+EG5+1</f>
        <v>108</v>
      </c>
      <c r="EI5" s="298">
        <f t="shared" ref="EI5" si="47">+EH5+1</f>
        <v>109</v>
      </c>
      <c r="EJ5" s="298">
        <f t="shared" ref="EJ5" si="48">+EI5+1</f>
        <v>110</v>
      </c>
      <c r="EK5" s="298">
        <f t="shared" ref="EK5" si="49">+EJ5+1</f>
        <v>111</v>
      </c>
      <c r="EL5" s="298">
        <f t="shared" ref="EL5" si="50">+EK5+1</f>
        <v>112</v>
      </c>
      <c r="EM5" s="57">
        <f t="shared" ref="EM5" si="51">+EL5+1</f>
        <v>113</v>
      </c>
      <c r="EN5" s="57">
        <f t="shared" ref="EN5" si="52">+EM5+1</f>
        <v>114</v>
      </c>
      <c r="EO5" s="57"/>
      <c r="EP5" s="57">
        <f t="shared" ref="EP5" si="53">+EN5+1</f>
        <v>115</v>
      </c>
      <c r="EQ5" s="57">
        <f t="shared" ref="EQ5" si="54">+EP5+1</f>
        <v>116</v>
      </c>
      <c r="ER5" s="57">
        <f t="shared" ref="ER5" si="55">+EQ5+1</f>
        <v>117</v>
      </c>
      <c r="ES5" s="57">
        <f t="shared" ref="ES5" si="56">+ER5+1</f>
        <v>118</v>
      </c>
      <c r="ET5" s="57">
        <f t="shared" ref="ET5" si="57">+ES5+1</f>
        <v>119</v>
      </c>
      <c r="EU5" s="57">
        <f t="shared" ref="EU5" si="58">+ET5+1</f>
        <v>120</v>
      </c>
      <c r="EV5" s="57">
        <f t="shared" ref="EV5" si="59">+EU5+1</f>
        <v>121</v>
      </c>
      <c r="EW5" s="57">
        <f t="shared" ref="EW5" si="60">+EV5+1</f>
        <v>122</v>
      </c>
      <c r="EX5" s="57">
        <f t="shared" ref="EX5" si="61">+EW5+1</f>
        <v>123</v>
      </c>
      <c r="EY5" s="57"/>
      <c r="EZ5" s="57">
        <f t="shared" ref="EZ5" si="62">+EX5+1</f>
        <v>124</v>
      </c>
      <c r="FA5" s="57">
        <f t="shared" ref="FA5" si="63">+EZ5+1</f>
        <v>125</v>
      </c>
      <c r="FB5" s="57">
        <f t="shared" ref="FB5" si="64">+FA5+1</f>
        <v>126</v>
      </c>
      <c r="FC5" s="57">
        <f t="shared" ref="FC5" si="65">+FB5+1</f>
        <v>127</v>
      </c>
      <c r="FD5" s="57">
        <f t="shared" ref="FD5" si="66">+FC5+1</f>
        <v>128</v>
      </c>
      <c r="FE5" s="57">
        <f t="shared" ref="FE5" si="67">+FD5+1</f>
        <v>129</v>
      </c>
      <c r="FF5" s="57">
        <f t="shared" ref="FF5" si="68">+FE5+1</f>
        <v>130</v>
      </c>
      <c r="FG5" s="57">
        <f t="shared" ref="FG5" si="69">+FF5+1</f>
        <v>131</v>
      </c>
      <c r="FH5" s="57">
        <f t="shared" ref="FH5" si="70">+FG5+1</f>
        <v>132</v>
      </c>
      <c r="FI5" s="57"/>
      <c r="FJ5" s="57">
        <f t="shared" ref="FJ5" si="71">+FH5+1</f>
        <v>133</v>
      </c>
      <c r="FK5" s="57">
        <f t="shared" ref="FK5" si="72">+FJ5+1</f>
        <v>134</v>
      </c>
      <c r="FL5" s="57">
        <f t="shared" ref="FL5" si="73">+FK5+1</f>
        <v>135</v>
      </c>
      <c r="FM5" s="57">
        <f t="shared" ref="FM5" si="74">+FL5+1</f>
        <v>136</v>
      </c>
      <c r="FN5" s="57">
        <f t="shared" ref="FN5" si="75">+FM5+1</f>
        <v>137</v>
      </c>
      <c r="FO5" s="57">
        <f t="shared" ref="FO5" si="76">+FN5+1</f>
        <v>138</v>
      </c>
      <c r="FP5" s="57">
        <f t="shared" ref="FP5" si="77">+FO5+1</f>
        <v>139</v>
      </c>
      <c r="FQ5" s="57">
        <f t="shared" ref="FQ5" si="78">+FP5+1</f>
        <v>140</v>
      </c>
      <c r="FR5" s="57">
        <f t="shared" ref="FR5" si="79">+FQ5+1</f>
        <v>141</v>
      </c>
      <c r="FS5" s="57">
        <f t="shared" ref="FS5" si="80">+FR5+1</f>
        <v>142</v>
      </c>
      <c r="FT5" s="57"/>
      <c r="FU5" s="57"/>
      <c r="FV5" s="57">
        <f t="shared" ref="FV5" si="81">+FS5+1</f>
        <v>143</v>
      </c>
      <c r="GA5" s="57">
        <f t="shared" ref="GA5" si="82">+FV5+1</f>
        <v>144</v>
      </c>
      <c r="GB5" s="57">
        <f t="shared" ref="GB5" si="83">+GA5+1</f>
        <v>145</v>
      </c>
    </row>
    <row r="6" spans="2:245" ht="14.4" hidden="1" x14ac:dyDescent="0.2">
      <c r="H6" s="66"/>
      <c r="I6" s="66"/>
      <c r="J6" s="4"/>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298"/>
      <c r="CU6" s="57"/>
      <c r="CV6" s="298"/>
      <c r="CW6" s="298"/>
      <c r="CX6" s="298"/>
      <c r="CY6" s="298"/>
      <c r="CZ6" s="298"/>
      <c r="DA6" s="298"/>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298"/>
      <c r="EF6" s="57"/>
      <c r="EG6" s="298"/>
      <c r="EH6" s="298"/>
      <c r="EI6" s="298"/>
      <c r="EJ6" s="298"/>
      <c r="EK6" s="298"/>
      <c r="EL6" s="298"/>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row>
    <row r="7" spans="2:245" s="67" customFormat="1" ht="15" customHeight="1" x14ac:dyDescent="0.2">
      <c r="B7" s="73"/>
      <c r="C7" s="143"/>
      <c r="D7" s="73"/>
      <c r="E7" s="73"/>
      <c r="F7" s="73"/>
      <c r="G7" s="73"/>
      <c r="H7" s="73"/>
      <c r="I7" s="73"/>
      <c r="J7" s="16" t="s">
        <v>37</v>
      </c>
      <c r="K7" s="16"/>
      <c r="M7" s="68"/>
      <c r="AI7" s="68"/>
      <c r="AP7" s="61"/>
      <c r="AQ7" s="61"/>
      <c r="AZ7" s="61"/>
      <c r="BA7" s="61"/>
      <c r="BB7" s="61"/>
      <c r="BC7" s="69"/>
      <c r="BD7" s="69"/>
      <c r="BE7" s="69"/>
      <c r="BQ7" s="70"/>
      <c r="BR7" s="70"/>
      <c r="BS7" s="70"/>
      <c r="BT7" s="70"/>
      <c r="BU7" s="70"/>
      <c r="BV7" s="70"/>
      <c r="BZ7" s="70"/>
      <c r="CA7" s="70"/>
      <c r="CB7" s="70"/>
      <c r="CC7" s="70"/>
      <c r="CD7" s="70"/>
      <c r="CE7" s="70"/>
      <c r="CJ7" s="70"/>
      <c r="CK7" s="70"/>
      <c r="CL7" s="70"/>
      <c r="CM7" s="70"/>
      <c r="CN7" s="70"/>
      <c r="CO7" s="70"/>
      <c r="CT7" s="68"/>
      <c r="CV7" s="299"/>
      <c r="CW7" s="299"/>
      <c r="CX7" s="299"/>
      <c r="CY7" s="299"/>
      <c r="CZ7" s="299"/>
      <c r="DA7" s="299"/>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313"/>
      <c r="EF7" s="71"/>
      <c r="EG7" s="313"/>
      <c r="EH7" s="313"/>
      <c r="EI7" s="313"/>
      <c r="EJ7" s="313"/>
      <c r="EK7" s="313"/>
      <c r="EL7" s="313"/>
      <c r="EM7" s="71"/>
      <c r="EN7" s="71"/>
      <c r="EO7" s="71"/>
      <c r="EP7" s="72"/>
      <c r="EQ7" s="72"/>
      <c r="ER7" s="72"/>
      <c r="ES7" s="72"/>
      <c r="ET7" s="72"/>
      <c r="EU7" s="72"/>
      <c r="EV7" s="72"/>
      <c r="EW7" s="72"/>
      <c r="EZ7" s="70"/>
      <c r="FA7" s="70"/>
      <c r="FB7" s="70"/>
      <c r="FC7" s="70"/>
      <c r="FD7" s="70"/>
      <c r="FE7" s="70"/>
      <c r="FJ7" s="70"/>
      <c r="FK7" s="70"/>
      <c r="FL7" s="70"/>
      <c r="FM7" s="70"/>
      <c r="FN7" s="70"/>
      <c r="FO7" s="70"/>
      <c r="FV7" s="68"/>
      <c r="FW7" s="68"/>
      <c r="FX7" s="68"/>
      <c r="FY7" s="68"/>
      <c r="FZ7" s="68"/>
      <c r="GA7" s="68"/>
      <c r="GB7" s="68"/>
      <c r="GM7" s="73"/>
    </row>
    <row r="8" spans="2:245" ht="15" customHeight="1" thickBot="1" x14ac:dyDescent="0.25">
      <c r="J8" s="16"/>
      <c r="K8" s="16"/>
      <c r="L8" s="74"/>
      <c r="M8" s="75"/>
      <c r="N8" s="58"/>
      <c r="O8" s="58"/>
      <c r="P8" s="58"/>
      <c r="Q8" s="58"/>
      <c r="R8" s="58"/>
      <c r="W8" s="58"/>
      <c r="AR8" s="76"/>
      <c r="AS8" s="76"/>
      <c r="BC8" s="114"/>
      <c r="BD8" s="114"/>
      <c r="BE8" s="114"/>
      <c r="BF8" s="61"/>
      <c r="BG8" s="61"/>
      <c r="BH8" s="61"/>
      <c r="BI8" s="61"/>
      <c r="BJ8" s="61"/>
      <c r="BK8" s="61"/>
      <c r="BL8" s="61"/>
      <c r="BM8" s="61"/>
      <c r="BN8" s="61"/>
      <c r="BO8" s="61"/>
      <c r="BP8" s="61"/>
      <c r="BQ8" s="77"/>
      <c r="BR8" s="77"/>
      <c r="BS8" s="77"/>
      <c r="BT8" s="77"/>
      <c r="BU8" s="77"/>
      <c r="BV8" s="77"/>
      <c r="BW8" s="61"/>
      <c r="BX8" s="61"/>
      <c r="BY8" s="61"/>
      <c r="BZ8" s="77"/>
      <c r="CA8" s="77"/>
      <c r="CB8" s="77"/>
      <c r="CC8" s="77"/>
      <c r="CD8" s="77"/>
      <c r="CE8" s="77"/>
      <c r="CF8" s="61"/>
      <c r="CG8" s="61"/>
      <c r="CH8" s="61"/>
      <c r="CI8" s="61"/>
      <c r="CJ8" s="77"/>
      <c r="CK8" s="77"/>
      <c r="CL8" s="77"/>
      <c r="CM8" s="77"/>
      <c r="CN8" s="77"/>
      <c r="CO8" s="77"/>
      <c r="CP8" s="61"/>
      <c r="CQ8" s="61"/>
      <c r="CR8" s="61"/>
      <c r="CS8" s="61"/>
      <c r="CU8" s="61"/>
      <c r="DB8" s="61"/>
      <c r="DC8" s="61"/>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F8" s="78"/>
      <c r="EM8" s="78"/>
      <c r="EN8" s="78"/>
      <c r="EO8" s="78"/>
      <c r="EP8" s="79"/>
      <c r="EQ8" s="79"/>
      <c r="ER8" s="79"/>
      <c r="ES8" s="79"/>
      <c r="ET8" s="79"/>
      <c r="EU8" s="79"/>
      <c r="EV8" s="79"/>
      <c r="EW8" s="79"/>
      <c r="EX8" s="61"/>
      <c r="EY8" s="61"/>
      <c r="EZ8" s="77"/>
      <c r="FA8" s="77"/>
      <c r="FB8" s="77"/>
      <c r="FC8" s="77"/>
      <c r="FD8" s="77"/>
      <c r="FE8" s="77"/>
      <c r="FF8" s="61"/>
      <c r="FG8" s="61"/>
      <c r="FH8" s="61"/>
      <c r="FI8" s="61"/>
      <c r="FJ8" s="77"/>
      <c r="FK8" s="77"/>
      <c r="FL8" s="77"/>
      <c r="FM8" s="77"/>
      <c r="FN8" s="77"/>
      <c r="FO8" s="77"/>
      <c r="FP8" s="61"/>
      <c r="FQ8" s="61"/>
      <c r="FR8" s="61"/>
      <c r="GD8" s="321" t="s">
        <v>174</v>
      </c>
      <c r="GE8" s="66"/>
      <c r="GF8" s="66"/>
      <c r="GG8" s="66"/>
      <c r="GH8" s="66"/>
      <c r="GI8" s="66"/>
      <c r="GJ8" s="66"/>
      <c r="GK8" s="66"/>
      <c r="GL8" s="66"/>
      <c r="GN8" s="80" t="s">
        <v>168</v>
      </c>
    </row>
    <row r="9" spans="2:245" ht="30.75" customHeight="1" thickBot="1" x14ac:dyDescent="0.25">
      <c r="J9" s="687" t="s">
        <v>1</v>
      </c>
      <c r="K9" s="680" t="s">
        <v>2</v>
      </c>
      <c r="L9" s="680" t="s">
        <v>38</v>
      </c>
      <c r="M9" s="681" t="s">
        <v>39</v>
      </c>
      <c r="N9" s="646"/>
      <c r="O9" s="684" t="s">
        <v>194</v>
      </c>
      <c r="P9" s="680"/>
      <c r="Q9" s="680"/>
      <c r="R9" s="685"/>
      <c r="S9" s="640" t="s">
        <v>40</v>
      </c>
      <c r="T9" s="641"/>
      <c r="U9" s="641"/>
      <c r="V9" s="641"/>
      <c r="W9" s="641"/>
      <c r="X9" s="641"/>
      <c r="Y9" s="641"/>
      <c r="Z9" s="641"/>
      <c r="AA9" s="641"/>
      <c r="AB9" s="641"/>
      <c r="AC9" s="641"/>
      <c r="AD9" s="641"/>
      <c r="AE9" s="641"/>
      <c r="AF9" s="641"/>
      <c r="AG9" s="641"/>
      <c r="AH9" s="641"/>
      <c r="AI9" s="645" t="s">
        <v>41</v>
      </c>
      <c r="AJ9" s="646"/>
      <c r="AK9" s="645" t="s">
        <v>42</v>
      </c>
      <c r="AL9" s="666"/>
      <c r="AM9" s="666"/>
      <c r="AN9" s="666"/>
      <c r="AO9" s="666"/>
      <c r="AP9" s="646"/>
      <c r="AQ9" s="651" t="s">
        <v>43</v>
      </c>
      <c r="AR9" s="652"/>
      <c r="AS9" s="652"/>
      <c r="AT9" s="652"/>
      <c r="AU9" s="652"/>
      <c r="AV9" s="652"/>
      <c r="AW9" s="652"/>
      <c r="AX9" s="652"/>
      <c r="AY9" s="652"/>
      <c r="AZ9" s="652"/>
      <c r="BA9" s="652"/>
      <c r="BB9" s="707" t="s">
        <v>212</v>
      </c>
      <c r="BC9" s="630" t="s">
        <v>44</v>
      </c>
      <c r="BD9" s="631"/>
      <c r="BE9" s="519" t="s">
        <v>45</v>
      </c>
      <c r="BF9" s="520"/>
      <c r="BG9" s="520"/>
      <c r="BH9" s="520"/>
      <c r="BI9" s="520"/>
      <c r="BJ9" s="520"/>
      <c r="BK9" s="520"/>
      <c r="BL9" s="520"/>
      <c r="BM9" s="520"/>
      <c r="BN9" s="520"/>
      <c r="BO9" s="29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280"/>
      <c r="CU9" s="81"/>
      <c r="CV9" s="280"/>
      <c r="CW9" s="280"/>
      <c r="CX9" s="280"/>
      <c r="CY9" s="280"/>
      <c r="CZ9" s="280"/>
      <c r="DA9" s="280"/>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280"/>
      <c r="EF9" s="82"/>
      <c r="EG9" s="280"/>
      <c r="EH9" s="280"/>
      <c r="EI9" s="280"/>
      <c r="EJ9" s="280"/>
      <c r="EK9" s="280"/>
      <c r="EL9" s="280"/>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281"/>
      <c r="FS9" s="764" t="s">
        <v>46</v>
      </c>
      <c r="FT9" s="765"/>
      <c r="FU9" s="765"/>
      <c r="FV9" s="765"/>
      <c r="FW9" s="765"/>
      <c r="FX9" s="765"/>
      <c r="FY9" s="765"/>
      <c r="FZ9" s="765"/>
      <c r="GA9" s="766"/>
      <c r="GB9" s="565" t="s">
        <v>47</v>
      </c>
      <c r="GD9" s="571" t="s">
        <v>9</v>
      </c>
      <c r="GE9" s="572"/>
      <c r="GF9" s="572"/>
      <c r="GG9" s="572"/>
      <c r="GH9" s="573"/>
      <c r="GI9" s="571" t="s">
        <v>10</v>
      </c>
      <c r="GJ9" s="572"/>
      <c r="GK9" s="572"/>
      <c r="GL9" s="577"/>
      <c r="GM9" s="389"/>
      <c r="GN9" s="579" t="s">
        <v>224</v>
      </c>
      <c r="GO9" s="579" t="s">
        <v>165</v>
      </c>
      <c r="GP9" s="779" t="s">
        <v>164</v>
      </c>
      <c r="GQ9" s="780"/>
      <c r="GR9" s="780"/>
      <c r="GS9" s="780"/>
      <c r="GT9" s="780"/>
      <c r="GU9" s="780"/>
      <c r="GV9" s="780"/>
      <c r="GW9" s="780"/>
      <c r="GX9" s="780"/>
      <c r="GY9" s="780"/>
      <c r="GZ9" s="780"/>
      <c r="HA9" s="780"/>
      <c r="HB9" s="780"/>
      <c r="HC9" s="780"/>
      <c r="HD9" s="780"/>
      <c r="HE9" s="780"/>
      <c r="HF9" s="780"/>
      <c r="HG9" s="780"/>
      <c r="HH9" s="780"/>
      <c r="HI9" s="780"/>
      <c r="HJ9" s="780"/>
      <c r="HK9" s="780"/>
      <c r="HL9" s="780"/>
      <c r="HM9" s="780"/>
      <c r="HN9" s="780"/>
      <c r="HO9" s="780"/>
      <c r="HP9" s="780"/>
      <c r="HQ9" s="780"/>
      <c r="HR9" s="781"/>
      <c r="HS9" s="610" t="s">
        <v>163</v>
      </c>
      <c r="HT9" s="611"/>
      <c r="HU9" s="612"/>
      <c r="HV9" s="612"/>
      <c r="HW9" s="613"/>
      <c r="HX9" s="747" t="s">
        <v>32</v>
      </c>
    </row>
    <row r="10" spans="2:245" s="58" customFormat="1" ht="30.75" customHeight="1" thickBot="1" x14ac:dyDescent="0.2">
      <c r="B10" s="142"/>
      <c r="C10" s="142"/>
      <c r="D10" s="142"/>
      <c r="E10" s="142"/>
      <c r="F10" s="142"/>
      <c r="G10" s="142"/>
      <c r="H10" s="142"/>
      <c r="I10" s="142"/>
      <c r="J10" s="688"/>
      <c r="K10" s="672"/>
      <c r="L10" s="672"/>
      <c r="M10" s="669"/>
      <c r="N10" s="648"/>
      <c r="O10" s="682" t="s">
        <v>178</v>
      </c>
      <c r="P10" s="689" t="s">
        <v>213</v>
      </c>
      <c r="Q10" s="644" t="s">
        <v>175</v>
      </c>
      <c r="R10" s="686" t="s">
        <v>177</v>
      </c>
      <c r="S10" s="690" t="s">
        <v>48</v>
      </c>
      <c r="T10" s="546" t="s">
        <v>49</v>
      </c>
      <c r="U10" s="542" t="s">
        <v>50</v>
      </c>
      <c r="V10" s="693"/>
      <c r="W10" s="542" t="s">
        <v>51</v>
      </c>
      <c r="X10" s="710"/>
      <c r="Y10" s="710"/>
      <c r="Z10" s="710"/>
      <c r="AA10" s="710"/>
      <c r="AB10" s="710"/>
      <c r="AC10" s="693"/>
      <c r="AD10" s="656" t="s">
        <v>182</v>
      </c>
      <c r="AE10" s="657"/>
      <c r="AF10" s="657"/>
      <c r="AG10" s="657"/>
      <c r="AH10" s="657"/>
      <c r="AI10" s="647"/>
      <c r="AJ10" s="648"/>
      <c r="AK10" s="667" t="s">
        <v>52</v>
      </c>
      <c r="AL10" s="542" t="s">
        <v>53</v>
      </c>
      <c r="AM10" s="672" t="s">
        <v>188</v>
      </c>
      <c r="AN10" s="672"/>
      <c r="AO10" s="672"/>
      <c r="AP10" s="118"/>
      <c r="AQ10" s="654" t="s">
        <v>214</v>
      </c>
      <c r="AR10" s="135"/>
      <c r="AS10" s="84"/>
      <c r="AT10" s="84"/>
      <c r="AU10" s="84"/>
      <c r="AV10" s="84"/>
      <c r="AW10" s="606" t="s">
        <v>228</v>
      </c>
      <c r="AX10" s="607"/>
      <c r="AY10" s="622" t="s">
        <v>54</v>
      </c>
      <c r="AZ10" s="623"/>
      <c r="BA10" s="623"/>
      <c r="BB10" s="708"/>
      <c r="BC10" s="139"/>
      <c r="BD10" s="639" t="s">
        <v>55</v>
      </c>
      <c r="BE10" s="282"/>
      <c r="BF10" s="288"/>
      <c r="BG10" s="289"/>
      <c r="BH10" s="289"/>
      <c r="BI10" s="289"/>
      <c r="BJ10" s="289"/>
      <c r="BK10" s="289"/>
      <c r="BL10" s="289"/>
      <c r="BM10" s="289"/>
      <c r="BN10" s="289"/>
      <c r="BO10" s="289"/>
      <c r="BP10" s="547" t="s">
        <v>56</v>
      </c>
      <c r="BQ10" s="547"/>
      <c r="BR10" s="547"/>
      <c r="BS10" s="547"/>
      <c r="BT10" s="547"/>
      <c r="BU10" s="547"/>
      <c r="BV10" s="547"/>
      <c r="BW10" s="547"/>
      <c r="BX10" s="547"/>
      <c r="BY10" s="547"/>
      <c r="BZ10" s="547"/>
      <c r="CA10" s="547"/>
      <c r="CB10" s="547"/>
      <c r="CC10" s="547"/>
      <c r="CD10" s="547"/>
      <c r="CE10" s="547"/>
      <c r="CF10" s="547"/>
      <c r="CG10" s="547"/>
      <c r="CH10" s="547"/>
      <c r="CI10" s="547"/>
      <c r="CJ10" s="547"/>
      <c r="CK10" s="547"/>
      <c r="CL10" s="547"/>
      <c r="CM10" s="547"/>
      <c r="CN10" s="547"/>
      <c r="CO10" s="547"/>
      <c r="CP10" s="547"/>
      <c r="CQ10" s="547"/>
      <c r="CR10" s="547"/>
      <c r="CS10" s="547"/>
      <c r="CT10" s="547"/>
      <c r="CU10" s="547"/>
      <c r="CV10" s="547"/>
      <c r="CW10" s="547"/>
      <c r="CX10" s="547"/>
      <c r="CY10" s="547"/>
      <c r="CZ10" s="547"/>
      <c r="DA10" s="547"/>
      <c r="DB10" s="547"/>
      <c r="DC10" s="279"/>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3"/>
      <c r="EE10" s="726"/>
      <c r="EF10" s="727"/>
      <c r="EG10" s="279"/>
      <c r="EH10" s="279"/>
      <c r="EI10" s="279"/>
      <c r="EJ10" s="279"/>
      <c r="EK10" s="279"/>
      <c r="EL10" s="279"/>
      <c r="EM10" s="122"/>
      <c r="EN10" s="122"/>
      <c r="EO10" s="122"/>
      <c r="EP10" s="547" t="s">
        <v>134</v>
      </c>
      <c r="EQ10" s="547"/>
      <c r="ER10" s="547"/>
      <c r="ES10" s="547"/>
      <c r="ET10" s="547"/>
      <c r="EU10" s="547"/>
      <c r="EV10" s="547"/>
      <c r="EW10" s="547"/>
      <c r="EX10" s="547"/>
      <c r="EY10" s="547"/>
      <c r="EZ10" s="547"/>
      <c r="FA10" s="547"/>
      <c r="FB10" s="547"/>
      <c r="FC10" s="547"/>
      <c r="FD10" s="547"/>
      <c r="FE10" s="547"/>
      <c r="FF10" s="547"/>
      <c r="FG10" s="547"/>
      <c r="FH10" s="547"/>
      <c r="FI10" s="547"/>
      <c r="FJ10" s="547"/>
      <c r="FK10" s="547"/>
      <c r="FL10" s="547"/>
      <c r="FM10" s="547"/>
      <c r="FN10" s="547"/>
      <c r="FO10" s="547"/>
      <c r="FP10" s="547"/>
      <c r="FQ10" s="547"/>
      <c r="FR10" s="547"/>
      <c r="FS10" s="567" t="s">
        <v>17</v>
      </c>
      <c r="FT10" s="547"/>
      <c r="FU10" s="547"/>
      <c r="FV10" s="547"/>
      <c r="FW10" s="547"/>
      <c r="FX10" s="547"/>
      <c r="FY10" s="547"/>
      <c r="FZ10" s="547"/>
      <c r="GA10" s="568"/>
      <c r="GB10" s="566"/>
      <c r="GD10" s="574"/>
      <c r="GE10" s="575"/>
      <c r="GF10" s="575"/>
      <c r="GG10" s="575"/>
      <c r="GH10" s="576"/>
      <c r="GI10" s="574"/>
      <c r="GJ10" s="575"/>
      <c r="GK10" s="575"/>
      <c r="GL10" s="578"/>
      <c r="GM10" s="389"/>
      <c r="GN10" s="580"/>
      <c r="GO10" s="580"/>
      <c r="GP10" s="749" t="s">
        <v>9</v>
      </c>
      <c r="GQ10" s="750"/>
      <c r="GR10" s="750"/>
      <c r="GS10" s="750"/>
      <c r="GT10" s="750"/>
      <c r="GU10" s="750"/>
      <c r="GV10" s="750"/>
      <c r="GW10" s="750"/>
      <c r="GX10" s="750"/>
      <c r="GY10" s="750"/>
      <c r="GZ10" s="750"/>
      <c r="HA10" s="751"/>
      <c r="HB10" s="776" t="s">
        <v>152</v>
      </c>
      <c r="HC10" s="777"/>
      <c r="HD10" s="777"/>
      <c r="HE10" s="777"/>
      <c r="HF10" s="777"/>
      <c r="HG10" s="777"/>
      <c r="HH10" s="777"/>
      <c r="HI10" s="777"/>
      <c r="HJ10" s="777"/>
      <c r="HK10" s="777"/>
      <c r="HL10" s="777"/>
      <c r="HM10" s="777"/>
      <c r="HN10" s="777"/>
      <c r="HO10" s="777"/>
      <c r="HP10" s="777"/>
      <c r="HQ10" s="777"/>
      <c r="HR10" s="778"/>
      <c r="HS10" s="752" t="s">
        <v>16</v>
      </c>
      <c r="HT10" s="753"/>
      <c r="HU10" s="754"/>
      <c r="HV10" s="754"/>
      <c r="HW10" s="755"/>
      <c r="HX10" s="748"/>
    </row>
    <row r="11" spans="2:245" s="58" customFormat="1" ht="30.75" customHeight="1" thickBot="1" x14ac:dyDescent="0.2">
      <c r="B11" s="142"/>
      <c r="C11" s="142"/>
      <c r="D11" s="142"/>
      <c r="E11" s="142"/>
      <c r="F11" s="142"/>
      <c r="G11" s="142"/>
      <c r="H11" s="142"/>
      <c r="I11" s="142"/>
      <c r="J11" s="688"/>
      <c r="K11" s="672"/>
      <c r="L11" s="672"/>
      <c r="M11" s="669"/>
      <c r="N11" s="648"/>
      <c r="O11" s="683"/>
      <c r="P11" s="689"/>
      <c r="Q11" s="644"/>
      <c r="R11" s="686"/>
      <c r="S11" s="691"/>
      <c r="T11" s="540"/>
      <c r="U11" s="669"/>
      <c r="V11" s="694"/>
      <c r="W11" s="669"/>
      <c r="X11" s="711"/>
      <c r="Y11" s="711"/>
      <c r="Z11" s="711"/>
      <c r="AA11" s="711"/>
      <c r="AB11" s="711"/>
      <c r="AC11" s="694"/>
      <c r="AD11" s="658"/>
      <c r="AE11" s="659"/>
      <c r="AF11" s="659"/>
      <c r="AG11" s="659"/>
      <c r="AH11" s="659"/>
      <c r="AI11" s="647"/>
      <c r="AJ11" s="648"/>
      <c r="AK11" s="668"/>
      <c r="AL11" s="669"/>
      <c r="AM11" s="644" t="s">
        <v>189</v>
      </c>
      <c r="AN11" s="644" t="s">
        <v>190</v>
      </c>
      <c r="AO11" s="644" t="s">
        <v>191</v>
      </c>
      <c r="AP11" s="653" t="s">
        <v>57</v>
      </c>
      <c r="AQ11" s="655"/>
      <c r="AR11" s="136"/>
      <c r="AS11" s="85"/>
      <c r="AT11" s="133"/>
      <c r="AU11" s="133"/>
      <c r="AV11" s="134"/>
      <c r="AW11" s="608"/>
      <c r="AX11" s="609"/>
      <c r="AY11" s="624"/>
      <c r="AZ11" s="625"/>
      <c r="BA11" s="625"/>
      <c r="BB11" s="708"/>
      <c r="BC11" s="638" t="s">
        <v>58</v>
      </c>
      <c r="BD11" s="639"/>
      <c r="BE11" s="521" t="s">
        <v>25</v>
      </c>
      <c r="BF11" s="522"/>
      <c r="BG11" s="522"/>
      <c r="BH11" s="522"/>
      <c r="BI11" s="522"/>
      <c r="BJ11" s="522"/>
      <c r="BK11" s="522"/>
      <c r="BL11" s="522"/>
      <c r="BM11" s="522"/>
      <c r="BN11" s="523"/>
      <c r="BO11" s="532" t="s">
        <v>26</v>
      </c>
      <c r="BP11" s="533"/>
      <c r="BQ11" s="533"/>
      <c r="BR11" s="533"/>
      <c r="BS11" s="533"/>
      <c r="BT11" s="533"/>
      <c r="BU11" s="533"/>
      <c r="BV11" s="533"/>
      <c r="BW11" s="533"/>
      <c r="BX11" s="534"/>
      <c r="BY11" s="532" t="s">
        <v>133</v>
      </c>
      <c r="BZ11" s="533"/>
      <c r="CA11" s="533"/>
      <c r="CB11" s="533"/>
      <c r="CC11" s="533"/>
      <c r="CD11" s="533"/>
      <c r="CE11" s="533"/>
      <c r="CF11" s="533"/>
      <c r="CG11" s="533"/>
      <c r="CH11" s="534"/>
      <c r="CI11" s="532" t="s">
        <v>141</v>
      </c>
      <c r="CJ11" s="533"/>
      <c r="CK11" s="533"/>
      <c r="CL11" s="533"/>
      <c r="CM11" s="533"/>
      <c r="CN11" s="533"/>
      <c r="CO11" s="533"/>
      <c r="CP11" s="533"/>
      <c r="CQ11" s="533"/>
      <c r="CR11" s="533"/>
      <c r="CS11" s="534"/>
      <c r="CT11" s="532" t="s">
        <v>142</v>
      </c>
      <c r="CU11" s="533"/>
      <c r="CV11" s="533"/>
      <c r="CW11" s="533"/>
      <c r="CX11" s="533"/>
      <c r="CY11" s="533"/>
      <c r="CZ11" s="533"/>
      <c r="DA11" s="533"/>
      <c r="DB11" s="533"/>
      <c r="DC11" s="533"/>
      <c r="DD11" s="533"/>
      <c r="DE11" s="533"/>
      <c r="DF11" s="533"/>
      <c r="DG11" s="533"/>
      <c r="DH11" s="533"/>
      <c r="DI11" s="533"/>
      <c r="DJ11" s="533"/>
      <c r="DK11" s="533"/>
      <c r="DL11" s="533"/>
      <c r="DM11" s="533"/>
      <c r="DN11" s="533"/>
      <c r="DO11" s="533"/>
      <c r="DP11" s="533"/>
      <c r="DQ11" s="533"/>
      <c r="DR11" s="533"/>
      <c r="DS11" s="533"/>
      <c r="DT11" s="533"/>
      <c r="DU11" s="533"/>
      <c r="DV11" s="533"/>
      <c r="DW11" s="533"/>
      <c r="DX11" s="533"/>
      <c r="DY11" s="533"/>
      <c r="DZ11" s="533"/>
      <c r="EA11" s="533"/>
      <c r="EB11" s="533"/>
      <c r="EC11" s="533"/>
      <c r="ED11" s="534"/>
      <c r="EE11" s="728" t="s">
        <v>27</v>
      </c>
      <c r="EF11" s="729"/>
      <c r="EG11" s="729"/>
      <c r="EH11" s="729"/>
      <c r="EI11" s="729"/>
      <c r="EJ11" s="729"/>
      <c r="EK11" s="729"/>
      <c r="EL11" s="729"/>
      <c r="EM11" s="729"/>
      <c r="EN11" s="730"/>
      <c r="EO11" s="532" t="s">
        <v>28</v>
      </c>
      <c r="EP11" s="533"/>
      <c r="EQ11" s="533"/>
      <c r="ER11" s="533"/>
      <c r="ES11" s="533"/>
      <c r="ET11" s="533"/>
      <c r="EU11" s="533"/>
      <c r="EV11" s="533"/>
      <c r="EW11" s="533"/>
      <c r="EX11" s="534"/>
      <c r="EY11" s="532" t="s">
        <v>29</v>
      </c>
      <c r="EZ11" s="533"/>
      <c r="FA11" s="533"/>
      <c r="FB11" s="533"/>
      <c r="FC11" s="533"/>
      <c r="FD11" s="533"/>
      <c r="FE11" s="533"/>
      <c r="FF11" s="533"/>
      <c r="FG11" s="533"/>
      <c r="FH11" s="534"/>
      <c r="FI11" s="532" t="s">
        <v>30</v>
      </c>
      <c r="FJ11" s="533"/>
      <c r="FK11" s="533"/>
      <c r="FL11" s="533"/>
      <c r="FM11" s="533"/>
      <c r="FN11" s="533"/>
      <c r="FO11" s="533"/>
      <c r="FP11" s="533"/>
      <c r="FQ11" s="533"/>
      <c r="FR11" s="770"/>
      <c r="FS11" s="605" t="s">
        <v>196</v>
      </c>
      <c r="FT11" s="588"/>
      <c r="FU11" s="588"/>
      <c r="FV11" s="587" t="s">
        <v>201</v>
      </c>
      <c r="FW11" s="588"/>
      <c r="FX11" s="589"/>
      <c r="FY11" s="588" t="s">
        <v>207</v>
      </c>
      <c r="FZ11" s="588"/>
      <c r="GA11" s="604"/>
      <c r="GB11" s="566"/>
      <c r="GD11" s="574" t="s">
        <v>16</v>
      </c>
      <c r="GE11" s="575"/>
      <c r="GF11" s="575"/>
      <c r="GG11" s="575"/>
      <c r="GH11" s="576"/>
      <c r="GI11" s="574" t="s">
        <v>16</v>
      </c>
      <c r="GJ11" s="575"/>
      <c r="GK11" s="575"/>
      <c r="GL11" s="578"/>
      <c r="GM11" s="389"/>
      <c r="GN11" s="580"/>
      <c r="GO11" s="580"/>
      <c r="GP11" s="756" t="s">
        <v>16</v>
      </c>
      <c r="GQ11" s="757"/>
      <c r="GR11" s="757"/>
      <c r="GS11" s="757"/>
      <c r="GT11" s="757"/>
      <c r="GU11" s="757"/>
      <c r="GV11" s="757"/>
      <c r="GW11" s="757"/>
      <c r="GX11" s="757"/>
      <c r="GY11" s="757"/>
      <c r="GZ11" s="757"/>
      <c r="HA11" s="758"/>
      <c r="HB11" s="779" t="s">
        <v>16</v>
      </c>
      <c r="HC11" s="780"/>
      <c r="HD11" s="780"/>
      <c r="HE11" s="780"/>
      <c r="HF11" s="780"/>
      <c r="HG11" s="780"/>
      <c r="HH11" s="780"/>
      <c r="HI11" s="780"/>
      <c r="HJ11" s="780"/>
      <c r="HK11" s="780"/>
      <c r="HL11" s="780"/>
      <c r="HM11" s="780"/>
      <c r="HN11" s="780"/>
      <c r="HO11" s="780"/>
      <c r="HP11" s="780"/>
      <c r="HQ11" s="780"/>
      <c r="HR11" s="781"/>
      <c r="HS11" s="759" t="s">
        <v>153</v>
      </c>
      <c r="HT11" s="760" t="s">
        <v>154</v>
      </c>
      <c r="HU11" s="761" t="s">
        <v>226</v>
      </c>
      <c r="HV11" s="761" t="s">
        <v>227</v>
      </c>
      <c r="HW11" s="714" t="s">
        <v>155</v>
      </c>
      <c r="HX11" s="748"/>
      <c r="HZ11" s="80" t="s">
        <v>135</v>
      </c>
      <c r="IA11" s="80"/>
      <c r="IB11" s="63"/>
      <c r="IC11" s="86"/>
      <c r="ID11" s="86"/>
      <c r="IE11" s="86"/>
      <c r="IF11" s="86"/>
      <c r="IG11" s="86"/>
      <c r="IH11" s="86"/>
      <c r="II11" s="86"/>
      <c r="IJ11" s="86"/>
      <c r="IK11" s="87"/>
    </row>
    <row r="12" spans="2:245" s="58" customFormat="1" ht="30.75" customHeight="1" x14ac:dyDescent="0.2">
      <c r="B12" s="142"/>
      <c r="C12" s="142"/>
      <c r="D12" s="142"/>
      <c r="E12" s="142"/>
      <c r="F12" s="142"/>
      <c r="G12" s="142"/>
      <c r="H12" s="142"/>
      <c r="I12" s="142"/>
      <c r="J12" s="688"/>
      <c r="K12" s="672"/>
      <c r="L12" s="672"/>
      <c r="M12" s="669"/>
      <c r="N12" s="648"/>
      <c r="O12" s="683"/>
      <c r="P12" s="689"/>
      <c r="Q12" s="644"/>
      <c r="R12" s="686"/>
      <c r="S12" s="691"/>
      <c r="T12" s="540"/>
      <c r="U12" s="541"/>
      <c r="V12" s="695"/>
      <c r="W12" s="541"/>
      <c r="X12" s="712"/>
      <c r="Y12" s="712"/>
      <c r="Z12" s="712"/>
      <c r="AA12" s="712"/>
      <c r="AB12" s="712"/>
      <c r="AC12" s="695"/>
      <c r="AD12" s="660"/>
      <c r="AE12" s="661"/>
      <c r="AF12" s="661"/>
      <c r="AG12" s="661"/>
      <c r="AH12" s="661"/>
      <c r="AI12" s="647"/>
      <c r="AJ12" s="648"/>
      <c r="AK12" s="668"/>
      <c r="AL12" s="669"/>
      <c r="AM12" s="644"/>
      <c r="AN12" s="644"/>
      <c r="AO12" s="644"/>
      <c r="AP12" s="653"/>
      <c r="AQ12" s="655"/>
      <c r="AR12" s="713" t="s">
        <v>59</v>
      </c>
      <c r="AS12" s="637" t="s">
        <v>60</v>
      </c>
      <c r="AT12" s="637" t="s">
        <v>61</v>
      </c>
      <c r="AU12" s="637" t="s">
        <v>62</v>
      </c>
      <c r="AV12" s="670" t="s">
        <v>63</v>
      </c>
      <c r="AW12" s="671" t="s">
        <v>64</v>
      </c>
      <c r="AX12" s="671" t="s">
        <v>65</v>
      </c>
      <c r="AY12" s="624"/>
      <c r="AZ12" s="625"/>
      <c r="BA12" s="625"/>
      <c r="BB12" s="708"/>
      <c r="BC12" s="638"/>
      <c r="BD12" s="639"/>
      <c r="BE12" s="524" t="s">
        <v>66</v>
      </c>
      <c r="BF12" s="525"/>
      <c r="BG12" s="525"/>
      <c r="BH12" s="525"/>
      <c r="BI12" s="525"/>
      <c r="BJ12" s="525"/>
      <c r="BK12" s="525"/>
      <c r="BL12" s="525"/>
      <c r="BM12" s="526"/>
      <c r="BN12" s="618" t="s">
        <v>67</v>
      </c>
      <c r="BO12" s="529" t="s">
        <v>68</v>
      </c>
      <c r="BP12" s="530"/>
      <c r="BQ12" s="530"/>
      <c r="BR12" s="530"/>
      <c r="BS12" s="530"/>
      <c r="BT12" s="530"/>
      <c r="BU12" s="530"/>
      <c r="BV12" s="530"/>
      <c r="BW12" s="531"/>
      <c r="BX12" s="616" t="s">
        <v>67</v>
      </c>
      <c r="BY12" s="537" t="s">
        <v>130</v>
      </c>
      <c r="BZ12" s="538"/>
      <c r="CA12" s="538"/>
      <c r="CB12" s="538"/>
      <c r="CC12" s="538"/>
      <c r="CD12" s="538"/>
      <c r="CE12" s="538"/>
      <c r="CF12" s="538"/>
      <c r="CG12" s="539"/>
      <c r="CH12" s="617" t="s">
        <v>67</v>
      </c>
      <c r="CI12" s="537" t="s">
        <v>69</v>
      </c>
      <c r="CJ12" s="538"/>
      <c r="CK12" s="538"/>
      <c r="CL12" s="538"/>
      <c r="CM12" s="538"/>
      <c r="CN12" s="538"/>
      <c r="CO12" s="538"/>
      <c r="CP12" s="538"/>
      <c r="CQ12" s="538"/>
      <c r="CR12" s="539"/>
      <c r="CS12" s="616" t="s">
        <v>67</v>
      </c>
      <c r="CT12" s="537" t="s">
        <v>70</v>
      </c>
      <c r="CU12" s="538"/>
      <c r="CV12" s="538"/>
      <c r="CW12" s="538"/>
      <c r="CX12" s="538"/>
      <c r="CY12" s="538"/>
      <c r="CZ12" s="538"/>
      <c r="DA12" s="538"/>
      <c r="DB12" s="557"/>
      <c r="DC12" s="558" t="s">
        <v>71</v>
      </c>
      <c r="DD12" s="559"/>
      <c r="DE12" s="559"/>
      <c r="DF12" s="559"/>
      <c r="DG12" s="559"/>
      <c r="DH12" s="559"/>
      <c r="DI12" s="559"/>
      <c r="DJ12" s="559"/>
      <c r="DK12" s="560"/>
      <c r="DL12" s="558" t="s">
        <v>72</v>
      </c>
      <c r="DM12" s="559"/>
      <c r="DN12" s="559"/>
      <c r="DO12" s="559"/>
      <c r="DP12" s="559"/>
      <c r="DQ12" s="559"/>
      <c r="DR12" s="559"/>
      <c r="DS12" s="559"/>
      <c r="DT12" s="560"/>
      <c r="DU12" s="558" t="s">
        <v>211</v>
      </c>
      <c r="DV12" s="559"/>
      <c r="DW12" s="559"/>
      <c r="DX12" s="559"/>
      <c r="DY12" s="559"/>
      <c r="DZ12" s="559"/>
      <c r="EA12" s="559"/>
      <c r="EB12" s="559"/>
      <c r="EC12" s="673"/>
      <c r="ED12" s="619" t="s">
        <v>67</v>
      </c>
      <c r="EE12" s="558" t="s">
        <v>73</v>
      </c>
      <c r="EF12" s="559"/>
      <c r="EG12" s="559"/>
      <c r="EH12" s="559"/>
      <c r="EI12" s="559"/>
      <c r="EJ12" s="559"/>
      <c r="EK12" s="559"/>
      <c r="EL12" s="559"/>
      <c r="EM12" s="673"/>
      <c r="EN12" s="699" t="s">
        <v>67</v>
      </c>
      <c r="EO12" s="767" t="s">
        <v>74</v>
      </c>
      <c r="EP12" s="768"/>
      <c r="EQ12" s="768"/>
      <c r="ER12" s="768"/>
      <c r="ES12" s="768"/>
      <c r="ET12" s="768"/>
      <c r="EU12" s="768"/>
      <c r="EV12" s="768"/>
      <c r="EW12" s="769"/>
      <c r="EX12" s="614" t="s">
        <v>67</v>
      </c>
      <c r="EY12" s="537" t="s">
        <v>75</v>
      </c>
      <c r="EZ12" s="538"/>
      <c r="FA12" s="538"/>
      <c r="FB12" s="538"/>
      <c r="FC12" s="538"/>
      <c r="FD12" s="538"/>
      <c r="FE12" s="538"/>
      <c r="FF12" s="538"/>
      <c r="FG12" s="539"/>
      <c r="FH12" s="616" t="s">
        <v>67</v>
      </c>
      <c r="FI12" s="529" t="s">
        <v>76</v>
      </c>
      <c r="FJ12" s="530"/>
      <c r="FK12" s="530"/>
      <c r="FL12" s="530"/>
      <c r="FM12" s="530"/>
      <c r="FN12" s="530"/>
      <c r="FO12" s="530"/>
      <c r="FP12" s="530"/>
      <c r="FQ12" s="531"/>
      <c r="FR12" s="614" t="s">
        <v>67</v>
      </c>
      <c r="FS12" s="567" t="s">
        <v>200</v>
      </c>
      <c r="FT12" s="547"/>
      <c r="FU12" s="547"/>
      <c r="FV12" s="590" t="s">
        <v>200</v>
      </c>
      <c r="FW12" s="547"/>
      <c r="FX12" s="591"/>
      <c r="FY12" s="547" t="s">
        <v>200</v>
      </c>
      <c r="FZ12" s="547"/>
      <c r="GA12" s="568"/>
      <c r="GB12" s="566"/>
      <c r="GD12" s="574"/>
      <c r="GE12" s="575"/>
      <c r="GF12" s="575"/>
      <c r="GG12" s="575"/>
      <c r="GH12" s="576"/>
      <c r="GI12" s="574"/>
      <c r="GJ12" s="575"/>
      <c r="GK12" s="575"/>
      <c r="GL12" s="578"/>
      <c r="GM12" s="389"/>
      <c r="GN12" s="580"/>
      <c r="GO12" s="580"/>
      <c r="GP12" s="584" t="s">
        <v>25</v>
      </c>
      <c r="GQ12" s="715" t="s">
        <v>26</v>
      </c>
      <c r="GR12" s="715" t="s">
        <v>166</v>
      </c>
      <c r="GS12" s="633" t="s">
        <v>149</v>
      </c>
      <c r="GT12" s="551" t="s">
        <v>233</v>
      </c>
      <c r="GU12" s="551" t="s">
        <v>234</v>
      </c>
      <c r="GV12" s="551" t="s">
        <v>235</v>
      </c>
      <c r="GW12" s="634" t="s">
        <v>150</v>
      </c>
      <c r="GX12" s="635"/>
      <c r="GY12" s="635"/>
      <c r="GZ12" s="635"/>
      <c r="HA12" s="636"/>
      <c r="HB12" s="787" t="s">
        <v>156</v>
      </c>
      <c r="HC12" s="789" t="s">
        <v>157</v>
      </c>
      <c r="HD12" s="786" t="s">
        <v>236</v>
      </c>
      <c r="HE12" s="786" t="s">
        <v>237</v>
      </c>
      <c r="HF12" s="786" t="s">
        <v>238</v>
      </c>
      <c r="HG12" s="786" t="s">
        <v>239</v>
      </c>
      <c r="HH12" s="775" t="s">
        <v>240</v>
      </c>
      <c r="HI12" s="789" t="s">
        <v>158</v>
      </c>
      <c r="HJ12" s="786" t="s">
        <v>241</v>
      </c>
      <c r="HK12" s="786" t="s">
        <v>242</v>
      </c>
      <c r="HL12" s="786" t="s">
        <v>243</v>
      </c>
      <c r="HM12" s="786" t="s">
        <v>244</v>
      </c>
      <c r="HN12" s="775" t="s">
        <v>245</v>
      </c>
      <c r="HO12" s="787" t="s">
        <v>159</v>
      </c>
      <c r="HP12" s="782" t="s">
        <v>246</v>
      </c>
      <c r="HQ12" s="782" t="s">
        <v>247</v>
      </c>
      <c r="HR12" s="783" t="s">
        <v>248</v>
      </c>
      <c r="HS12" s="759"/>
      <c r="HT12" s="760"/>
      <c r="HU12" s="762"/>
      <c r="HV12" s="762"/>
      <c r="HW12" s="714"/>
      <c r="HX12" s="748"/>
      <c r="HZ12" s="741" t="s">
        <v>136</v>
      </c>
      <c r="IA12" s="741" t="s">
        <v>137</v>
      </c>
      <c r="IB12" s="744" t="s">
        <v>59</v>
      </c>
      <c r="IC12" s="738" t="s">
        <v>170</v>
      </c>
      <c r="ID12" s="738" t="s">
        <v>138</v>
      </c>
      <c r="IE12" s="738" t="s">
        <v>173</v>
      </c>
      <c r="IF12" s="738" t="s">
        <v>172</v>
      </c>
      <c r="IG12" s="731" t="s">
        <v>139</v>
      </c>
      <c r="IH12" s="732"/>
      <c r="II12" s="731" t="s">
        <v>143</v>
      </c>
      <c r="IJ12" s="732"/>
      <c r="IK12" s="735" t="s">
        <v>140</v>
      </c>
    </row>
    <row r="13" spans="2:245" s="58" customFormat="1" ht="57" customHeight="1" x14ac:dyDescent="0.2">
      <c r="B13" s="674" t="s">
        <v>77</v>
      </c>
      <c r="C13" s="674" t="s">
        <v>78</v>
      </c>
      <c r="D13" s="674" t="s">
        <v>79</v>
      </c>
      <c r="E13" s="674" t="s">
        <v>80</v>
      </c>
      <c r="F13" s="674" t="s">
        <v>81</v>
      </c>
      <c r="G13" s="674" t="s">
        <v>82</v>
      </c>
      <c r="H13" s="674" t="s">
        <v>83</v>
      </c>
      <c r="I13" s="696" t="s">
        <v>151</v>
      </c>
      <c r="J13" s="688"/>
      <c r="K13" s="672"/>
      <c r="L13" s="672"/>
      <c r="M13" s="669"/>
      <c r="N13" s="648"/>
      <c r="O13" s="683"/>
      <c r="P13" s="689"/>
      <c r="Q13" s="644"/>
      <c r="R13" s="686"/>
      <c r="S13" s="691"/>
      <c r="T13" s="540"/>
      <c r="U13" s="676" t="s">
        <v>84</v>
      </c>
      <c r="V13" s="678" t="s">
        <v>85</v>
      </c>
      <c r="W13" s="642" t="s">
        <v>86</v>
      </c>
      <c r="X13" s="643"/>
      <c r="Y13" s="642" t="s">
        <v>87</v>
      </c>
      <c r="Z13" s="643"/>
      <c r="AA13" s="642" t="s">
        <v>181</v>
      </c>
      <c r="AB13" s="522"/>
      <c r="AC13" s="643"/>
      <c r="AD13" s="662" t="s">
        <v>183</v>
      </c>
      <c r="AE13" s="662" t="s">
        <v>184</v>
      </c>
      <c r="AF13" s="662" t="s">
        <v>185</v>
      </c>
      <c r="AG13" s="662" t="s">
        <v>186</v>
      </c>
      <c r="AH13" s="664" t="s">
        <v>187</v>
      </c>
      <c r="AI13" s="647"/>
      <c r="AJ13" s="648"/>
      <c r="AK13" s="668"/>
      <c r="AL13" s="669"/>
      <c r="AM13" s="644"/>
      <c r="AN13" s="644"/>
      <c r="AO13" s="644"/>
      <c r="AP13" s="653"/>
      <c r="AQ13" s="655"/>
      <c r="AR13" s="713"/>
      <c r="AS13" s="637"/>
      <c r="AT13" s="637"/>
      <c r="AU13" s="637"/>
      <c r="AV13" s="670"/>
      <c r="AW13" s="671"/>
      <c r="AX13" s="671"/>
      <c r="AY13" s="626"/>
      <c r="AZ13" s="525"/>
      <c r="BA13" s="525"/>
      <c r="BB13" s="708"/>
      <c r="BC13" s="638"/>
      <c r="BD13" s="639"/>
      <c r="BE13" s="527" t="s">
        <v>220</v>
      </c>
      <c r="BF13" s="545" t="s">
        <v>88</v>
      </c>
      <c r="BG13" s="540" t="s">
        <v>89</v>
      </c>
      <c r="BH13" s="540" t="s">
        <v>90</v>
      </c>
      <c r="BI13" s="540" t="s">
        <v>91</v>
      </c>
      <c r="BJ13" s="540" t="s">
        <v>92</v>
      </c>
      <c r="BK13" s="545" t="s">
        <v>93</v>
      </c>
      <c r="BL13" s="540" t="s">
        <v>94</v>
      </c>
      <c r="BM13" s="541" t="s">
        <v>95</v>
      </c>
      <c r="BN13" s="618"/>
      <c r="BO13" s="535" t="s">
        <v>220</v>
      </c>
      <c r="BP13" s="543" t="s">
        <v>210</v>
      </c>
      <c r="BQ13" s="563" t="s">
        <v>88</v>
      </c>
      <c r="BR13" s="550" t="s">
        <v>89</v>
      </c>
      <c r="BS13" s="550" t="s">
        <v>90</v>
      </c>
      <c r="BT13" s="550" t="s">
        <v>91</v>
      </c>
      <c r="BU13" s="550" t="s">
        <v>92</v>
      </c>
      <c r="BV13" s="563" t="s">
        <v>93</v>
      </c>
      <c r="BW13" s="550" t="s">
        <v>94</v>
      </c>
      <c r="BX13" s="617"/>
      <c r="BY13" s="527" t="s">
        <v>220</v>
      </c>
      <c r="BZ13" s="705" t="s">
        <v>88</v>
      </c>
      <c r="CA13" s="548" t="s">
        <v>89</v>
      </c>
      <c r="CB13" s="548" t="s">
        <v>90</v>
      </c>
      <c r="CC13" s="548" t="s">
        <v>91</v>
      </c>
      <c r="CD13" s="548" t="s">
        <v>92</v>
      </c>
      <c r="CE13" s="549" t="s">
        <v>93</v>
      </c>
      <c r="CF13" s="548" t="s">
        <v>94</v>
      </c>
      <c r="CG13" s="697" t="s">
        <v>218</v>
      </c>
      <c r="CH13" s="617"/>
      <c r="CI13" s="556" t="s">
        <v>220</v>
      </c>
      <c r="CJ13" s="705" t="s">
        <v>88</v>
      </c>
      <c r="CK13" s="548" t="s">
        <v>89</v>
      </c>
      <c r="CL13" s="548" t="s">
        <v>90</v>
      </c>
      <c r="CM13" s="548" t="s">
        <v>91</v>
      </c>
      <c r="CN13" s="548" t="s">
        <v>92</v>
      </c>
      <c r="CO13" s="549" t="s">
        <v>93</v>
      </c>
      <c r="CP13" s="548" t="s">
        <v>94</v>
      </c>
      <c r="CQ13" s="701" t="s">
        <v>96</v>
      </c>
      <c r="CR13" s="697" t="s">
        <v>219</v>
      </c>
      <c r="CS13" s="617"/>
      <c r="CT13" s="556" t="s">
        <v>220</v>
      </c>
      <c r="CU13" s="621" t="s">
        <v>210</v>
      </c>
      <c r="CV13" s="703" t="s">
        <v>88</v>
      </c>
      <c r="CW13" s="548" t="s">
        <v>89</v>
      </c>
      <c r="CX13" s="548" t="s">
        <v>90</v>
      </c>
      <c r="CY13" s="548" t="s">
        <v>91</v>
      </c>
      <c r="CZ13" s="548" t="s">
        <v>92</v>
      </c>
      <c r="DA13" s="549" t="s">
        <v>93</v>
      </c>
      <c r="DB13" s="632" t="s">
        <v>94</v>
      </c>
      <c r="DC13" s="527" t="s">
        <v>220</v>
      </c>
      <c r="DD13" s="531" t="s">
        <v>210</v>
      </c>
      <c r="DE13" s="564" t="s">
        <v>88</v>
      </c>
      <c r="DF13" s="554" t="s">
        <v>89</v>
      </c>
      <c r="DG13" s="554" t="s">
        <v>90</v>
      </c>
      <c r="DH13" s="554" t="s">
        <v>91</v>
      </c>
      <c r="DI13" s="554" t="s">
        <v>92</v>
      </c>
      <c r="DJ13" s="564" t="s">
        <v>93</v>
      </c>
      <c r="DK13" s="721" t="s">
        <v>94</v>
      </c>
      <c r="DL13" s="527" t="s">
        <v>220</v>
      </c>
      <c r="DM13" s="531" t="s">
        <v>210</v>
      </c>
      <c r="DN13" s="564" t="s">
        <v>88</v>
      </c>
      <c r="DO13" s="554" t="s">
        <v>89</v>
      </c>
      <c r="DP13" s="554" t="s">
        <v>90</v>
      </c>
      <c r="DQ13" s="554" t="s">
        <v>91</v>
      </c>
      <c r="DR13" s="554" t="s">
        <v>92</v>
      </c>
      <c r="DS13" s="564" t="s">
        <v>93</v>
      </c>
      <c r="DT13" s="723" t="s">
        <v>94</v>
      </c>
      <c r="DU13" s="527" t="s">
        <v>220</v>
      </c>
      <c r="DV13" s="531" t="s">
        <v>210</v>
      </c>
      <c r="DW13" s="564" t="s">
        <v>88</v>
      </c>
      <c r="DX13" s="554" t="s">
        <v>89</v>
      </c>
      <c r="DY13" s="554" t="s">
        <v>90</v>
      </c>
      <c r="DZ13" s="554" t="s">
        <v>91</v>
      </c>
      <c r="EA13" s="554" t="s">
        <v>92</v>
      </c>
      <c r="EB13" s="564" t="s">
        <v>93</v>
      </c>
      <c r="EC13" s="554" t="s">
        <v>94</v>
      </c>
      <c r="ED13" s="620"/>
      <c r="EE13" s="527" t="s">
        <v>220</v>
      </c>
      <c r="EF13" s="531" t="s">
        <v>210</v>
      </c>
      <c r="EG13" s="564" t="s">
        <v>88</v>
      </c>
      <c r="EH13" s="554" t="s">
        <v>89</v>
      </c>
      <c r="EI13" s="554" t="s">
        <v>90</v>
      </c>
      <c r="EJ13" s="554" t="s">
        <v>91</v>
      </c>
      <c r="EK13" s="554" t="s">
        <v>92</v>
      </c>
      <c r="EL13" s="564" t="s">
        <v>93</v>
      </c>
      <c r="EM13" s="554" t="s">
        <v>94</v>
      </c>
      <c r="EN13" s="700"/>
      <c r="EO13" s="527" t="s">
        <v>220</v>
      </c>
      <c r="EP13" s="771" t="s">
        <v>88</v>
      </c>
      <c r="EQ13" s="716" t="s">
        <v>89</v>
      </c>
      <c r="ER13" s="716" t="s">
        <v>90</v>
      </c>
      <c r="ES13" s="716" t="s">
        <v>91</v>
      </c>
      <c r="ET13" s="716" t="s">
        <v>92</v>
      </c>
      <c r="EU13" s="718" t="s">
        <v>93</v>
      </c>
      <c r="EV13" s="716" t="s">
        <v>94</v>
      </c>
      <c r="EW13" s="719" t="s">
        <v>97</v>
      </c>
      <c r="EX13" s="615"/>
      <c r="EY13" s="527" t="s">
        <v>220</v>
      </c>
      <c r="EZ13" s="561" t="s">
        <v>88</v>
      </c>
      <c r="FA13" s="550" t="s">
        <v>89</v>
      </c>
      <c r="FB13" s="550" t="s">
        <v>90</v>
      </c>
      <c r="FC13" s="550" t="s">
        <v>91</v>
      </c>
      <c r="FD13" s="550" t="s">
        <v>92</v>
      </c>
      <c r="FE13" s="563" t="s">
        <v>93</v>
      </c>
      <c r="FF13" s="550" t="s">
        <v>94</v>
      </c>
      <c r="FG13" s="725" t="s">
        <v>97</v>
      </c>
      <c r="FH13" s="617"/>
      <c r="FI13" s="527" t="s">
        <v>220</v>
      </c>
      <c r="FJ13" s="561" t="s">
        <v>88</v>
      </c>
      <c r="FK13" s="550" t="s">
        <v>89</v>
      </c>
      <c r="FL13" s="550" t="s">
        <v>90</v>
      </c>
      <c r="FM13" s="550" t="s">
        <v>91</v>
      </c>
      <c r="FN13" s="550" t="s">
        <v>92</v>
      </c>
      <c r="FO13" s="563" t="s">
        <v>93</v>
      </c>
      <c r="FP13" s="550" t="s">
        <v>94</v>
      </c>
      <c r="FQ13" s="725" t="s">
        <v>98</v>
      </c>
      <c r="FR13" s="615"/>
      <c r="FS13" s="594" t="s">
        <v>197</v>
      </c>
      <c r="FT13" s="585" t="s">
        <v>198</v>
      </c>
      <c r="FU13" s="569" t="s">
        <v>199</v>
      </c>
      <c r="FV13" s="596" t="s">
        <v>202</v>
      </c>
      <c r="FW13" s="585" t="s">
        <v>204</v>
      </c>
      <c r="FX13" s="592" t="s">
        <v>203</v>
      </c>
      <c r="FY13" s="600" t="s">
        <v>99</v>
      </c>
      <c r="FZ13" s="602" t="s">
        <v>205</v>
      </c>
      <c r="GA13" s="598" t="s">
        <v>206</v>
      </c>
      <c r="GB13" s="566"/>
      <c r="GD13" s="582" t="s">
        <v>25</v>
      </c>
      <c r="GE13" s="583" t="s">
        <v>26</v>
      </c>
      <c r="GF13" s="583" t="s">
        <v>166</v>
      </c>
      <c r="GG13" s="583" t="s">
        <v>149</v>
      </c>
      <c r="GH13" s="581" t="s">
        <v>150</v>
      </c>
      <c r="GI13" s="582" t="s">
        <v>156</v>
      </c>
      <c r="GJ13" s="583" t="s">
        <v>157</v>
      </c>
      <c r="GK13" s="583" t="s">
        <v>158</v>
      </c>
      <c r="GL13" s="627" t="s">
        <v>159</v>
      </c>
      <c r="GM13" s="389"/>
      <c r="GN13" s="580"/>
      <c r="GO13" s="580"/>
      <c r="GP13" s="584"/>
      <c r="GQ13" s="715"/>
      <c r="GR13" s="715"/>
      <c r="GS13" s="628"/>
      <c r="GT13" s="552"/>
      <c r="GU13" s="552"/>
      <c r="GV13" s="552"/>
      <c r="GW13" s="628" t="s">
        <v>167</v>
      </c>
      <c r="GX13" s="790" t="s">
        <v>160</v>
      </c>
      <c r="GY13" s="792" t="s">
        <v>162</v>
      </c>
      <c r="GZ13" s="792" t="s">
        <v>161</v>
      </c>
      <c r="HA13" s="773" t="s">
        <v>225</v>
      </c>
      <c r="HB13" s="788"/>
      <c r="HC13" s="584"/>
      <c r="HD13" s="786"/>
      <c r="HE13" s="786"/>
      <c r="HF13" s="786"/>
      <c r="HG13" s="786"/>
      <c r="HH13" s="775"/>
      <c r="HI13" s="584"/>
      <c r="HJ13" s="786"/>
      <c r="HK13" s="786"/>
      <c r="HL13" s="786"/>
      <c r="HM13" s="786"/>
      <c r="HN13" s="775"/>
      <c r="HO13" s="788"/>
      <c r="HP13" s="552"/>
      <c r="HQ13" s="552"/>
      <c r="HR13" s="784"/>
      <c r="HS13" s="759"/>
      <c r="HT13" s="760"/>
      <c r="HU13" s="762"/>
      <c r="HV13" s="762"/>
      <c r="HW13" s="714"/>
      <c r="HX13" s="748"/>
      <c r="HZ13" s="742"/>
      <c r="IA13" s="742"/>
      <c r="IB13" s="745"/>
      <c r="IC13" s="739"/>
      <c r="ID13" s="739"/>
      <c r="IE13" s="739"/>
      <c r="IF13" s="739"/>
      <c r="IG13" s="733"/>
      <c r="IH13" s="734"/>
      <c r="II13" s="733"/>
      <c r="IJ13" s="734"/>
      <c r="IK13" s="736"/>
    </row>
    <row r="14" spans="2:245" s="58" customFormat="1" ht="216.75" customHeight="1" x14ac:dyDescent="0.15">
      <c r="B14" s="674"/>
      <c r="C14" s="675"/>
      <c r="D14" s="674"/>
      <c r="E14" s="674"/>
      <c r="F14" s="674"/>
      <c r="G14" s="674"/>
      <c r="H14" s="674"/>
      <c r="I14" s="696"/>
      <c r="J14" s="88"/>
      <c r="K14" s="546"/>
      <c r="L14" s="546"/>
      <c r="M14" s="133" t="s">
        <v>208</v>
      </c>
      <c r="N14" s="115"/>
      <c r="O14" s="683"/>
      <c r="P14" s="689"/>
      <c r="Q14" s="644"/>
      <c r="R14" s="686"/>
      <c r="S14" s="692"/>
      <c r="T14" s="545"/>
      <c r="U14" s="677"/>
      <c r="V14" s="679"/>
      <c r="W14" s="89" t="s">
        <v>84</v>
      </c>
      <c r="X14" s="132" t="s">
        <v>100</v>
      </c>
      <c r="Y14" s="89" t="s">
        <v>84</v>
      </c>
      <c r="Z14" s="208" t="s">
        <v>209</v>
      </c>
      <c r="AA14" s="140" t="s">
        <v>195</v>
      </c>
      <c r="AB14" s="140" t="s">
        <v>180</v>
      </c>
      <c r="AC14" s="140" t="s">
        <v>249</v>
      </c>
      <c r="AD14" s="663"/>
      <c r="AE14" s="663"/>
      <c r="AF14" s="663"/>
      <c r="AG14" s="663"/>
      <c r="AH14" s="665"/>
      <c r="AI14" s="649"/>
      <c r="AJ14" s="650"/>
      <c r="AK14" s="668"/>
      <c r="AL14" s="669"/>
      <c r="AM14" s="644"/>
      <c r="AN14" s="644"/>
      <c r="AO14" s="644"/>
      <c r="AP14" s="653"/>
      <c r="AQ14" s="655"/>
      <c r="AR14" s="83" t="s">
        <v>101</v>
      </c>
      <c r="AS14" s="137" t="s">
        <v>101</v>
      </c>
      <c r="AT14" s="137" t="s">
        <v>101</v>
      </c>
      <c r="AU14" s="137" t="s">
        <v>101</v>
      </c>
      <c r="AV14" s="137" t="s">
        <v>101</v>
      </c>
      <c r="AW14" s="90" t="s">
        <v>102</v>
      </c>
      <c r="AX14" s="90" t="s">
        <v>102</v>
      </c>
      <c r="AY14" s="141" t="s">
        <v>192</v>
      </c>
      <c r="AZ14" s="119" t="s">
        <v>103</v>
      </c>
      <c r="BA14" s="138" t="s">
        <v>104</v>
      </c>
      <c r="BB14" s="709"/>
      <c r="BC14" s="638"/>
      <c r="BD14" s="639"/>
      <c r="BE14" s="528"/>
      <c r="BF14" s="546"/>
      <c r="BG14" s="540"/>
      <c r="BH14" s="540"/>
      <c r="BI14" s="540"/>
      <c r="BJ14" s="540"/>
      <c r="BK14" s="546"/>
      <c r="BL14" s="540"/>
      <c r="BM14" s="542"/>
      <c r="BN14" s="618"/>
      <c r="BO14" s="536"/>
      <c r="BP14" s="544"/>
      <c r="BQ14" s="550"/>
      <c r="BR14" s="548"/>
      <c r="BS14" s="548"/>
      <c r="BT14" s="548"/>
      <c r="BU14" s="548"/>
      <c r="BV14" s="550"/>
      <c r="BW14" s="548"/>
      <c r="BX14" s="617"/>
      <c r="BY14" s="528"/>
      <c r="BZ14" s="706"/>
      <c r="CA14" s="548"/>
      <c r="CB14" s="548"/>
      <c r="CC14" s="548"/>
      <c r="CD14" s="548"/>
      <c r="CE14" s="550"/>
      <c r="CF14" s="548"/>
      <c r="CG14" s="698"/>
      <c r="CH14" s="617"/>
      <c r="CI14" s="528"/>
      <c r="CJ14" s="706"/>
      <c r="CK14" s="548"/>
      <c r="CL14" s="548"/>
      <c r="CM14" s="548"/>
      <c r="CN14" s="548"/>
      <c r="CO14" s="550"/>
      <c r="CP14" s="548"/>
      <c r="CQ14" s="702"/>
      <c r="CR14" s="698"/>
      <c r="CS14" s="617"/>
      <c r="CT14" s="528"/>
      <c r="CU14" s="621"/>
      <c r="CV14" s="704"/>
      <c r="CW14" s="548"/>
      <c r="CX14" s="548"/>
      <c r="CY14" s="548"/>
      <c r="CZ14" s="548"/>
      <c r="DA14" s="550"/>
      <c r="DB14" s="632"/>
      <c r="DC14" s="528"/>
      <c r="DD14" s="621"/>
      <c r="DE14" s="554"/>
      <c r="DF14" s="555"/>
      <c r="DG14" s="555"/>
      <c r="DH14" s="555"/>
      <c r="DI14" s="555"/>
      <c r="DJ14" s="554"/>
      <c r="DK14" s="722"/>
      <c r="DL14" s="528"/>
      <c r="DM14" s="621"/>
      <c r="DN14" s="554"/>
      <c r="DO14" s="555"/>
      <c r="DP14" s="555"/>
      <c r="DQ14" s="555"/>
      <c r="DR14" s="555"/>
      <c r="DS14" s="554"/>
      <c r="DT14" s="724"/>
      <c r="DU14" s="528"/>
      <c r="DV14" s="621"/>
      <c r="DW14" s="554"/>
      <c r="DX14" s="555"/>
      <c r="DY14" s="555"/>
      <c r="DZ14" s="555"/>
      <c r="EA14" s="555"/>
      <c r="EB14" s="554"/>
      <c r="EC14" s="555"/>
      <c r="ED14" s="620"/>
      <c r="EE14" s="528"/>
      <c r="EF14" s="621"/>
      <c r="EG14" s="554"/>
      <c r="EH14" s="555"/>
      <c r="EI14" s="555"/>
      <c r="EJ14" s="555"/>
      <c r="EK14" s="555"/>
      <c r="EL14" s="554"/>
      <c r="EM14" s="555"/>
      <c r="EN14" s="700"/>
      <c r="EO14" s="528"/>
      <c r="EP14" s="772"/>
      <c r="EQ14" s="717"/>
      <c r="ER14" s="717"/>
      <c r="ES14" s="717"/>
      <c r="ET14" s="717"/>
      <c r="EU14" s="716"/>
      <c r="EV14" s="717"/>
      <c r="EW14" s="720"/>
      <c r="EX14" s="615"/>
      <c r="EY14" s="528"/>
      <c r="EZ14" s="562"/>
      <c r="FA14" s="548"/>
      <c r="FB14" s="548"/>
      <c r="FC14" s="548"/>
      <c r="FD14" s="548"/>
      <c r="FE14" s="550"/>
      <c r="FF14" s="548"/>
      <c r="FG14" s="702"/>
      <c r="FH14" s="617"/>
      <c r="FI14" s="528"/>
      <c r="FJ14" s="562"/>
      <c r="FK14" s="548"/>
      <c r="FL14" s="548"/>
      <c r="FM14" s="548"/>
      <c r="FN14" s="548"/>
      <c r="FO14" s="550"/>
      <c r="FP14" s="548"/>
      <c r="FQ14" s="702"/>
      <c r="FR14" s="615"/>
      <c r="FS14" s="595"/>
      <c r="FT14" s="586"/>
      <c r="FU14" s="570"/>
      <c r="FV14" s="597"/>
      <c r="FW14" s="586"/>
      <c r="FX14" s="593"/>
      <c r="FY14" s="601"/>
      <c r="FZ14" s="603"/>
      <c r="GA14" s="599"/>
      <c r="GB14" s="566"/>
      <c r="GD14" s="582"/>
      <c r="GE14" s="583"/>
      <c r="GF14" s="583"/>
      <c r="GG14" s="583"/>
      <c r="GH14" s="581"/>
      <c r="GI14" s="582"/>
      <c r="GJ14" s="583"/>
      <c r="GK14" s="583"/>
      <c r="GL14" s="627"/>
      <c r="GM14" s="389"/>
      <c r="GN14" s="580"/>
      <c r="GO14" s="580"/>
      <c r="GP14" s="584"/>
      <c r="GQ14" s="715"/>
      <c r="GR14" s="715"/>
      <c r="GS14" s="629"/>
      <c r="GT14" s="553"/>
      <c r="GU14" s="553"/>
      <c r="GV14" s="553"/>
      <c r="GW14" s="629"/>
      <c r="GX14" s="791"/>
      <c r="GY14" s="793"/>
      <c r="GZ14" s="793"/>
      <c r="HA14" s="774"/>
      <c r="HB14" s="788"/>
      <c r="HC14" s="584"/>
      <c r="HD14" s="786"/>
      <c r="HE14" s="786"/>
      <c r="HF14" s="786"/>
      <c r="HG14" s="786"/>
      <c r="HH14" s="775"/>
      <c r="HI14" s="584"/>
      <c r="HJ14" s="786"/>
      <c r="HK14" s="786"/>
      <c r="HL14" s="786"/>
      <c r="HM14" s="786"/>
      <c r="HN14" s="775"/>
      <c r="HO14" s="788"/>
      <c r="HP14" s="553"/>
      <c r="HQ14" s="553"/>
      <c r="HR14" s="785"/>
      <c r="HS14" s="759"/>
      <c r="HT14" s="760"/>
      <c r="HU14" s="763"/>
      <c r="HV14" s="763"/>
      <c r="HW14" s="714"/>
      <c r="HX14" s="748"/>
      <c r="HZ14" s="743"/>
      <c r="IA14" s="743"/>
      <c r="IB14" s="746"/>
      <c r="IC14" s="740"/>
      <c r="ID14" s="740"/>
      <c r="IE14" s="740"/>
      <c r="IF14" s="740"/>
      <c r="IG14" s="91" t="s">
        <v>59</v>
      </c>
      <c r="IH14" s="91" t="s">
        <v>60</v>
      </c>
      <c r="II14" s="91" t="s">
        <v>59</v>
      </c>
      <c r="IJ14" s="91" t="s">
        <v>60</v>
      </c>
      <c r="IK14" s="737"/>
    </row>
    <row r="15" spans="2:245" s="110" customFormat="1" ht="15" customHeight="1" x14ac:dyDescent="0.2">
      <c r="B15" s="94"/>
      <c r="C15" s="94"/>
      <c r="D15" s="94"/>
      <c r="E15" s="94"/>
      <c r="F15" s="94"/>
      <c r="G15" s="94"/>
      <c r="H15" s="94"/>
      <c r="I15" s="98"/>
      <c r="J15" s="92"/>
      <c r="K15" s="93"/>
      <c r="L15" s="94"/>
      <c r="M15" s="94"/>
      <c r="N15" s="95"/>
      <c r="O15" s="116"/>
      <c r="P15" s="94"/>
      <c r="Q15" s="94"/>
      <c r="R15" s="117"/>
      <c r="S15" s="100"/>
      <c r="T15" s="96"/>
      <c r="U15" s="97"/>
      <c r="V15" s="144"/>
      <c r="W15" s="94"/>
      <c r="X15" s="94"/>
      <c r="Y15" s="97"/>
      <c r="Z15" s="144"/>
      <c r="AA15" s="94"/>
      <c r="AB15" s="94"/>
      <c r="AC15" s="94"/>
      <c r="AD15" s="94"/>
      <c r="AE15" s="94"/>
      <c r="AF15" s="94"/>
      <c r="AG15" s="94"/>
      <c r="AH15" s="98"/>
      <c r="AI15" s="116"/>
      <c r="AJ15" s="117"/>
      <c r="AK15" s="99"/>
      <c r="AL15" s="98"/>
      <c r="AM15" s="94"/>
      <c r="AN15" s="94"/>
      <c r="AO15" s="94"/>
      <c r="AP15" s="117"/>
      <c r="AQ15" s="100"/>
      <c r="AR15" s="221">
        <f t="shared" ref="AR15:AX15" si="84">SUBTOTAL(9,AR16:AR181)</f>
        <v>0</v>
      </c>
      <c r="AS15" s="221">
        <f t="shared" si="84"/>
        <v>0</v>
      </c>
      <c r="AT15" s="221">
        <f t="shared" si="84"/>
        <v>0</v>
      </c>
      <c r="AU15" s="221">
        <f t="shared" si="84"/>
        <v>0</v>
      </c>
      <c r="AV15" s="221">
        <f t="shared" si="84"/>
        <v>0</v>
      </c>
      <c r="AW15" s="221">
        <f t="shared" si="84"/>
        <v>0</v>
      </c>
      <c r="AX15" s="221">
        <f t="shared" si="84"/>
        <v>0</v>
      </c>
      <c r="AY15" s="222"/>
      <c r="AZ15" s="226">
        <f>SUBTOTAL(9,AZ16:AZ181)</f>
        <v>0</v>
      </c>
      <c r="BA15" s="225">
        <f>SUBTOTAL(9,BA16:BA181)</f>
        <v>0</v>
      </c>
      <c r="BB15" s="124"/>
      <c r="BC15" s="121"/>
      <c r="BD15" s="120"/>
      <c r="BE15" s="283"/>
      <c r="BF15" s="94"/>
      <c r="BG15" s="94"/>
      <c r="BH15" s="94"/>
      <c r="BI15" s="94"/>
      <c r="BJ15" s="94"/>
      <c r="BK15" s="94"/>
      <c r="BL15" s="94"/>
      <c r="BM15" s="94"/>
      <c r="BN15" s="103"/>
      <c r="BO15" s="292"/>
      <c r="BP15" s="293"/>
      <c r="BQ15" s="94"/>
      <c r="BR15" s="94"/>
      <c r="BS15" s="94"/>
      <c r="BT15" s="94"/>
      <c r="BU15" s="94"/>
      <c r="BV15" s="94"/>
      <c r="BW15" s="94"/>
      <c r="BX15" s="103"/>
      <c r="BY15" s="295"/>
      <c r="BZ15" s="104"/>
      <c r="CA15" s="94"/>
      <c r="CB15" s="94"/>
      <c r="CC15" s="94"/>
      <c r="CD15" s="94"/>
      <c r="CE15" s="94"/>
      <c r="CF15" s="94"/>
      <c r="CG15" s="98"/>
      <c r="CH15" s="103"/>
      <c r="CI15" s="295"/>
      <c r="CJ15" s="104"/>
      <c r="CK15" s="94"/>
      <c r="CL15" s="94"/>
      <c r="CM15" s="94"/>
      <c r="CN15" s="94"/>
      <c r="CO15" s="94"/>
      <c r="CP15" s="94"/>
      <c r="CQ15" s="94"/>
      <c r="CR15" s="98"/>
      <c r="CS15" s="103"/>
      <c r="CT15" s="295"/>
      <c r="CU15" s="104"/>
      <c r="CV15" s="94"/>
      <c r="CW15" s="94"/>
      <c r="CX15" s="94"/>
      <c r="CY15" s="94"/>
      <c r="CZ15" s="94"/>
      <c r="DA15" s="94"/>
      <c r="DB15" s="103"/>
      <c r="DC15" s="295"/>
      <c r="DD15" s="104"/>
      <c r="DE15" s="105"/>
      <c r="DF15" s="105"/>
      <c r="DG15" s="105"/>
      <c r="DH15" s="105"/>
      <c r="DI15" s="105"/>
      <c r="DJ15" s="105"/>
      <c r="DK15" s="103"/>
      <c r="DL15" s="295"/>
      <c r="DM15" s="104"/>
      <c r="DN15" s="105"/>
      <c r="DO15" s="105"/>
      <c r="DP15" s="105"/>
      <c r="DQ15" s="105"/>
      <c r="DR15" s="105"/>
      <c r="DS15" s="105"/>
      <c r="DT15" s="103"/>
      <c r="DU15" s="295"/>
      <c r="DV15" s="104"/>
      <c r="DW15" s="105"/>
      <c r="DX15" s="105"/>
      <c r="DY15" s="105"/>
      <c r="DZ15" s="105"/>
      <c r="EA15" s="105"/>
      <c r="EB15" s="105"/>
      <c r="EC15" s="105"/>
      <c r="ED15" s="103"/>
      <c r="EE15" s="295"/>
      <c r="EF15" s="312"/>
      <c r="EG15" s="105"/>
      <c r="EH15" s="105"/>
      <c r="EI15" s="105"/>
      <c r="EJ15" s="105"/>
      <c r="EK15" s="105"/>
      <c r="EL15" s="105"/>
      <c r="EM15" s="105"/>
      <c r="EN15" s="103"/>
      <c r="EO15" s="295"/>
      <c r="EP15" s="106"/>
      <c r="EQ15" s="106"/>
      <c r="ER15" s="106"/>
      <c r="ES15" s="106"/>
      <c r="ET15" s="106"/>
      <c r="EU15" s="106"/>
      <c r="EV15" s="106"/>
      <c r="EW15" s="106"/>
      <c r="EX15" s="103"/>
      <c r="EY15" s="295"/>
      <c r="EZ15" s="102"/>
      <c r="FA15" s="94"/>
      <c r="FB15" s="94"/>
      <c r="FC15" s="94"/>
      <c r="FD15" s="94"/>
      <c r="FE15" s="94"/>
      <c r="FF15" s="94"/>
      <c r="FG15" s="94"/>
      <c r="FH15" s="103"/>
      <c r="FI15" s="295"/>
      <c r="FJ15" s="94"/>
      <c r="FK15" s="94"/>
      <c r="FL15" s="94"/>
      <c r="FM15" s="94"/>
      <c r="FN15" s="94"/>
      <c r="FO15" s="94"/>
      <c r="FP15" s="94"/>
      <c r="FQ15" s="94"/>
      <c r="FR15" s="128"/>
      <c r="FS15" s="107"/>
      <c r="FT15" s="126"/>
      <c r="FU15" s="129"/>
      <c r="FV15" s="130"/>
      <c r="FW15" s="127"/>
      <c r="FX15" s="131"/>
      <c r="FY15" s="129"/>
      <c r="FZ15" s="127"/>
      <c r="GA15" s="125"/>
      <c r="GB15" s="109"/>
      <c r="GD15" s="315"/>
      <c r="GE15" s="94"/>
      <c r="GF15" s="94"/>
      <c r="GG15" s="94"/>
      <c r="GH15" s="98"/>
      <c r="GI15" s="315"/>
      <c r="GJ15" s="94"/>
      <c r="GK15" s="94"/>
      <c r="GL15" s="95"/>
      <c r="GM15" s="390"/>
      <c r="GN15" s="393"/>
      <c r="GO15" s="393"/>
      <c r="GP15" s="107"/>
      <c r="GQ15" s="108"/>
      <c r="GR15" s="108"/>
      <c r="GS15" s="108"/>
      <c r="GT15" s="108"/>
      <c r="GU15" s="108"/>
      <c r="GV15" s="108"/>
      <c r="GW15" s="108"/>
      <c r="GX15" s="94"/>
      <c r="GY15" s="108"/>
      <c r="GZ15" s="108"/>
      <c r="HA15" s="125"/>
      <c r="HB15" s="416"/>
      <c r="HC15" s="315"/>
      <c r="HD15" s="94"/>
      <c r="HE15" s="94"/>
      <c r="HF15" s="94"/>
      <c r="HG15" s="94"/>
      <c r="HH15" s="95"/>
      <c r="HI15" s="315"/>
      <c r="HJ15" s="98"/>
      <c r="HK15" s="98"/>
      <c r="HL15" s="98"/>
      <c r="HM15" s="98"/>
      <c r="HN15" s="95"/>
      <c r="HO15" s="419"/>
      <c r="HP15" s="101"/>
      <c r="HQ15" s="101"/>
      <c r="HR15" s="419"/>
      <c r="HS15" s="396"/>
      <c r="HT15" s="101"/>
      <c r="HU15" s="392"/>
      <c r="HV15" s="392"/>
      <c r="HW15" s="395"/>
      <c r="HX15" s="397"/>
      <c r="HZ15" s="94"/>
      <c r="IA15" s="94"/>
      <c r="IB15" s="144"/>
      <c r="IC15" s="144"/>
      <c r="ID15" s="144"/>
      <c r="IE15" s="144"/>
      <c r="IF15" s="144"/>
      <c r="IG15" s="144"/>
      <c r="IH15" s="144"/>
      <c r="II15" s="144"/>
      <c r="IJ15" s="144"/>
      <c r="IK15" s="94"/>
    </row>
    <row r="16" spans="2:245" s="178" customFormat="1" ht="15" customHeight="1" x14ac:dyDescent="0.2">
      <c r="B16" s="231">
        <f>D16*1000000+C16*10000+E16*100+F16</f>
        <v>0</v>
      </c>
      <c r="C16" s="231">
        <f>IF(K16&lt;&gt;"",IF(K16&lt;&gt;K15,C15+1,C15),0)</f>
        <v>0</v>
      </c>
      <c r="D16" s="231">
        <f>IF(L16&lt;&gt;"",IF(L16&lt;&gt;L15,D15+1,D15),0)</f>
        <v>0</v>
      </c>
      <c r="E16" s="231">
        <f t="shared" ref="E16" si="85">IF(N16&lt;&gt;"",IF(N16&lt;&gt;N15,E15+1,E15),0)</f>
        <v>0</v>
      </c>
      <c r="F16" s="231">
        <f>IF(L16&lt;&gt;"",IF(L16&lt;&gt;L15,1,0),0)</f>
        <v>0</v>
      </c>
      <c r="G16" s="231">
        <f t="shared" ref="G16" si="86">IF(N16&lt;&gt;"",IF(N16&lt;&gt;N15,1,0),0)</f>
        <v>0</v>
      </c>
      <c r="H16" s="231">
        <f>IF(T16&lt;&gt;"",IF(T16&lt;&gt;T15,1,0),0)</f>
        <v>0</v>
      </c>
      <c r="I16" s="232">
        <f>IF(T16&lt;&gt;"",IF(T16&lt;&gt;T15,I15+1,I15),0)</f>
        <v>0</v>
      </c>
      <c r="J16" s="151">
        <f>IF(L16&lt;&gt;"",J15+1,0)</f>
        <v>0</v>
      </c>
      <c r="K16" s="152"/>
      <c r="L16" s="152"/>
      <c r="M16" s="153"/>
      <c r="N16" s="233"/>
      <c r="O16" s="155"/>
      <c r="P16" s="145" t="str">
        <f>IFERROR(VLOOKUP(O16,整理番号!$A$30:$B$31,2,FALSE),"")</f>
        <v/>
      </c>
      <c r="Q16" s="213"/>
      <c r="R16" s="158"/>
      <c r="S16" s="156" t="str">
        <f>IF(T16&lt;&gt;"",IF(L16&lt;&gt;L15,1,IF(T16&lt;&gt;T15,S15+1,S15)),"")</f>
        <v/>
      </c>
      <c r="T16" s="152"/>
      <c r="U16" s="153"/>
      <c r="V16" s="145" t="str">
        <f>IFERROR(VLOOKUP(U16,整理番号!$A$3:$B$5,2,FALSE),"")</f>
        <v/>
      </c>
      <c r="W16" s="153"/>
      <c r="X16" s="146" t="str">
        <f>IFERROR(VLOOKUP(W16,整理番号!$A$8:$B$9,2,FALSE),"")</f>
        <v/>
      </c>
      <c r="Y16" s="153"/>
      <c r="Z16" s="145" t="str">
        <f>IFERROR(VLOOKUP(Y16,整理番号!$A$12:$B$16,2,FALSE),"")</f>
        <v/>
      </c>
      <c r="AA16" s="209"/>
      <c r="AB16" s="211"/>
      <c r="AC16" s="211"/>
      <c r="AD16" s="209"/>
      <c r="AE16" s="209"/>
      <c r="AF16" s="209"/>
      <c r="AG16" s="209"/>
      <c r="AH16" s="408"/>
      <c r="AI16" s="159"/>
      <c r="AJ16" s="410" t="str">
        <f>IFERROR(VLOOKUP(AI16,整理番号!$A$19:$B$23,2,FALSE),"")</f>
        <v/>
      </c>
      <c r="AK16" s="156" t="str">
        <f>IF(AL16&lt;&gt;"",IF(OR(T16&lt;&gt;T15,L16&lt;&gt;L15),1,AK15+1),"")</f>
        <v/>
      </c>
      <c r="AL16" s="157"/>
      <c r="AM16" s="216"/>
      <c r="AN16" s="218"/>
      <c r="AO16" s="218"/>
      <c r="AP16" s="158"/>
      <c r="AQ16" s="159"/>
      <c r="AR16" s="147"/>
      <c r="AS16" s="161" t="str">
        <f>IF(AR16&gt;0,ROUNDDOWN(IF16,0),"")</f>
        <v/>
      </c>
      <c r="AT16" s="147"/>
      <c r="AU16" s="147"/>
      <c r="AV16" s="161" t="str">
        <f>IF(AR16&gt;0,AR16-SUM(AS16:AU16),"")</f>
        <v/>
      </c>
      <c r="AW16" s="162" t="str">
        <f>IF(AR16&gt;0,IF(AP16=7,AR16,0),"")</f>
        <v/>
      </c>
      <c r="AX16" s="162" t="str">
        <f>IF(AR16&gt;0,IF(AP16=7,AS16,0),"")</f>
        <v/>
      </c>
      <c r="AY16" s="223"/>
      <c r="AZ16" s="227" t="str">
        <f>IF(AR16&gt;0,IF(AY16="非課税","",IF(AND(AQ16=1,AY16="控除不可"),"該当なし",IF(AND(AQ16=1,AY16="80%控除"),ROUNDDOWN(AR16*8/110,0),IF(AND(AQ16=1,AY16="全額控除"),ROUNDDOWN(AR16*10/110,0),IF(AND(AY16="控除不可",OR(AQ16=2,AQ16=3)),"該当なし","含税額"))))),"")</f>
        <v/>
      </c>
      <c r="BA16" s="228" t="str">
        <f>IF(AR16&gt;0,IF(AND(AQ16=1,AY16="控除不可"),"",IF(AND(AQ16=1,AY16="80%控除"),ROUNDDOWN(AS16*8/102,0),IF(AND(AQ16=1,AY16="全額控除"),ROUNDDOWN(AS16*10/100,0),IF(AQ16=2,"","")))),"")</f>
        <v/>
      </c>
      <c r="BB16" s="234" t="str">
        <f t="shared" ref="BB16" si="87">IF($H16=1,IF(R16=1,5,0),"")</f>
        <v/>
      </c>
      <c r="BC16" s="237"/>
      <c r="BD16" s="238"/>
      <c r="BE16" s="284"/>
      <c r="BF16" s="286"/>
      <c r="BG16" s="241"/>
      <c r="BH16" s="241"/>
      <c r="BI16" s="241"/>
      <c r="BJ16" s="241"/>
      <c r="BK16" s="241"/>
      <c r="BL16" s="163" t="s">
        <v>105</v>
      </c>
      <c r="BM16" s="302" t="str">
        <f>IF(BE16=1,BK16-BF16,"")</f>
        <v/>
      </c>
      <c r="BN16" s="251"/>
      <c r="BO16" s="270"/>
      <c r="BP16" s="179"/>
      <c r="BQ16" s="164"/>
      <c r="BR16" s="243"/>
      <c r="BS16" s="243"/>
      <c r="BT16" s="243"/>
      <c r="BU16" s="243"/>
      <c r="BV16" s="243"/>
      <c r="BW16" s="165" t="s">
        <v>106</v>
      </c>
      <c r="BX16" s="251"/>
      <c r="BY16" s="296"/>
      <c r="BZ16" s="304"/>
      <c r="CA16" s="305"/>
      <c r="CB16" s="305"/>
      <c r="CC16" s="305"/>
      <c r="CD16" s="305"/>
      <c r="CE16" s="305"/>
      <c r="CF16" s="165" t="s">
        <v>169</v>
      </c>
      <c r="CG16" s="308" t="str">
        <f>IF(BY16=1,CE16-BZ16,"")</f>
        <v/>
      </c>
      <c r="CH16" s="251"/>
      <c r="CI16" s="296"/>
      <c r="CJ16" s="166"/>
      <c r="CK16" s="245"/>
      <c r="CL16" s="245"/>
      <c r="CM16" s="245"/>
      <c r="CN16" s="245"/>
      <c r="CO16" s="245"/>
      <c r="CP16" s="165" t="s">
        <v>107</v>
      </c>
      <c r="CQ16" s="247"/>
      <c r="CR16" s="249" t="str">
        <f>IF(CI16=1,CO16/CQ16,"")</f>
        <v/>
      </c>
      <c r="CS16" s="251"/>
      <c r="CT16" s="296" t="s">
        <v>171</v>
      </c>
      <c r="CU16" s="167"/>
      <c r="CV16" s="300"/>
      <c r="CW16" s="300"/>
      <c r="CX16" s="300"/>
      <c r="CY16" s="300"/>
      <c r="CZ16" s="300"/>
      <c r="DA16" s="300"/>
      <c r="DB16" s="168" t="s">
        <v>108</v>
      </c>
      <c r="DC16" s="296" t="s">
        <v>171</v>
      </c>
      <c r="DD16" s="170"/>
      <c r="DE16" s="300"/>
      <c r="DF16" s="300"/>
      <c r="DG16" s="300"/>
      <c r="DH16" s="300"/>
      <c r="DI16" s="300"/>
      <c r="DJ16" s="300"/>
      <c r="DK16" s="169" t="s">
        <v>106</v>
      </c>
      <c r="DL16" s="296" t="s">
        <v>171</v>
      </c>
      <c r="DM16" s="170"/>
      <c r="DN16" s="300"/>
      <c r="DO16" s="300"/>
      <c r="DP16" s="300"/>
      <c r="DQ16" s="300"/>
      <c r="DR16" s="300"/>
      <c r="DS16" s="300"/>
      <c r="DT16" s="171" t="s">
        <v>106</v>
      </c>
      <c r="DU16" s="296" t="s">
        <v>171</v>
      </c>
      <c r="DV16" s="310"/>
      <c r="DW16" s="300"/>
      <c r="DX16" s="300"/>
      <c r="DY16" s="300"/>
      <c r="DZ16" s="300"/>
      <c r="EA16" s="300"/>
      <c r="EB16" s="300"/>
      <c r="EC16" s="172" t="s">
        <v>106</v>
      </c>
      <c r="ED16" s="173"/>
      <c r="EE16" s="296" t="s">
        <v>171</v>
      </c>
      <c r="EF16" s="170"/>
      <c r="EG16" s="300"/>
      <c r="EH16" s="300"/>
      <c r="EI16" s="300"/>
      <c r="EJ16" s="300"/>
      <c r="EK16" s="300"/>
      <c r="EL16" s="300"/>
      <c r="EM16" s="172" t="s">
        <v>106</v>
      </c>
      <c r="EN16" s="174"/>
      <c r="EO16" s="296"/>
      <c r="EP16" s="255"/>
      <c r="EQ16" s="256"/>
      <c r="ER16" s="256"/>
      <c r="ES16" s="256"/>
      <c r="ET16" s="256"/>
      <c r="EU16" s="256"/>
      <c r="EV16" s="175" t="s">
        <v>109</v>
      </c>
      <c r="EW16" s="259" t="str">
        <f>IF(EO16=1,ROUNDDOWN((EU16-EP16),3),"")</f>
        <v/>
      </c>
      <c r="EX16" s="253"/>
      <c r="EY16" s="296" t="s">
        <v>171</v>
      </c>
      <c r="EZ16" s="255"/>
      <c r="FA16" s="256"/>
      <c r="FB16" s="256"/>
      <c r="FC16" s="256"/>
      <c r="FD16" s="256"/>
      <c r="FE16" s="256"/>
      <c r="FF16" s="175" t="s">
        <v>109</v>
      </c>
      <c r="FG16" s="176" t="str">
        <f>IF(EY16=1,ROUNDDOWN((FE16-EZ16),3),"")</f>
        <v/>
      </c>
      <c r="FH16" s="251"/>
      <c r="FI16" s="296"/>
      <c r="FJ16" s="423"/>
      <c r="FK16" s="424"/>
      <c r="FL16" s="424"/>
      <c r="FM16" s="424"/>
      <c r="FN16" s="424"/>
      <c r="FO16" s="424"/>
      <c r="FP16" s="165" t="s">
        <v>110</v>
      </c>
      <c r="FQ16" s="177" t="str">
        <f>IF(FI16=1,ROUNDDOWN((FO16-FJ16)/FJ16,3),"")</f>
        <v/>
      </c>
      <c r="FR16" s="261"/>
      <c r="FS16" s="263" t="str">
        <f>IF($H16=1,SUM(FT16:FU16),"")</f>
        <v/>
      </c>
      <c r="FT16" s="269"/>
      <c r="FU16" s="270"/>
      <c r="FV16" s="265" t="str">
        <f>IF($H16=1,SUM(FW16:FX16),"")</f>
        <v/>
      </c>
      <c r="FW16" s="273"/>
      <c r="FX16" s="274"/>
      <c r="FY16" s="267" t="str">
        <f>IF($H16=1,SUM(FZ16:GA16),"")</f>
        <v/>
      </c>
      <c r="FZ16" s="273"/>
      <c r="GA16" s="277"/>
      <c r="GB16" s="376"/>
      <c r="GD16" s="316" t="str">
        <f>IF($G16=1,IF(BE16=1,1,0),"")</f>
        <v/>
      </c>
      <c r="GE16" s="290" t="str">
        <f>IF($H16=1,IF(BO16=1,1,0),"")</f>
        <v/>
      </c>
      <c r="GF16" s="290" t="str">
        <f>IF($H16=1,IF(BY16=1,1,0),"")</f>
        <v/>
      </c>
      <c r="GG16" s="290" t="str">
        <f>IF($H16=1,IF(CI16=1,1,0),"")</f>
        <v/>
      </c>
      <c r="GH16" s="387" t="str">
        <f>IF($H16=1,IF(OR(CT16=1,DC16=1,DL16=1,DU16=1),1,0),"")</f>
        <v/>
      </c>
      <c r="GI16" s="316" t="str">
        <f>IF($H16=1,IF(EE16=1,1,0),"")</f>
        <v/>
      </c>
      <c r="GJ16" s="290" t="str">
        <f>IF($H16=1,IF(EO16=1,1,0),"")</f>
        <v/>
      </c>
      <c r="GK16" s="290" t="str">
        <f>IF($H16=1,IF(EY16=1,1,0),"")</f>
        <v/>
      </c>
      <c r="GL16" s="317" t="str">
        <f>IF($H16=1,IF(FI16=1,1,0),"")</f>
        <v/>
      </c>
      <c r="GM16" s="391"/>
      <c r="GN16" s="398" t="str">
        <f>IF($H16=1,IF(BB16=5,5,0),"")</f>
        <v/>
      </c>
      <c r="GO16" s="398" t="str">
        <f>IF($H16=1,IF(BC16=1,5,IF(BC16=2,3,0)),"")</f>
        <v/>
      </c>
      <c r="GP16" s="399" t="str">
        <f>IF($H16=1,IF(AND(BE16=1,BM16&gt;=1),5,0),"")</f>
        <v/>
      </c>
      <c r="GQ16" s="400" t="str">
        <f>IF($H16=1,IF(BQ16=1,5,IF(AND(BO16=1,BV16=1),5,0)),"")</f>
        <v/>
      </c>
      <c r="GR16" s="400" t="str">
        <f>IF($H16=1,IF(AND(BY16=1,CG16&gt;=1),3,0),"")</f>
        <v/>
      </c>
      <c r="GS16" s="400" t="str">
        <f>IF($H16=1,SUM(GT16:GV16),"")</f>
        <v/>
      </c>
      <c r="GT16" s="290" t="str">
        <f>IF(H16=1,IF(CI16=1,IF(AND(CO16-CJ16&gt;0,CR16&gt;=0.8),3,0),0),"")</f>
        <v/>
      </c>
      <c r="GU16" s="290" t="str">
        <f>IF($H16=1,IF($CI16=1,IF(AND($CO16-$CJ16&gt;0,0.6&lt;=$CR16,$CR16&lt;0.8),2,0),0),"")</f>
        <v/>
      </c>
      <c r="GV16" s="290" t="str">
        <f>IF($H16=1,IF($CI16=1,IF(AND($CO16-$CJ16&gt;0,0.4&lt;=$CR16,$CR16&lt;0.6),1,0),0),"")</f>
        <v/>
      </c>
      <c r="GW16" s="400" t="str">
        <f>IF($H16=1,SUM(GX16:HA16),"")</f>
        <v/>
      </c>
      <c r="GX16" s="290" t="str">
        <f>IF($H16=1,IF(CV16=1,2,IF(AND(CT16=1,DA16=1),2,0)),"")</f>
        <v/>
      </c>
      <c r="GY16" s="290" t="str">
        <f>IF($H16=1,IF(DE16=1,2,IF(AND(DC16=1,DJ16=1),2,0)),"")</f>
        <v/>
      </c>
      <c r="GZ16" s="290" t="str">
        <f>IF($H16=1,IF(DN16=1,2,IF(AND(DL16=1,DS16=1),2,0)),"")</f>
        <v/>
      </c>
      <c r="HA16" s="317" t="str">
        <f>IF($H16=1,IF(DW16=1,2,IF(AND(DU16=1,EB16=1),2,0)),"")</f>
        <v/>
      </c>
      <c r="HB16" s="417" t="str">
        <f>IF($H16=1,IF(EG16=1,5,IF(AND(EE16=1,EL16=1),5,0)),"")</f>
        <v/>
      </c>
      <c r="HC16" s="399" t="str">
        <f>IF($H16=1,SUM(HD16:HH16),"")</f>
        <v/>
      </c>
      <c r="HD16" s="290" t="str">
        <f>IF($H16=1,IF(AND($EO16=1,$EU16-$EP16&gt;0,50&lt;=$EW16,$EW16&lt;100),1,0),"")</f>
        <v/>
      </c>
      <c r="HE16" s="290" t="str">
        <f>IF($H16=1,IF(AND($EO16=1,$EU16-$EP16&gt;0,100&lt;=$EW16,$EW16&lt;150),2,0),"")</f>
        <v/>
      </c>
      <c r="HF16" s="290" t="str">
        <f>IF($H16=1,IF(AND($EO16=1,$EU16-$EP16&gt;0,150&lt;=$EW16,$EW16&lt;200),3,0),"")</f>
        <v/>
      </c>
      <c r="HG16" s="290" t="str">
        <f>IF($H16=1,IF(AND($EO16=1,$EU16-$EP16&gt;0,200&lt;=$EW16,$EW16&lt;250),4,0),"")</f>
        <v/>
      </c>
      <c r="HH16" s="317" t="str">
        <f>IF($H16=1,IF(AND($EO16=1,$EU16-$EP16&gt;0,250&lt;=$EW16),5,0),"")</f>
        <v/>
      </c>
      <c r="HI16" s="399" t="str">
        <f>IF($H16=1,SUM(HJ16:HN16),"")</f>
        <v/>
      </c>
      <c r="HJ16" s="387" t="str">
        <f>IF($H16=1,IF(AND($EY16=1,$FE16-$EZ16&gt;0,50&lt;=$FG16,$FG16&lt;100),1,0),"")</f>
        <v/>
      </c>
      <c r="HK16" s="387" t="str">
        <f>IF($H16=1,IF(AND($EY16=1,$FE16-$EZ16&gt;0,100&lt;=$FG16,$FG16&lt;150),2,0),"")</f>
        <v/>
      </c>
      <c r="HL16" s="387" t="str">
        <f>IF($H16=1,IF(AND($EY16=1,$FE16-$EZ16&gt;0,150&lt;=$FG16,$FG16&lt;200),3,0),"")</f>
        <v/>
      </c>
      <c r="HM16" s="387" t="str">
        <f>IF($H16=1,IF(AND($EY16=1,$FE16-$EZ16&gt;0,200&lt;=$FG16,$FG16&lt;250),4,0),"")</f>
        <v/>
      </c>
      <c r="HN16" s="317" t="str">
        <f>IF($H16=1,IF(AND($EY16=1,$FE16-$EZ16&gt;0,250&lt;=$FG16),5,0),"")</f>
        <v/>
      </c>
      <c r="HO16" s="417" t="str">
        <f>IF($H16=1,SUM(HP16:HR16),"")</f>
        <v/>
      </c>
      <c r="HP16" s="290" t="str">
        <f>IF($H16=1,IF(AND($FI16=1,-0.06&lt;$FQ16,$FQ16&lt;=-0.02),1,0),"")</f>
        <v/>
      </c>
      <c r="HQ16" s="290" t="str">
        <f>IF($H16=1,IF(AND($FI16=1,-0.1&lt;$FQ16,$FQ16&lt;=-0.06),2,0),"")</f>
        <v/>
      </c>
      <c r="HR16" s="290" t="str">
        <f>IF($H16=1,IF(AND($FI16=1,$FQ16&lt;=-0.1),3,0),"")</f>
        <v/>
      </c>
      <c r="HS16" s="399" t="str">
        <f>IF($H16=1,IF(FS16=1,1,0),"")</f>
        <v/>
      </c>
      <c r="HT16" s="400" t="str">
        <f>IF($H16=1,SUM(HU16:HV16),"")</f>
        <v/>
      </c>
      <c r="HU16" s="290" t="str">
        <f>IF($H16=1,IF(FW16=1,2,0),"")</f>
        <v/>
      </c>
      <c r="HV16" s="290" t="str">
        <f>IF($H16=1,IF(FX16=1,1,0),"")</f>
        <v/>
      </c>
      <c r="HW16" s="404" t="str">
        <f>IF($H16=1,IF(FY16=1,1,0),"")</f>
        <v/>
      </c>
      <c r="HX16" s="394" t="str">
        <f>IF($H16=1,SUM(GN16,GO16,GP16,GQ16,GR16,GS16,GW16,HB16,HC16,HI16,HO16,HS16,HT16,HW16),"")</f>
        <v/>
      </c>
      <c r="HY16" s="180"/>
      <c r="HZ16" s="406">
        <f>IF(1&lt;=D16,AQ16,0)</f>
        <v>0</v>
      </c>
      <c r="IA16" s="406">
        <f>IF(1&lt;=D16,AI16,0)</f>
        <v>0</v>
      </c>
      <c r="IB16" s="407">
        <f>IF(1&lt;=D16,AR16,0)</f>
        <v>0</v>
      </c>
      <c r="IC16" s="407" t="str">
        <f>IF(IB16&gt;0,IF(AY16="非課税",IB16,IF(AND(HZ16=1,AY16="控除不可"),IB16,IF(AND(HZ16=1,AY16="80%控除"),ROUNDDOWN(IB16*102/110,0),IF(AND(HZ16=1,AY16="全額控除"),ROUNDDOWN(IB16*100/110,0),IF(OR(HZ16=2,HZ16=3),IB16,IB16))))),"")</f>
        <v/>
      </c>
      <c r="ID16" s="407" t="str">
        <f>IF(IA16&gt;0,IF(IA16=5,IC16/2,IB16),"")</f>
        <v/>
      </c>
      <c r="IE16" s="407" t="str">
        <f>IF(IA16=1,ID16,IF(IA16=2,1000000,IF(IA16=3,ID16,IF(IA16=4,250000,IF(IA16=5,10000000,"")))))</f>
        <v/>
      </c>
      <c r="IF16" s="407" t="str">
        <f>IF(IB16&gt;0,MIN(ID16,IE16),"")</f>
        <v/>
      </c>
      <c r="IG16" s="407">
        <f>IF(G16=1,SUMIF($N$16:$N$180,N16,$AR$16:$AR$1059),0)</f>
        <v>0</v>
      </c>
      <c r="IH16" s="407">
        <f>IF(G16=1,SUMIF($N$16:$N$180,N16,$AS$16:$AS$1059),0)</f>
        <v>0</v>
      </c>
      <c r="II16" s="407">
        <f>IF(G16=1,SUMIF($N$16:$N$180,N16,$AW$16:$AW$1059),0)</f>
        <v>0</v>
      </c>
      <c r="IJ16" s="407">
        <f>IF(G16=1,SUMIF($N$16:$N$180,N16,$AX$16:$AX$1059),0)</f>
        <v>0</v>
      </c>
      <c r="IK16" s="406">
        <f t="shared" ref="IK16" si="88">IF(G16=1,IF(IH16&lt;=10000000,"○","×"),0)</f>
        <v>0</v>
      </c>
    </row>
    <row r="17" spans="2:245" s="178" customFormat="1" ht="15" customHeight="1" x14ac:dyDescent="0.2">
      <c r="B17" s="231">
        <f t="shared" ref="B17:B80" si="89">D17*1000000+C17*10000+E17*100+F17</f>
        <v>0</v>
      </c>
      <c r="C17" s="231">
        <f t="shared" ref="C17:C80" si="90">IF(K17&lt;&gt;"",IF(K17&lt;&gt;K16,C16+1,C16),0)</f>
        <v>0</v>
      </c>
      <c r="D17" s="231">
        <f t="shared" ref="D17:D80" si="91">IF(L17&lt;&gt;"",IF(L17&lt;&gt;L16,D16+1,D16),0)</f>
        <v>0</v>
      </c>
      <c r="E17" s="231">
        <f t="shared" ref="E17:E80" si="92">IF(N17&lt;&gt;"",IF(N17&lt;&gt;N16,E16+1,E16),0)</f>
        <v>0</v>
      </c>
      <c r="F17" s="231">
        <f t="shared" ref="F17:F80" si="93">IF(L17&lt;&gt;"",IF(L17&lt;&gt;L16,1,0),0)</f>
        <v>0</v>
      </c>
      <c r="G17" s="231">
        <f t="shared" ref="G17:G80" si="94">IF(N17&lt;&gt;"",IF(N17&lt;&gt;N16,1,0),0)</f>
        <v>0</v>
      </c>
      <c r="H17" s="231">
        <f t="shared" ref="H17:H80" si="95">IF(T17&lt;&gt;"",IF(T17&lt;&gt;T16,1,0),0)</f>
        <v>0</v>
      </c>
      <c r="I17" s="232">
        <f t="shared" ref="I17:I80" si="96">IF(T17&lt;&gt;"",IF(T17&lt;&gt;T16,I16+1,I16),0)</f>
        <v>0</v>
      </c>
      <c r="J17" s="151">
        <f t="shared" ref="J17:J80" si="97">IF(L17&lt;&gt;"",J16+1,0)</f>
        <v>0</v>
      </c>
      <c r="K17" s="152"/>
      <c r="L17" s="152"/>
      <c r="M17" s="153"/>
      <c r="N17" s="233"/>
      <c r="O17" s="155"/>
      <c r="P17" s="145" t="str">
        <f>IFERROR(VLOOKUP(O17,整理番号!$A$30:$B$31,2,FALSE),"")</f>
        <v/>
      </c>
      <c r="Q17" s="213"/>
      <c r="R17" s="158"/>
      <c r="S17" s="156" t="str">
        <f t="shared" ref="S17:S80" si="98">IF(T17&lt;&gt;"",IF(L17&lt;&gt;L16,1,IF(T17&lt;&gt;T16,S16+1,S16)),"")</f>
        <v/>
      </c>
      <c r="T17" s="152"/>
      <c r="U17" s="153"/>
      <c r="V17" s="145" t="str">
        <f>IFERROR(VLOOKUP(U17,整理番号!$A$3:$B$5,2,FALSE),"")</f>
        <v/>
      </c>
      <c r="W17" s="153"/>
      <c r="X17" s="146" t="str">
        <f>IFERROR(VLOOKUP(W17,整理番号!$A$8:$B$9,2,FALSE),"")</f>
        <v/>
      </c>
      <c r="Y17" s="153"/>
      <c r="Z17" s="145" t="str">
        <f>IFERROR(VLOOKUP(Y17,整理番号!$A$12:$B$16,2,FALSE),"")</f>
        <v/>
      </c>
      <c r="AA17" s="209"/>
      <c r="AB17" s="211"/>
      <c r="AC17" s="211"/>
      <c r="AD17" s="209"/>
      <c r="AE17" s="209"/>
      <c r="AF17" s="209"/>
      <c r="AG17" s="209"/>
      <c r="AH17" s="408"/>
      <c r="AI17" s="159"/>
      <c r="AJ17" s="410" t="str">
        <f>IFERROR(VLOOKUP(AI17,整理番号!$A$19:$B$23,2,FALSE),"")</f>
        <v/>
      </c>
      <c r="AK17" s="156" t="str">
        <f t="shared" ref="AK17:AK80" si="99">IF(AL17&lt;&gt;"",IF(OR(T17&lt;&gt;T16,L17&lt;&gt;L16),1,AK16+1),"")</f>
        <v/>
      </c>
      <c r="AL17" s="157"/>
      <c r="AM17" s="216"/>
      <c r="AN17" s="218"/>
      <c r="AO17" s="218"/>
      <c r="AP17" s="158"/>
      <c r="AQ17" s="159"/>
      <c r="AR17" s="220"/>
      <c r="AS17" s="161" t="str">
        <f t="shared" ref="AS17:AS80" si="100">IF(AR17&gt;0,ROUNDDOWN(IF17,0),"")</f>
        <v/>
      </c>
      <c r="AT17" s="147"/>
      <c r="AU17" s="147"/>
      <c r="AV17" s="161" t="str">
        <f t="shared" ref="AV17:AV80" si="101">IF(AR17&gt;0,AR17-SUM(AS17:AU17),"")</f>
        <v/>
      </c>
      <c r="AW17" s="162" t="str">
        <f t="shared" ref="AW17:AW80" si="102">IF(AR17&gt;0,IF(AP17=7,AR17,0),"")</f>
        <v/>
      </c>
      <c r="AX17" s="162" t="str">
        <f t="shared" ref="AX17:AX80" si="103">IF(AR17&gt;0,IF(AP17=7,AS17,0),"")</f>
        <v/>
      </c>
      <c r="AY17" s="223"/>
      <c r="AZ17" s="227" t="str">
        <f t="shared" ref="AZ17:AZ80" si="104">IF(AR17&gt;0,IF(AY17="非課税","",IF(AND(AQ17=1,AY17="控除不可"),"該当なし",IF(AND(AQ17=1,AY17="80%控除"),ROUNDDOWN(AR17*8/110,0),IF(AND(AQ17=1,AY17="全額控除"),ROUNDDOWN(AR17*10/110,0),IF(AND(AY17="控除不可",OR(AQ17=2,AQ17=3)),"該当なし","含税額"))))),"")</f>
        <v/>
      </c>
      <c r="BA17" s="228" t="str">
        <f t="shared" ref="BA17:BA80" si="105">IF(AR17&gt;0,IF(AND(AQ17=1,AY17="控除不可"),"",IF(AND(AQ17=1,AY17="80%控除"),ROUNDDOWN(AS17*8/102,0),IF(AND(AQ17=1,AY17="全額控除"),ROUNDDOWN(AS17*10/100,0),IF(AQ17=2,"","")))),"")</f>
        <v/>
      </c>
      <c r="BB17" s="234" t="str">
        <f t="shared" ref="BB17:BB80" si="106">IF($H17=1,IF(R17=1,5,0),"")</f>
        <v/>
      </c>
      <c r="BC17" s="237"/>
      <c r="BD17" s="238"/>
      <c r="BE17" s="284"/>
      <c r="BF17" s="286"/>
      <c r="BG17" s="241"/>
      <c r="BH17" s="241"/>
      <c r="BI17" s="241"/>
      <c r="BJ17" s="241"/>
      <c r="BK17" s="241"/>
      <c r="BL17" s="163" t="s">
        <v>105</v>
      </c>
      <c r="BM17" s="302" t="str">
        <f t="shared" ref="BM17:BM80" si="107">IF(BE17=1,BK17-BF17,"")</f>
        <v/>
      </c>
      <c r="BN17" s="251"/>
      <c r="BO17" s="270"/>
      <c r="BP17" s="179"/>
      <c r="BQ17" s="164"/>
      <c r="BR17" s="243"/>
      <c r="BS17" s="243"/>
      <c r="BT17" s="243"/>
      <c r="BU17" s="243"/>
      <c r="BV17" s="243"/>
      <c r="BW17" s="165" t="s">
        <v>106</v>
      </c>
      <c r="BX17" s="251"/>
      <c r="BY17" s="296"/>
      <c r="BZ17" s="304"/>
      <c r="CA17" s="305"/>
      <c r="CB17" s="305"/>
      <c r="CC17" s="305"/>
      <c r="CD17" s="305"/>
      <c r="CE17" s="305"/>
      <c r="CF17" s="165" t="s">
        <v>169</v>
      </c>
      <c r="CG17" s="308" t="str">
        <f t="shared" ref="CG17:CG80" si="108">IF(BY17=1,CE17-BZ17,"")</f>
        <v/>
      </c>
      <c r="CH17" s="251"/>
      <c r="CI17" s="296"/>
      <c r="CJ17" s="166"/>
      <c r="CK17" s="245"/>
      <c r="CL17" s="245"/>
      <c r="CM17" s="245"/>
      <c r="CN17" s="245"/>
      <c r="CO17" s="245"/>
      <c r="CP17" s="165" t="s">
        <v>107</v>
      </c>
      <c r="CQ17" s="247"/>
      <c r="CR17" s="249" t="str">
        <f t="shared" ref="CR17:CR80" si="109">IF(CI17=1,CO17/CQ17,"")</f>
        <v/>
      </c>
      <c r="CS17" s="251"/>
      <c r="CT17" s="296" t="s">
        <v>171</v>
      </c>
      <c r="CU17" s="167"/>
      <c r="CV17" s="300"/>
      <c r="CW17" s="300"/>
      <c r="CX17" s="300"/>
      <c r="CY17" s="300"/>
      <c r="CZ17" s="300"/>
      <c r="DA17" s="300"/>
      <c r="DB17" s="168" t="s">
        <v>108</v>
      </c>
      <c r="DC17" s="296" t="s">
        <v>171</v>
      </c>
      <c r="DD17" s="170"/>
      <c r="DE17" s="300"/>
      <c r="DF17" s="300"/>
      <c r="DG17" s="300"/>
      <c r="DH17" s="300"/>
      <c r="DI17" s="300"/>
      <c r="DJ17" s="300"/>
      <c r="DK17" s="169" t="s">
        <v>106</v>
      </c>
      <c r="DL17" s="296" t="s">
        <v>171</v>
      </c>
      <c r="DM17" s="170"/>
      <c r="DN17" s="300"/>
      <c r="DO17" s="300"/>
      <c r="DP17" s="300"/>
      <c r="DQ17" s="300"/>
      <c r="DR17" s="300"/>
      <c r="DS17" s="300"/>
      <c r="DT17" s="171" t="s">
        <v>106</v>
      </c>
      <c r="DU17" s="296" t="s">
        <v>171</v>
      </c>
      <c r="DV17" s="310"/>
      <c r="DW17" s="300"/>
      <c r="DX17" s="300"/>
      <c r="DY17" s="300"/>
      <c r="DZ17" s="300"/>
      <c r="EA17" s="300"/>
      <c r="EB17" s="300"/>
      <c r="EC17" s="172" t="s">
        <v>106</v>
      </c>
      <c r="ED17" s="173"/>
      <c r="EE17" s="296" t="s">
        <v>171</v>
      </c>
      <c r="EF17" s="170"/>
      <c r="EG17" s="300"/>
      <c r="EH17" s="300"/>
      <c r="EI17" s="300"/>
      <c r="EJ17" s="300"/>
      <c r="EK17" s="300"/>
      <c r="EL17" s="300"/>
      <c r="EM17" s="172" t="s">
        <v>106</v>
      </c>
      <c r="EN17" s="174"/>
      <c r="EO17" s="296" t="s">
        <v>171</v>
      </c>
      <c r="EP17" s="255"/>
      <c r="EQ17" s="256"/>
      <c r="ER17" s="256"/>
      <c r="ES17" s="256"/>
      <c r="ET17" s="256"/>
      <c r="EU17" s="256"/>
      <c r="EV17" s="175" t="s">
        <v>109</v>
      </c>
      <c r="EW17" s="259" t="str">
        <f t="shared" ref="EW17:EW80" si="110">IF(EO17=1,ROUNDDOWN((EU17-EP17),3),"")</f>
        <v/>
      </c>
      <c r="EX17" s="253"/>
      <c r="EY17" s="296" t="s">
        <v>171</v>
      </c>
      <c r="EZ17" s="255"/>
      <c r="FA17" s="256"/>
      <c r="FB17" s="256"/>
      <c r="FC17" s="256"/>
      <c r="FD17" s="256"/>
      <c r="FE17" s="256"/>
      <c r="FF17" s="175" t="s">
        <v>109</v>
      </c>
      <c r="FG17" s="176" t="str">
        <f t="shared" ref="FG17:FG80" si="111">IF(EY17=1,ROUNDDOWN((FE17-EZ17),3),"")</f>
        <v/>
      </c>
      <c r="FH17" s="251"/>
      <c r="FI17" s="296"/>
      <c r="FJ17" s="423"/>
      <c r="FK17" s="424"/>
      <c r="FL17" s="424"/>
      <c r="FM17" s="424"/>
      <c r="FN17" s="424"/>
      <c r="FO17" s="424"/>
      <c r="FP17" s="165" t="s">
        <v>110</v>
      </c>
      <c r="FQ17" s="177" t="str">
        <f t="shared" ref="FQ17:FQ80" si="112">IF(FI17=1,ROUNDDOWN((FO17-FJ17)/FJ17,3),"")</f>
        <v/>
      </c>
      <c r="FR17" s="261"/>
      <c r="FS17" s="263" t="str">
        <f t="shared" ref="FS17:FS80" si="113">IF($H17=1,SUM(FT17:FU17),"")</f>
        <v/>
      </c>
      <c r="FT17" s="269"/>
      <c r="FU17" s="270"/>
      <c r="FV17" s="265" t="str">
        <f t="shared" ref="FV17:FV80" si="114">IF($H17=1,SUM(FW17:FX17),"")</f>
        <v/>
      </c>
      <c r="FW17" s="273"/>
      <c r="FX17" s="274"/>
      <c r="FY17" s="267" t="str">
        <f t="shared" ref="FY17:FY80" si="115">IF($H17=1,SUM(FZ17:GA17),"")</f>
        <v/>
      </c>
      <c r="FZ17" s="273"/>
      <c r="GA17" s="277"/>
      <c r="GB17" s="376"/>
      <c r="GD17" s="316" t="str">
        <f t="shared" ref="GD17:GD80" si="116">IF($G17=1,IF(BE17=1,1,0),"")</f>
        <v/>
      </c>
      <c r="GE17" s="290" t="str">
        <f t="shared" ref="GE17:GE80" si="117">IF($H17=1,IF(BO17=1,1,0),"")</f>
        <v/>
      </c>
      <c r="GF17" s="290" t="str">
        <f t="shared" ref="GF17:GF80" si="118">IF($H17=1,IF(BY17=1,1,0),"")</f>
        <v/>
      </c>
      <c r="GG17" s="290" t="str">
        <f t="shared" ref="GG17:GG80" si="119">IF($H17=1,IF(CI17=1,1,0),"")</f>
        <v/>
      </c>
      <c r="GH17" s="387" t="str">
        <f t="shared" ref="GH17:GH80" si="120">IF($H17=1,IF(OR(CT17=1,DC17=1,DL17=1,DU17=1),1,0),"")</f>
        <v/>
      </c>
      <c r="GI17" s="316" t="str">
        <f t="shared" ref="GI17:GI80" si="121">IF($H17=1,IF(EE17=1,1,0),"")</f>
        <v/>
      </c>
      <c r="GJ17" s="290" t="str">
        <f t="shared" ref="GJ17:GJ80" si="122">IF($H17=1,IF(EO17=1,1,0),"")</f>
        <v/>
      </c>
      <c r="GK17" s="290" t="str">
        <f t="shared" ref="GK17:GK80" si="123">IF($H17=1,IF(EY17=1,1,0),"")</f>
        <v/>
      </c>
      <c r="GL17" s="317" t="str">
        <f t="shared" ref="GL17:GL80" si="124">IF($H17=1,IF(FI17=1,1,0),"")</f>
        <v/>
      </c>
      <c r="GM17" s="391"/>
      <c r="GN17" s="398" t="str">
        <f t="shared" ref="GN17:GN80" si="125">IF($H17=1,IF(BB17=5,5,0),"")</f>
        <v/>
      </c>
      <c r="GO17" s="398" t="str">
        <f t="shared" ref="GO17:GO80" si="126">IF($H17=1,IF(BC17=1,5,IF(BC17=2,3,0)),"")</f>
        <v/>
      </c>
      <c r="GP17" s="399" t="str">
        <f t="shared" ref="GP17:GP80" si="127">IF($H17=1,IF(AND(BE17=1,BM17&gt;=1),5,0),"")</f>
        <v/>
      </c>
      <c r="GQ17" s="400" t="str">
        <f t="shared" ref="GQ17:GQ80" si="128">IF($H17=1,IF(BQ17=1,5,IF(AND(BO17=1,BV17=1),5,0)),"")</f>
        <v/>
      </c>
      <c r="GR17" s="400" t="str">
        <f t="shared" ref="GR17:GR80" si="129">IF($H17=1,IF(AND(BY17=1,CG17&gt;=1),3,0),"")</f>
        <v/>
      </c>
      <c r="GS17" s="400" t="str">
        <f t="shared" ref="GS17:GS80" si="130">IF($H17=1,SUM(GT17:GV17),"")</f>
        <v/>
      </c>
      <c r="GT17" s="290" t="str">
        <f t="shared" ref="GT17:GT80" si="131">IF(H17=1,IF(CI17=1,IF(AND(CO17-CJ17&gt;0,CR17&gt;=0.8),3,0),0),"")</f>
        <v/>
      </c>
      <c r="GU17" s="290" t="str">
        <f t="shared" ref="GU17:GU80" si="132">IF($H17=1,IF($CI17=1,IF(AND($CO17-$CJ17&gt;0,0.6&lt;=$CR17,$CR17&lt;0.8),2,0),0),"")</f>
        <v/>
      </c>
      <c r="GV17" s="290" t="str">
        <f t="shared" ref="GV17:GV80" si="133">IF($H17=1,IF($CI17=1,IF(AND($CO17-$CJ17&gt;0,0.4&lt;=$CR17,$CR17&lt;0.6),1,0),0),"")</f>
        <v/>
      </c>
      <c r="GW17" s="400" t="str">
        <f t="shared" ref="GW17:GW80" si="134">IF($H17=1,SUM(GX17:HA17),"")</f>
        <v/>
      </c>
      <c r="GX17" s="290" t="str">
        <f t="shared" ref="GX17:GX80" si="135">IF($H17=1,IF(CV17=1,2,IF(AND(CT17=1,DA17=1),2,0)),"")</f>
        <v/>
      </c>
      <c r="GY17" s="290" t="str">
        <f t="shared" ref="GY17:GY80" si="136">IF($H17=1,IF(DE17=1,2,IF(AND(DC17=1,DJ17=1),2,0)),"")</f>
        <v/>
      </c>
      <c r="GZ17" s="290" t="str">
        <f t="shared" ref="GZ17:GZ80" si="137">IF($H17=1,IF(DN17=1,2,IF(AND(DL17=1,DS17=1),2,0)),"")</f>
        <v/>
      </c>
      <c r="HA17" s="317" t="str">
        <f t="shared" ref="HA17:HA80" si="138">IF($H17=1,IF(DW17=1,2,IF(AND(DU17=1,EB17=1),2,0)),"")</f>
        <v/>
      </c>
      <c r="HB17" s="417" t="str">
        <f t="shared" ref="HB17:HB80" si="139">IF($H17=1,IF(EG17=1,5,IF(AND(EE17=1,EL17=1),5,0)),"")</f>
        <v/>
      </c>
      <c r="HC17" s="399" t="str">
        <f t="shared" ref="HC17:HC80" si="140">IF($H17=1,SUM(HD17:HH17),"")</f>
        <v/>
      </c>
      <c r="HD17" s="290" t="str">
        <f t="shared" ref="HD17:HD80" si="141">IF($H17=1,IF(AND($EO17=1,$EU17-$EP17&gt;0,50&lt;=$EW17,$EW17&lt;100),1,0),"")</f>
        <v/>
      </c>
      <c r="HE17" s="290" t="str">
        <f t="shared" ref="HE17:HE80" si="142">IF($H17=1,IF(AND($EO17=1,$EU17-$EP17&gt;0,100&lt;=$EW17,$EW17&lt;150),2,0),"")</f>
        <v/>
      </c>
      <c r="HF17" s="290" t="str">
        <f t="shared" ref="HF17:HF80" si="143">IF($H17=1,IF(AND($EO17=1,$EU17-$EP17&gt;0,150&lt;=$EW17,$EW17&lt;200),3,0),"")</f>
        <v/>
      </c>
      <c r="HG17" s="290" t="str">
        <f t="shared" ref="HG17:HG80" si="144">IF($H17=1,IF(AND($EO17=1,$EU17-$EP17&gt;0,200&lt;=$EW17,$EW17&lt;250),4,0),"")</f>
        <v/>
      </c>
      <c r="HH17" s="317" t="str">
        <f t="shared" ref="HH17:HH80" si="145">IF($H17=1,IF(AND($EO17=1,$EU17-$EP17&gt;0,250&lt;=$EW17),5,0),"")</f>
        <v/>
      </c>
      <c r="HI17" s="399" t="str">
        <f t="shared" ref="HI17:HI80" si="146">IF($H17=1,SUM(HJ17:HN17),"")</f>
        <v/>
      </c>
      <c r="HJ17" s="387" t="str">
        <f t="shared" ref="HJ17:HJ80" si="147">IF($H17=1,IF(AND($EY17=1,$FE17-$EZ17&gt;0,50&lt;=$FG17,$FG17&lt;100),1,0),"")</f>
        <v/>
      </c>
      <c r="HK17" s="387" t="str">
        <f t="shared" ref="HK17:HK80" si="148">IF($H17=1,IF(AND($EY17=1,$FE17-$EZ17&gt;0,100&lt;=$FG17,$FG17&lt;150),2,0),"")</f>
        <v/>
      </c>
      <c r="HL17" s="387" t="str">
        <f t="shared" ref="HL17:HL80" si="149">IF($H17=1,IF(AND($EY17=1,$FE17-$EZ17&gt;0,150&lt;=$FG17,$FG17&lt;200),3,0),"")</f>
        <v/>
      </c>
      <c r="HM17" s="387" t="str">
        <f t="shared" ref="HM17:HM80" si="150">IF($H17=1,IF(AND($EY17=1,$FE17-$EZ17&gt;0,200&lt;=$FG17,$FG17&lt;250),4,0),"")</f>
        <v/>
      </c>
      <c r="HN17" s="317" t="str">
        <f t="shared" ref="HN17:HN80" si="151">IF($H17=1,IF(AND($EY17=1,$FE17-$EZ17&gt;0,250&lt;=$FG17),5,0),"")</f>
        <v/>
      </c>
      <c r="HO17" s="417" t="str">
        <f t="shared" ref="HO17:HO80" si="152">IF($H17=1,SUM(HP17:HR17),"")</f>
        <v/>
      </c>
      <c r="HP17" s="290" t="str">
        <f t="shared" ref="HP17:HP80" si="153">IF($H17=1,IF(AND($FI17=1,-0.06&lt;$FQ17,$FQ17&lt;=-0.02),1,0),"")</f>
        <v/>
      </c>
      <c r="HQ17" s="290" t="str">
        <f t="shared" ref="HQ17:HQ80" si="154">IF($H17=1,IF(AND($FI17=1,-0.1&lt;$FQ17,$FQ17&lt;=-0.06),2,0),"")</f>
        <v/>
      </c>
      <c r="HR17" s="422" t="str">
        <f t="shared" ref="HR17:HR80" si="155">IF($H17=1,IF(AND($FI17=1,$FQ17&lt;=-0.1),3,0),"")</f>
        <v/>
      </c>
      <c r="HS17" s="399" t="str">
        <f t="shared" ref="HS17:HS80" si="156">IF($H17=1,IF(FS17=1,1,0),"")</f>
        <v/>
      </c>
      <c r="HT17" s="400" t="str">
        <f t="shared" ref="HT17:HT80" si="157">IF($H17=1,SUM(HU17:HV17),"")</f>
        <v/>
      </c>
      <c r="HU17" s="387" t="str">
        <f t="shared" ref="HU17:HU80" si="158">IF($H17=1,IF(FW17=1,2,0),"")</f>
        <v/>
      </c>
      <c r="HV17" s="387" t="str">
        <f t="shared" ref="HV17:HV80" si="159">IF($H17=1,IF(FX17=1,1,0),"")</f>
        <v/>
      </c>
      <c r="HW17" s="404" t="str">
        <f t="shared" ref="HW17:HW80" si="160">IF($H17=1,IF(FY17=1,1,0),"")</f>
        <v/>
      </c>
      <c r="HX17" s="394" t="str">
        <f t="shared" ref="HX17:HX80" si="161">IF($H17=1,SUM(GN17,GO17,GP17,GQ17,GR17,GS17,GW17,HB17,HC17,HI17,HO17,HS17,HT17,HW17),"")</f>
        <v/>
      </c>
      <c r="HY17" s="180"/>
      <c r="HZ17" s="406">
        <f t="shared" ref="HZ17:HZ80" si="162">IF(1&lt;=D17,AQ17,0)</f>
        <v>0</v>
      </c>
      <c r="IA17" s="406">
        <f t="shared" ref="IA17:IA80" si="163">IF(1&lt;=D17,AI17,0)</f>
        <v>0</v>
      </c>
      <c r="IB17" s="407">
        <f t="shared" ref="IB17:IB80" si="164">IF(1&lt;=D17,AR17,0)</f>
        <v>0</v>
      </c>
      <c r="IC17" s="407" t="str">
        <f t="shared" ref="IC17:IC80" si="165">IF(IB17&gt;0,IF(AY17="非課税",IB17,IF(AND(HZ17=1,AY17="控除不可"),IB17,IF(AND(HZ17=1,AY17="80%控除"),ROUNDDOWN(IB17*102/110,0),IF(AND(HZ17=1,AY17="全額控除"),ROUNDDOWN(IB17*100/110,0),IF(OR(HZ17=2,HZ17=3),IB17,IB17))))),"")</f>
        <v/>
      </c>
      <c r="ID17" s="407" t="str">
        <f t="shared" ref="ID17:ID80" si="166">IF(IA17&gt;0,IF(IA17=5,IC17/2,IB17),"")</f>
        <v/>
      </c>
      <c r="IE17" s="407" t="str">
        <f t="shared" ref="IE17:IE80" si="167">IF(IA17=1,ID17,IF(IA17=2,1000000,IF(IA17=3,ID17,IF(IA17=4,250000,IF(IA17=5,10000000,"")))))</f>
        <v/>
      </c>
      <c r="IF17" s="407" t="str">
        <f t="shared" ref="IF17:IF80" si="168">IF(IB17&gt;0,MIN(ID17,IE17),"")</f>
        <v/>
      </c>
      <c r="IG17" s="407">
        <f t="shared" ref="IG17:IG80" si="169">IF(G17=1,SUMIF($N$16:$N$180,N17,$AR$16:$AR$1059),0)</f>
        <v>0</v>
      </c>
      <c r="IH17" s="407">
        <f t="shared" ref="IH17:IH80" si="170">IF(G17=1,SUMIF($N$16:$N$180,N17,$AS$16:$AS$1059),0)</f>
        <v>0</v>
      </c>
      <c r="II17" s="407">
        <f t="shared" ref="II17:II80" si="171">IF(G17=1,SUMIF($N$16:$N$180,N17,$AW$16:$AW$1059),0)</f>
        <v>0</v>
      </c>
      <c r="IJ17" s="407">
        <f t="shared" ref="IJ17:IJ80" si="172">IF(G17=1,SUMIF($N$16:$N$180,N17,$AX$16:$AX$1059),0)</f>
        <v>0</v>
      </c>
      <c r="IK17" s="406">
        <f t="shared" ref="IK17:IK80" si="173">IF(G17=1,IF(IH17&lt;=10000000,"○","×"),0)</f>
        <v>0</v>
      </c>
    </row>
    <row r="18" spans="2:245" s="178" customFormat="1" ht="15" customHeight="1" x14ac:dyDescent="0.2">
      <c r="B18" s="231">
        <f t="shared" si="89"/>
        <v>0</v>
      </c>
      <c r="C18" s="231">
        <f t="shared" si="90"/>
        <v>0</v>
      </c>
      <c r="D18" s="231">
        <f t="shared" si="91"/>
        <v>0</v>
      </c>
      <c r="E18" s="231">
        <f t="shared" si="92"/>
        <v>0</v>
      </c>
      <c r="F18" s="231">
        <f t="shared" si="93"/>
        <v>0</v>
      </c>
      <c r="G18" s="231">
        <f t="shared" si="94"/>
        <v>0</v>
      </c>
      <c r="H18" s="231">
        <f t="shared" si="95"/>
        <v>0</v>
      </c>
      <c r="I18" s="232">
        <f t="shared" si="96"/>
        <v>0</v>
      </c>
      <c r="J18" s="151">
        <f t="shared" si="97"/>
        <v>0</v>
      </c>
      <c r="K18" s="152"/>
      <c r="L18" s="152"/>
      <c r="M18" s="153"/>
      <c r="N18" s="233"/>
      <c r="O18" s="155"/>
      <c r="P18" s="145" t="str">
        <f>IFERROR(VLOOKUP(O18,整理番号!$A$30:$B$31,2,FALSE),"")</f>
        <v/>
      </c>
      <c r="Q18" s="213"/>
      <c r="R18" s="158"/>
      <c r="S18" s="156" t="str">
        <f t="shared" si="98"/>
        <v/>
      </c>
      <c r="T18" s="152"/>
      <c r="U18" s="153"/>
      <c r="V18" s="145" t="str">
        <f>IFERROR(VLOOKUP(U18,整理番号!$A$3:$B$5,2,FALSE),"")</f>
        <v/>
      </c>
      <c r="W18" s="153"/>
      <c r="X18" s="146" t="str">
        <f>IFERROR(VLOOKUP(W18,整理番号!$A$8:$B$9,2,FALSE),"")</f>
        <v/>
      </c>
      <c r="Y18" s="153"/>
      <c r="Z18" s="145" t="str">
        <f>IFERROR(VLOOKUP(Y18,整理番号!$A$12:$B$16,2,FALSE),"")</f>
        <v/>
      </c>
      <c r="AA18" s="209"/>
      <c r="AB18" s="211"/>
      <c r="AC18" s="211"/>
      <c r="AD18" s="209"/>
      <c r="AE18" s="209"/>
      <c r="AF18" s="209"/>
      <c r="AG18" s="209"/>
      <c r="AH18" s="408"/>
      <c r="AI18" s="159"/>
      <c r="AJ18" s="410" t="str">
        <f>IFERROR(VLOOKUP(AI18,整理番号!$A$19:$B$23,2,FALSE),"")</f>
        <v/>
      </c>
      <c r="AK18" s="156" t="str">
        <f t="shared" si="99"/>
        <v/>
      </c>
      <c r="AL18" s="157"/>
      <c r="AM18" s="216"/>
      <c r="AN18" s="218"/>
      <c r="AO18" s="218"/>
      <c r="AP18" s="158"/>
      <c r="AQ18" s="159"/>
      <c r="AR18" s="220"/>
      <c r="AS18" s="161" t="str">
        <f t="shared" si="100"/>
        <v/>
      </c>
      <c r="AT18" s="147"/>
      <c r="AU18" s="147"/>
      <c r="AV18" s="161" t="str">
        <f t="shared" si="101"/>
        <v/>
      </c>
      <c r="AW18" s="162" t="str">
        <f t="shared" si="102"/>
        <v/>
      </c>
      <c r="AX18" s="162" t="str">
        <f t="shared" si="103"/>
        <v/>
      </c>
      <c r="AY18" s="223"/>
      <c r="AZ18" s="227" t="str">
        <f t="shared" si="104"/>
        <v/>
      </c>
      <c r="BA18" s="228" t="str">
        <f t="shared" si="105"/>
        <v/>
      </c>
      <c r="BB18" s="234" t="str">
        <f t="shared" si="106"/>
        <v/>
      </c>
      <c r="BC18" s="237"/>
      <c r="BD18" s="238"/>
      <c r="BE18" s="284"/>
      <c r="BF18" s="286"/>
      <c r="BG18" s="241"/>
      <c r="BH18" s="241"/>
      <c r="BI18" s="241"/>
      <c r="BJ18" s="241"/>
      <c r="BK18" s="241"/>
      <c r="BL18" s="163" t="s">
        <v>105</v>
      </c>
      <c r="BM18" s="302" t="str">
        <f t="shared" si="107"/>
        <v/>
      </c>
      <c r="BN18" s="251"/>
      <c r="BO18" s="270"/>
      <c r="BP18" s="179"/>
      <c r="BQ18" s="164"/>
      <c r="BR18" s="243"/>
      <c r="BS18" s="243"/>
      <c r="BT18" s="243"/>
      <c r="BU18" s="243"/>
      <c r="BV18" s="243"/>
      <c r="BW18" s="165" t="s">
        <v>106</v>
      </c>
      <c r="BX18" s="251"/>
      <c r="BY18" s="296"/>
      <c r="BZ18" s="304"/>
      <c r="CA18" s="305"/>
      <c r="CB18" s="305"/>
      <c r="CC18" s="305"/>
      <c r="CD18" s="305"/>
      <c r="CE18" s="305"/>
      <c r="CF18" s="165" t="s">
        <v>169</v>
      </c>
      <c r="CG18" s="308" t="str">
        <f t="shared" si="108"/>
        <v/>
      </c>
      <c r="CH18" s="251"/>
      <c r="CI18" s="296"/>
      <c r="CJ18" s="166"/>
      <c r="CK18" s="245"/>
      <c r="CL18" s="245"/>
      <c r="CM18" s="245"/>
      <c r="CN18" s="245"/>
      <c r="CO18" s="245"/>
      <c r="CP18" s="165" t="s">
        <v>107</v>
      </c>
      <c r="CQ18" s="247"/>
      <c r="CR18" s="249" t="str">
        <f t="shared" si="109"/>
        <v/>
      </c>
      <c r="CS18" s="251"/>
      <c r="CT18" s="296" t="s">
        <v>171</v>
      </c>
      <c r="CU18" s="167"/>
      <c r="CV18" s="300"/>
      <c r="CW18" s="300"/>
      <c r="CX18" s="300"/>
      <c r="CY18" s="300"/>
      <c r="CZ18" s="300"/>
      <c r="DA18" s="300"/>
      <c r="DB18" s="168" t="s">
        <v>108</v>
      </c>
      <c r="DC18" s="296" t="s">
        <v>171</v>
      </c>
      <c r="DD18" s="170"/>
      <c r="DE18" s="300"/>
      <c r="DF18" s="300"/>
      <c r="DG18" s="300"/>
      <c r="DH18" s="300"/>
      <c r="DI18" s="300"/>
      <c r="DJ18" s="300"/>
      <c r="DK18" s="169" t="s">
        <v>106</v>
      </c>
      <c r="DL18" s="296" t="s">
        <v>171</v>
      </c>
      <c r="DM18" s="170"/>
      <c r="DN18" s="300"/>
      <c r="DO18" s="300"/>
      <c r="DP18" s="300"/>
      <c r="DQ18" s="300"/>
      <c r="DR18" s="300"/>
      <c r="DS18" s="300"/>
      <c r="DT18" s="171" t="s">
        <v>106</v>
      </c>
      <c r="DU18" s="296" t="s">
        <v>171</v>
      </c>
      <c r="DV18" s="310"/>
      <c r="DW18" s="300"/>
      <c r="DX18" s="300"/>
      <c r="DY18" s="300"/>
      <c r="DZ18" s="300"/>
      <c r="EA18" s="300"/>
      <c r="EB18" s="300"/>
      <c r="EC18" s="172" t="s">
        <v>106</v>
      </c>
      <c r="ED18" s="173"/>
      <c r="EE18" s="296" t="s">
        <v>171</v>
      </c>
      <c r="EF18" s="170"/>
      <c r="EG18" s="300"/>
      <c r="EH18" s="300"/>
      <c r="EI18" s="300"/>
      <c r="EJ18" s="300"/>
      <c r="EK18" s="300"/>
      <c r="EL18" s="300"/>
      <c r="EM18" s="172" t="s">
        <v>106</v>
      </c>
      <c r="EN18" s="174"/>
      <c r="EO18" s="296" t="s">
        <v>171</v>
      </c>
      <c r="EP18" s="255"/>
      <c r="EQ18" s="256"/>
      <c r="ER18" s="256"/>
      <c r="ES18" s="256"/>
      <c r="ET18" s="256"/>
      <c r="EU18" s="256"/>
      <c r="EV18" s="175" t="s">
        <v>109</v>
      </c>
      <c r="EW18" s="259" t="str">
        <f t="shared" si="110"/>
        <v/>
      </c>
      <c r="EX18" s="253"/>
      <c r="EY18" s="296" t="s">
        <v>171</v>
      </c>
      <c r="EZ18" s="255"/>
      <c r="FA18" s="256"/>
      <c r="FB18" s="256"/>
      <c r="FC18" s="256"/>
      <c r="FD18" s="256"/>
      <c r="FE18" s="256"/>
      <c r="FF18" s="175" t="s">
        <v>109</v>
      </c>
      <c r="FG18" s="176" t="str">
        <f t="shared" si="111"/>
        <v/>
      </c>
      <c r="FH18" s="251"/>
      <c r="FI18" s="296"/>
      <c r="FJ18" s="423"/>
      <c r="FK18" s="424"/>
      <c r="FL18" s="424"/>
      <c r="FM18" s="424"/>
      <c r="FN18" s="424"/>
      <c r="FO18" s="424"/>
      <c r="FP18" s="165" t="s">
        <v>110</v>
      </c>
      <c r="FQ18" s="177" t="str">
        <f t="shared" si="112"/>
        <v/>
      </c>
      <c r="FR18" s="261"/>
      <c r="FS18" s="263" t="str">
        <f t="shared" si="113"/>
        <v/>
      </c>
      <c r="FT18" s="269"/>
      <c r="FU18" s="270"/>
      <c r="FV18" s="265" t="str">
        <f t="shared" si="114"/>
        <v/>
      </c>
      <c r="FW18" s="273"/>
      <c r="FX18" s="274"/>
      <c r="FY18" s="267" t="str">
        <f t="shared" si="115"/>
        <v/>
      </c>
      <c r="FZ18" s="273"/>
      <c r="GA18" s="277"/>
      <c r="GB18" s="376"/>
      <c r="GD18" s="316" t="str">
        <f t="shared" si="116"/>
        <v/>
      </c>
      <c r="GE18" s="290" t="str">
        <f t="shared" si="117"/>
        <v/>
      </c>
      <c r="GF18" s="290" t="str">
        <f t="shared" si="118"/>
        <v/>
      </c>
      <c r="GG18" s="290" t="str">
        <f t="shared" si="119"/>
        <v/>
      </c>
      <c r="GH18" s="387" t="str">
        <f t="shared" si="120"/>
        <v/>
      </c>
      <c r="GI18" s="316" t="str">
        <f t="shared" si="121"/>
        <v/>
      </c>
      <c r="GJ18" s="290" t="str">
        <f t="shared" si="122"/>
        <v/>
      </c>
      <c r="GK18" s="290" t="str">
        <f t="shared" si="123"/>
        <v/>
      </c>
      <c r="GL18" s="317" t="str">
        <f t="shared" si="124"/>
        <v/>
      </c>
      <c r="GM18" s="391"/>
      <c r="GN18" s="398" t="str">
        <f t="shared" si="125"/>
        <v/>
      </c>
      <c r="GO18" s="398" t="str">
        <f t="shared" si="126"/>
        <v/>
      </c>
      <c r="GP18" s="399" t="str">
        <f t="shared" si="127"/>
        <v/>
      </c>
      <c r="GQ18" s="400" t="str">
        <f t="shared" si="128"/>
        <v/>
      </c>
      <c r="GR18" s="400" t="str">
        <f t="shared" si="129"/>
        <v/>
      </c>
      <c r="GS18" s="400" t="str">
        <f t="shared" si="130"/>
        <v/>
      </c>
      <c r="GT18" s="290" t="str">
        <f t="shared" si="131"/>
        <v/>
      </c>
      <c r="GU18" s="290" t="str">
        <f t="shared" si="132"/>
        <v/>
      </c>
      <c r="GV18" s="290" t="str">
        <f t="shared" si="133"/>
        <v/>
      </c>
      <c r="GW18" s="400" t="str">
        <f t="shared" si="134"/>
        <v/>
      </c>
      <c r="GX18" s="290" t="str">
        <f t="shared" si="135"/>
        <v/>
      </c>
      <c r="GY18" s="290" t="str">
        <f t="shared" si="136"/>
        <v/>
      </c>
      <c r="GZ18" s="290" t="str">
        <f t="shared" si="137"/>
        <v/>
      </c>
      <c r="HA18" s="317" t="str">
        <f t="shared" si="138"/>
        <v/>
      </c>
      <c r="HB18" s="417" t="str">
        <f t="shared" si="139"/>
        <v/>
      </c>
      <c r="HC18" s="399" t="str">
        <f t="shared" si="140"/>
        <v/>
      </c>
      <c r="HD18" s="290" t="str">
        <f t="shared" si="141"/>
        <v/>
      </c>
      <c r="HE18" s="290" t="str">
        <f t="shared" si="142"/>
        <v/>
      </c>
      <c r="HF18" s="290" t="str">
        <f t="shared" si="143"/>
        <v/>
      </c>
      <c r="HG18" s="290" t="str">
        <f t="shared" si="144"/>
        <v/>
      </c>
      <c r="HH18" s="317" t="str">
        <f t="shared" si="145"/>
        <v/>
      </c>
      <c r="HI18" s="399" t="str">
        <f t="shared" si="146"/>
        <v/>
      </c>
      <c r="HJ18" s="387" t="str">
        <f t="shared" si="147"/>
        <v/>
      </c>
      <c r="HK18" s="387" t="str">
        <f t="shared" si="148"/>
        <v/>
      </c>
      <c r="HL18" s="387" t="str">
        <f t="shared" si="149"/>
        <v/>
      </c>
      <c r="HM18" s="387" t="str">
        <f t="shared" si="150"/>
        <v/>
      </c>
      <c r="HN18" s="317" t="str">
        <f t="shared" si="151"/>
        <v/>
      </c>
      <c r="HO18" s="417" t="str">
        <f t="shared" si="152"/>
        <v/>
      </c>
      <c r="HP18" s="290" t="str">
        <f t="shared" si="153"/>
        <v/>
      </c>
      <c r="HQ18" s="290" t="str">
        <f t="shared" si="154"/>
        <v/>
      </c>
      <c r="HR18" s="422" t="str">
        <f t="shared" si="155"/>
        <v/>
      </c>
      <c r="HS18" s="399" t="str">
        <f t="shared" si="156"/>
        <v/>
      </c>
      <c r="HT18" s="400" t="str">
        <f t="shared" si="157"/>
        <v/>
      </c>
      <c r="HU18" s="387" t="str">
        <f t="shared" si="158"/>
        <v/>
      </c>
      <c r="HV18" s="387" t="str">
        <f t="shared" si="159"/>
        <v/>
      </c>
      <c r="HW18" s="404" t="str">
        <f t="shared" si="160"/>
        <v/>
      </c>
      <c r="HX18" s="394" t="str">
        <f t="shared" si="161"/>
        <v/>
      </c>
      <c r="HY18" s="180"/>
      <c r="HZ18" s="406">
        <f t="shared" si="162"/>
        <v>0</v>
      </c>
      <c r="IA18" s="406">
        <f t="shared" si="163"/>
        <v>0</v>
      </c>
      <c r="IB18" s="407">
        <f t="shared" si="164"/>
        <v>0</v>
      </c>
      <c r="IC18" s="407" t="str">
        <f t="shared" si="165"/>
        <v/>
      </c>
      <c r="ID18" s="407" t="str">
        <f t="shared" si="166"/>
        <v/>
      </c>
      <c r="IE18" s="407" t="str">
        <f t="shared" si="167"/>
        <v/>
      </c>
      <c r="IF18" s="407" t="str">
        <f t="shared" si="168"/>
        <v/>
      </c>
      <c r="IG18" s="407">
        <f t="shared" si="169"/>
        <v>0</v>
      </c>
      <c r="IH18" s="407">
        <f t="shared" si="170"/>
        <v>0</v>
      </c>
      <c r="II18" s="407">
        <f t="shared" si="171"/>
        <v>0</v>
      </c>
      <c r="IJ18" s="407">
        <f t="shared" si="172"/>
        <v>0</v>
      </c>
      <c r="IK18" s="406">
        <f t="shared" si="173"/>
        <v>0</v>
      </c>
    </row>
    <row r="19" spans="2:245" s="178" customFormat="1" ht="15" customHeight="1" x14ac:dyDescent="0.2">
      <c r="B19" s="231">
        <f t="shared" si="89"/>
        <v>0</v>
      </c>
      <c r="C19" s="231">
        <f t="shared" si="90"/>
        <v>0</v>
      </c>
      <c r="D19" s="231">
        <f t="shared" si="91"/>
        <v>0</v>
      </c>
      <c r="E19" s="231">
        <f t="shared" si="92"/>
        <v>0</v>
      </c>
      <c r="F19" s="231">
        <f t="shared" si="93"/>
        <v>0</v>
      </c>
      <c r="G19" s="231">
        <f t="shared" si="94"/>
        <v>0</v>
      </c>
      <c r="H19" s="231">
        <f t="shared" si="95"/>
        <v>0</v>
      </c>
      <c r="I19" s="232">
        <f t="shared" si="96"/>
        <v>0</v>
      </c>
      <c r="J19" s="151">
        <f t="shared" si="97"/>
        <v>0</v>
      </c>
      <c r="K19" s="152"/>
      <c r="L19" s="152"/>
      <c r="M19" s="153"/>
      <c r="N19" s="233"/>
      <c r="O19" s="155"/>
      <c r="P19" s="145" t="str">
        <f>IFERROR(VLOOKUP(O19,整理番号!$A$30:$B$31,2,FALSE),"")</f>
        <v/>
      </c>
      <c r="Q19" s="213"/>
      <c r="R19" s="158"/>
      <c r="S19" s="156" t="str">
        <f t="shared" si="98"/>
        <v/>
      </c>
      <c r="T19" s="152"/>
      <c r="U19" s="153"/>
      <c r="V19" s="145" t="str">
        <f>IFERROR(VLOOKUP(U19,整理番号!$A$3:$B$5,2,FALSE),"")</f>
        <v/>
      </c>
      <c r="W19" s="153"/>
      <c r="X19" s="146" t="str">
        <f>IFERROR(VLOOKUP(W19,整理番号!$A$8:$B$9,2,FALSE),"")</f>
        <v/>
      </c>
      <c r="Y19" s="153"/>
      <c r="Z19" s="145" t="str">
        <f>IFERROR(VLOOKUP(Y19,整理番号!$A$12:$B$16,2,FALSE),"")</f>
        <v/>
      </c>
      <c r="AA19" s="209"/>
      <c r="AB19" s="211"/>
      <c r="AC19" s="211"/>
      <c r="AD19" s="209"/>
      <c r="AE19" s="209"/>
      <c r="AF19" s="209"/>
      <c r="AG19" s="209"/>
      <c r="AH19" s="408"/>
      <c r="AI19" s="159"/>
      <c r="AJ19" s="410" t="str">
        <f>IFERROR(VLOOKUP(AI19,整理番号!$A$19:$B$23,2,FALSE),"")</f>
        <v/>
      </c>
      <c r="AK19" s="156" t="str">
        <f t="shared" si="99"/>
        <v/>
      </c>
      <c r="AL19" s="157"/>
      <c r="AM19" s="216"/>
      <c r="AN19" s="218"/>
      <c r="AO19" s="218"/>
      <c r="AP19" s="158"/>
      <c r="AQ19" s="159"/>
      <c r="AR19" s="220"/>
      <c r="AS19" s="161" t="str">
        <f t="shared" si="100"/>
        <v/>
      </c>
      <c r="AT19" s="147"/>
      <c r="AU19" s="147"/>
      <c r="AV19" s="161" t="str">
        <f t="shared" si="101"/>
        <v/>
      </c>
      <c r="AW19" s="162" t="str">
        <f t="shared" si="102"/>
        <v/>
      </c>
      <c r="AX19" s="162" t="str">
        <f t="shared" si="103"/>
        <v/>
      </c>
      <c r="AY19" s="223"/>
      <c r="AZ19" s="227" t="str">
        <f t="shared" si="104"/>
        <v/>
      </c>
      <c r="BA19" s="228" t="str">
        <f t="shared" si="105"/>
        <v/>
      </c>
      <c r="BB19" s="234" t="str">
        <f t="shared" si="106"/>
        <v/>
      </c>
      <c r="BC19" s="237"/>
      <c r="BD19" s="238"/>
      <c r="BE19" s="284"/>
      <c r="BF19" s="286"/>
      <c r="BG19" s="241"/>
      <c r="BH19" s="241"/>
      <c r="BI19" s="241"/>
      <c r="BJ19" s="241"/>
      <c r="BK19" s="241"/>
      <c r="BL19" s="163" t="s">
        <v>105</v>
      </c>
      <c r="BM19" s="302" t="str">
        <f t="shared" si="107"/>
        <v/>
      </c>
      <c r="BN19" s="251"/>
      <c r="BO19" s="270"/>
      <c r="BP19" s="179"/>
      <c r="BQ19" s="164"/>
      <c r="BR19" s="243"/>
      <c r="BS19" s="243"/>
      <c r="BT19" s="243"/>
      <c r="BU19" s="243"/>
      <c r="BV19" s="243"/>
      <c r="BW19" s="165" t="s">
        <v>106</v>
      </c>
      <c r="BX19" s="251"/>
      <c r="BY19" s="296"/>
      <c r="BZ19" s="304"/>
      <c r="CA19" s="305"/>
      <c r="CB19" s="305"/>
      <c r="CC19" s="305"/>
      <c r="CD19" s="305"/>
      <c r="CE19" s="305"/>
      <c r="CF19" s="165" t="s">
        <v>169</v>
      </c>
      <c r="CG19" s="308" t="str">
        <f t="shared" si="108"/>
        <v/>
      </c>
      <c r="CH19" s="251"/>
      <c r="CI19" s="296"/>
      <c r="CJ19" s="166"/>
      <c r="CK19" s="245"/>
      <c r="CL19" s="245"/>
      <c r="CM19" s="245"/>
      <c r="CN19" s="245"/>
      <c r="CO19" s="245"/>
      <c r="CP19" s="165" t="s">
        <v>107</v>
      </c>
      <c r="CQ19" s="247"/>
      <c r="CR19" s="249" t="str">
        <f t="shared" si="109"/>
        <v/>
      </c>
      <c r="CS19" s="251"/>
      <c r="CT19" s="296" t="s">
        <v>171</v>
      </c>
      <c r="CU19" s="167"/>
      <c r="CV19" s="300"/>
      <c r="CW19" s="300"/>
      <c r="CX19" s="300"/>
      <c r="CY19" s="300"/>
      <c r="CZ19" s="300"/>
      <c r="DA19" s="300"/>
      <c r="DB19" s="168" t="s">
        <v>108</v>
      </c>
      <c r="DC19" s="296" t="s">
        <v>171</v>
      </c>
      <c r="DD19" s="170"/>
      <c r="DE19" s="300"/>
      <c r="DF19" s="300"/>
      <c r="DG19" s="300"/>
      <c r="DH19" s="300"/>
      <c r="DI19" s="300"/>
      <c r="DJ19" s="300"/>
      <c r="DK19" s="169" t="s">
        <v>106</v>
      </c>
      <c r="DL19" s="296" t="s">
        <v>171</v>
      </c>
      <c r="DM19" s="170"/>
      <c r="DN19" s="300"/>
      <c r="DO19" s="300"/>
      <c r="DP19" s="300"/>
      <c r="DQ19" s="300"/>
      <c r="DR19" s="300"/>
      <c r="DS19" s="300"/>
      <c r="DT19" s="171" t="s">
        <v>106</v>
      </c>
      <c r="DU19" s="296" t="s">
        <v>171</v>
      </c>
      <c r="DV19" s="310"/>
      <c r="DW19" s="300"/>
      <c r="DX19" s="300"/>
      <c r="DY19" s="300"/>
      <c r="DZ19" s="300"/>
      <c r="EA19" s="300"/>
      <c r="EB19" s="300"/>
      <c r="EC19" s="172" t="s">
        <v>106</v>
      </c>
      <c r="ED19" s="173"/>
      <c r="EE19" s="296" t="s">
        <v>171</v>
      </c>
      <c r="EF19" s="170"/>
      <c r="EG19" s="300"/>
      <c r="EH19" s="300"/>
      <c r="EI19" s="300"/>
      <c r="EJ19" s="300"/>
      <c r="EK19" s="300"/>
      <c r="EL19" s="300"/>
      <c r="EM19" s="172" t="s">
        <v>106</v>
      </c>
      <c r="EN19" s="174"/>
      <c r="EO19" s="296" t="s">
        <v>171</v>
      </c>
      <c r="EP19" s="255"/>
      <c r="EQ19" s="256"/>
      <c r="ER19" s="256"/>
      <c r="ES19" s="256"/>
      <c r="ET19" s="256"/>
      <c r="EU19" s="256"/>
      <c r="EV19" s="175" t="s">
        <v>109</v>
      </c>
      <c r="EW19" s="259" t="str">
        <f t="shared" si="110"/>
        <v/>
      </c>
      <c r="EX19" s="253"/>
      <c r="EY19" s="296" t="s">
        <v>171</v>
      </c>
      <c r="EZ19" s="255"/>
      <c r="FA19" s="256"/>
      <c r="FB19" s="256"/>
      <c r="FC19" s="256"/>
      <c r="FD19" s="256"/>
      <c r="FE19" s="256"/>
      <c r="FF19" s="175" t="s">
        <v>109</v>
      </c>
      <c r="FG19" s="176" t="str">
        <f t="shared" si="111"/>
        <v/>
      </c>
      <c r="FH19" s="251"/>
      <c r="FI19" s="296"/>
      <c r="FJ19" s="423"/>
      <c r="FK19" s="424"/>
      <c r="FL19" s="424"/>
      <c r="FM19" s="424"/>
      <c r="FN19" s="424"/>
      <c r="FO19" s="424"/>
      <c r="FP19" s="165" t="s">
        <v>110</v>
      </c>
      <c r="FQ19" s="177" t="str">
        <f t="shared" si="112"/>
        <v/>
      </c>
      <c r="FR19" s="261"/>
      <c r="FS19" s="263" t="str">
        <f t="shared" si="113"/>
        <v/>
      </c>
      <c r="FT19" s="269"/>
      <c r="FU19" s="270"/>
      <c r="FV19" s="265" t="str">
        <f t="shared" si="114"/>
        <v/>
      </c>
      <c r="FW19" s="273"/>
      <c r="FX19" s="274"/>
      <c r="FY19" s="267" t="str">
        <f t="shared" si="115"/>
        <v/>
      </c>
      <c r="FZ19" s="273"/>
      <c r="GA19" s="277"/>
      <c r="GB19" s="376"/>
      <c r="GD19" s="316" t="str">
        <f t="shared" si="116"/>
        <v/>
      </c>
      <c r="GE19" s="290" t="str">
        <f t="shared" si="117"/>
        <v/>
      </c>
      <c r="GF19" s="290" t="str">
        <f t="shared" si="118"/>
        <v/>
      </c>
      <c r="GG19" s="290" t="str">
        <f t="shared" si="119"/>
        <v/>
      </c>
      <c r="GH19" s="387" t="str">
        <f t="shared" si="120"/>
        <v/>
      </c>
      <c r="GI19" s="316" t="str">
        <f t="shared" si="121"/>
        <v/>
      </c>
      <c r="GJ19" s="290" t="str">
        <f t="shared" si="122"/>
        <v/>
      </c>
      <c r="GK19" s="290" t="str">
        <f t="shared" si="123"/>
        <v/>
      </c>
      <c r="GL19" s="317" t="str">
        <f t="shared" si="124"/>
        <v/>
      </c>
      <c r="GM19" s="391"/>
      <c r="GN19" s="398" t="str">
        <f t="shared" si="125"/>
        <v/>
      </c>
      <c r="GO19" s="398" t="str">
        <f t="shared" si="126"/>
        <v/>
      </c>
      <c r="GP19" s="399" t="str">
        <f t="shared" si="127"/>
        <v/>
      </c>
      <c r="GQ19" s="400" t="str">
        <f t="shared" si="128"/>
        <v/>
      </c>
      <c r="GR19" s="400" t="str">
        <f t="shared" si="129"/>
        <v/>
      </c>
      <c r="GS19" s="400" t="str">
        <f t="shared" si="130"/>
        <v/>
      </c>
      <c r="GT19" s="290" t="str">
        <f t="shared" si="131"/>
        <v/>
      </c>
      <c r="GU19" s="290" t="str">
        <f t="shared" si="132"/>
        <v/>
      </c>
      <c r="GV19" s="290" t="str">
        <f t="shared" si="133"/>
        <v/>
      </c>
      <c r="GW19" s="400" t="str">
        <f t="shared" si="134"/>
        <v/>
      </c>
      <c r="GX19" s="290" t="str">
        <f t="shared" si="135"/>
        <v/>
      </c>
      <c r="GY19" s="290" t="str">
        <f t="shared" si="136"/>
        <v/>
      </c>
      <c r="GZ19" s="290" t="str">
        <f t="shared" si="137"/>
        <v/>
      </c>
      <c r="HA19" s="317" t="str">
        <f t="shared" si="138"/>
        <v/>
      </c>
      <c r="HB19" s="417" t="str">
        <f t="shared" si="139"/>
        <v/>
      </c>
      <c r="HC19" s="399" t="str">
        <f t="shared" si="140"/>
        <v/>
      </c>
      <c r="HD19" s="290" t="str">
        <f t="shared" si="141"/>
        <v/>
      </c>
      <c r="HE19" s="290" t="str">
        <f t="shared" si="142"/>
        <v/>
      </c>
      <c r="HF19" s="290" t="str">
        <f t="shared" si="143"/>
        <v/>
      </c>
      <c r="HG19" s="290" t="str">
        <f t="shared" si="144"/>
        <v/>
      </c>
      <c r="HH19" s="317" t="str">
        <f t="shared" si="145"/>
        <v/>
      </c>
      <c r="HI19" s="399" t="str">
        <f t="shared" si="146"/>
        <v/>
      </c>
      <c r="HJ19" s="387" t="str">
        <f t="shared" si="147"/>
        <v/>
      </c>
      <c r="HK19" s="387" t="str">
        <f t="shared" si="148"/>
        <v/>
      </c>
      <c r="HL19" s="387" t="str">
        <f t="shared" si="149"/>
        <v/>
      </c>
      <c r="HM19" s="387" t="str">
        <f t="shared" si="150"/>
        <v/>
      </c>
      <c r="HN19" s="317" t="str">
        <f t="shared" si="151"/>
        <v/>
      </c>
      <c r="HO19" s="417" t="str">
        <f t="shared" si="152"/>
        <v/>
      </c>
      <c r="HP19" s="290" t="str">
        <f t="shared" si="153"/>
        <v/>
      </c>
      <c r="HQ19" s="290" t="str">
        <f t="shared" si="154"/>
        <v/>
      </c>
      <c r="HR19" s="422" t="str">
        <f t="shared" si="155"/>
        <v/>
      </c>
      <c r="HS19" s="399" t="str">
        <f t="shared" si="156"/>
        <v/>
      </c>
      <c r="HT19" s="400" t="str">
        <f t="shared" si="157"/>
        <v/>
      </c>
      <c r="HU19" s="387" t="str">
        <f t="shared" si="158"/>
        <v/>
      </c>
      <c r="HV19" s="387" t="str">
        <f t="shared" si="159"/>
        <v/>
      </c>
      <c r="HW19" s="404" t="str">
        <f t="shared" si="160"/>
        <v/>
      </c>
      <c r="HX19" s="394" t="str">
        <f t="shared" si="161"/>
        <v/>
      </c>
      <c r="HY19" s="180"/>
      <c r="HZ19" s="406">
        <f t="shared" si="162"/>
        <v>0</v>
      </c>
      <c r="IA19" s="406">
        <f t="shared" si="163"/>
        <v>0</v>
      </c>
      <c r="IB19" s="407">
        <f t="shared" si="164"/>
        <v>0</v>
      </c>
      <c r="IC19" s="407" t="str">
        <f t="shared" si="165"/>
        <v/>
      </c>
      <c r="ID19" s="407" t="str">
        <f t="shared" si="166"/>
        <v/>
      </c>
      <c r="IE19" s="407" t="str">
        <f t="shared" si="167"/>
        <v/>
      </c>
      <c r="IF19" s="407" t="str">
        <f t="shared" si="168"/>
        <v/>
      </c>
      <c r="IG19" s="407">
        <f t="shared" si="169"/>
        <v>0</v>
      </c>
      <c r="IH19" s="407">
        <f t="shared" si="170"/>
        <v>0</v>
      </c>
      <c r="II19" s="407">
        <f t="shared" si="171"/>
        <v>0</v>
      </c>
      <c r="IJ19" s="407">
        <f t="shared" si="172"/>
        <v>0</v>
      </c>
      <c r="IK19" s="406">
        <f t="shared" si="173"/>
        <v>0</v>
      </c>
    </row>
    <row r="20" spans="2:245" s="178" customFormat="1" ht="15" customHeight="1" x14ac:dyDescent="0.2">
      <c r="B20" s="231">
        <f t="shared" si="89"/>
        <v>0</v>
      </c>
      <c r="C20" s="231">
        <f t="shared" si="90"/>
        <v>0</v>
      </c>
      <c r="D20" s="231">
        <f t="shared" si="91"/>
        <v>0</v>
      </c>
      <c r="E20" s="231">
        <f t="shared" si="92"/>
        <v>0</v>
      </c>
      <c r="F20" s="231">
        <f t="shared" si="93"/>
        <v>0</v>
      </c>
      <c r="G20" s="231">
        <f t="shared" si="94"/>
        <v>0</v>
      </c>
      <c r="H20" s="231">
        <f t="shared" si="95"/>
        <v>0</v>
      </c>
      <c r="I20" s="232">
        <f t="shared" si="96"/>
        <v>0</v>
      </c>
      <c r="J20" s="151">
        <f t="shared" si="97"/>
        <v>0</v>
      </c>
      <c r="K20" s="152"/>
      <c r="L20" s="152"/>
      <c r="M20" s="153"/>
      <c r="N20" s="233"/>
      <c r="O20" s="155"/>
      <c r="P20" s="145" t="str">
        <f>IFERROR(VLOOKUP(O20,整理番号!$A$30:$B$31,2,FALSE),"")</f>
        <v/>
      </c>
      <c r="Q20" s="213"/>
      <c r="R20" s="158"/>
      <c r="S20" s="156" t="str">
        <f t="shared" si="98"/>
        <v/>
      </c>
      <c r="T20" s="152"/>
      <c r="U20" s="153"/>
      <c r="V20" s="145" t="str">
        <f>IFERROR(VLOOKUP(U20,整理番号!$A$3:$B$5,2,FALSE),"")</f>
        <v/>
      </c>
      <c r="W20" s="153"/>
      <c r="X20" s="146" t="str">
        <f>IFERROR(VLOOKUP(W20,整理番号!$A$8:$B$9,2,FALSE),"")</f>
        <v/>
      </c>
      <c r="Y20" s="153"/>
      <c r="Z20" s="145" t="str">
        <f>IFERROR(VLOOKUP(Y20,整理番号!$A$12:$B$16,2,FALSE),"")</f>
        <v/>
      </c>
      <c r="AA20" s="209"/>
      <c r="AB20" s="211"/>
      <c r="AC20" s="211"/>
      <c r="AD20" s="209"/>
      <c r="AE20" s="209"/>
      <c r="AF20" s="209"/>
      <c r="AG20" s="209"/>
      <c r="AH20" s="408"/>
      <c r="AI20" s="159"/>
      <c r="AJ20" s="410" t="str">
        <f>IFERROR(VLOOKUP(AI20,整理番号!$A$19:$B$23,2,FALSE),"")</f>
        <v/>
      </c>
      <c r="AK20" s="156" t="str">
        <f t="shared" si="99"/>
        <v/>
      </c>
      <c r="AL20" s="157"/>
      <c r="AM20" s="216"/>
      <c r="AN20" s="218"/>
      <c r="AO20" s="218"/>
      <c r="AP20" s="158"/>
      <c r="AQ20" s="159"/>
      <c r="AR20" s="220"/>
      <c r="AS20" s="161" t="str">
        <f t="shared" si="100"/>
        <v/>
      </c>
      <c r="AT20" s="147"/>
      <c r="AU20" s="147"/>
      <c r="AV20" s="161" t="str">
        <f t="shared" si="101"/>
        <v/>
      </c>
      <c r="AW20" s="162" t="str">
        <f t="shared" si="102"/>
        <v/>
      </c>
      <c r="AX20" s="162" t="str">
        <f t="shared" si="103"/>
        <v/>
      </c>
      <c r="AY20" s="223"/>
      <c r="AZ20" s="227" t="str">
        <f t="shared" si="104"/>
        <v/>
      </c>
      <c r="BA20" s="228" t="str">
        <f t="shared" si="105"/>
        <v/>
      </c>
      <c r="BB20" s="234" t="str">
        <f t="shared" si="106"/>
        <v/>
      </c>
      <c r="BC20" s="237"/>
      <c r="BD20" s="238"/>
      <c r="BE20" s="284"/>
      <c r="BF20" s="286"/>
      <c r="BG20" s="241"/>
      <c r="BH20" s="241"/>
      <c r="BI20" s="241"/>
      <c r="BJ20" s="241"/>
      <c r="BK20" s="241"/>
      <c r="BL20" s="163" t="s">
        <v>105</v>
      </c>
      <c r="BM20" s="302" t="str">
        <f t="shared" si="107"/>
        <v/>
      </c>
      <c r="BN20" s="251"/>
      <c r="BO20" s="270"/>
      <c r="BP20" s="179"/>
      <c r="BQ20" s="164"/>
      <c r="BR20" s="243"/>
      <c r="BS20" s="243"/>
      <c r="BT20" s="243"/>
      <c r="BU20" s="243"/>
      <c r="BV20" s="243"/>
      <c r="BW20" s="165" t="s">
        <v>106</v>
      </c>
      <c r="BX20" s="251"/>
      <c r="BY20" s="296"/>
      <c r="BZ20" s="304"/>
      <c r="CA20" s="305"/>
      <c r="CB20" s="305"/>
      <c r="CC20" s="305"/>
      <c r="CD20" s="305"/>
      <c r="CE20" s="305"/>
      <c r="CF20" s="165" t="s">
        <v>169</v>
      </c>
      <c r="CG20" s="308" t="str">
        <f t="shared" si="108"/>
        <v/>
      </c>
      <c r="CH20" s="251"/>
      <c r="CI20" s="296"/>
      <c r="CJ20" s="166"/>
      <c r="CK20" s="245"/>
      <c r="CL20" s="245"/>
      <c r="CM20" s="245"/>
      <c r="CN20" s="245"/>
      <c r="CO20" s="245"/>
      <c r="CP20" s="165" t="s">
        <v>107</v>
      </c>
      <c r="CQ20" s="247"/>
      <c r="CR20" s="249" t="str">
        <f t="shared" si="109"/>
        <v/>
      </c>
      <c r="CS20" s="251"/>
      <c r="CT20" s="296" t="s">
        <v>171</v>
      </c>
      <c r="CU20" s="167"/>
      <c r="CV20" s="300"/>
      <c r="CW20" s="300"/>
      <c r="CX20" s="300"/>
      <c r="CY20" s="300"/>
      <c r="CZ20" s="300"/>
      <c r="DA20" s="300"/>
      <c r="DB20" s="168" t="s">
        <v>108</v>
      </c>
      <c r="DC20" s="296" t="s">
        <v>171</v>
      </c>
      <c r="DD20" s="170"/>
      <c r="DE20" s="300"/>
      <c r="DF20" s="300"/>
      <c r="DG20" s="300"/>
      <c r="DH20" s="300"/>
      <c r="DI20" s="300"/>
      <c r="DJ20" s="300"/>
      <c r="DK20" s="169" t="s">
        <v>106</v>
      </c>
      <c r="DL20" s="296" t="s">
        <v>171</v>
      </c>
      <c r="DM20" s="170"/>
      <c r="DN20" s="300"/>
      <c r="DO20" s="300"/>
      <c r="DP20" s="300"/>
      <c r="DQ20" s="300"/>
      <c r="DR20" s="300"/>
      <c r="DS20" s="300"/>
      <c r="DT20" s="171" t="s">
        <v>106</v>
      </c>
      <c r="DU20" s="296" t="s">
        <v>171</v>
      </c>
      <c r="DV20" s="310"/>
      <c r="DW20" s="300"/>
      <c r="DX20" s="300"/>
      <c r="DY20" s="300"/>
      <c r="DZ20" s="300"/>
      <c r="EA20" s="300"/>
      <c r="EB20" s="300"/>
      <c r="EC20" s="172" t="s">
        <v>106</v>
      </c>
      <c r="ED20" s="173"/>
      <c r="EE20" s="296" t="s">
        <v>171</v>
      </c>
      <c r="EF20" s="170"/>
      <c r="EG20" s="300"/>
      <c r="EH20" s="300"/>
      <c r="EI20" s="300"/>
      <c r="EJ20" s="300"/>
      <c r="EK20" s="300"/>
      <c r="EL20" s="300"/>
      <c r="EM20" s="172" t="s">
        <v>106</v>
      </c>
      <c r="EN20" s="174"/>
      <c r="EO20" s="296" t="s">
        <v>171</v>
      </c>
      <c r="EP20" s="255"/>
      <c r="EQ20" s="256"/>
      <c r="ER20" s="256"/>
      <c r="ES20" s="256"/>
      <c r="ET20" s="256"/>
      <c r="EU20" s="256"/>
      <c r="EV20" s="175" t="s">
        <v>109</v>
      </c>
      <c r="EW20" s="259" t="str">
        <f t="shared" si="110"/>
        <v/>
      </c>
      <c r="EX20" s="253"/>
      <c r="EY20" s="296" t="s">
        <v>171</v>
      </c>
      <c r="EZ20" s="255"/>
      <c r="FA20" s="256"/>
      <c r="FB20" s="256"/>
      <c r="FC20" s="256"/>
      <c r="FD20" s="256"/>
      <c r="FE20" s="256"/>
      <c r="FF20" s="175" t="s">
        <v>109</v>
      </c>
      <c r="FG20" s="176" t="str">
        <f t="shared" si="111"/>
        <v/>
      </c>
      <c r="FH20" s="251"/>
      <c r="FI20" s="296"/>
      <c r="FJ20" s="423"/>
      <c r="FK20" s="424"/>
      <c r="FL20" s="424"/>
      <c r="FM20" s="424"/>
      <c r="FN20" s="424"/>
      <c r="FO20" s="424"/>
      <c r="FP20" s="165" t="s">
        <v>110</v>
      </c>
      <c r="FQ20" s="177" t="str">
        <f t="shared" si="112"/>
        <v/>
      </c>
      <c r="FR20" s="261"/>
      <c r="FS20" s="263" t="str">
        <f t="shared" si="113"/>
        <v/>
      </c>
      <c r="FT20" s="269"/>
      <c r="FU20" s="270"/>
      <c r="FV20" s="265" t="str">
        <f t="shared" si="114"/>
        <v/>
      </c>
      <c r="FW20" s="273"/>
      <c r="FX20" s="274"/>
      <c r="FY20" s="267" t="str">
        <f t="shared" si="115"/>
        <v/>
      </c>
      <c r="FZ20" s="273"/>
      <c r="GA20" s="277"/>
      <c r="GB20" s="376"/>
      <c r="GD20" s="316" t="str">
        <f t="shared" si="116"/>
        <v/>
      </c>
      <c r="GE20" s="290" t="str">
        <f t="shared" si="117"/>
        <v/>
      </c>
      <c r="GF20" s="290" t="str">
        <f t="shared" si="118"/>
        <v/>
      </c>
      <c r="GG20" s="290" t="str">
        <f t="shared" si="119"/>
        <v/>
      </c>
      <c r="GH20" s="387" t="str">
        <f t="shared" si="120"/>
        <v/>
      </c>
      <c r="GI20" s="316" t="str">
        <f t="shared" si="121"/>
        <v/>
      </c>
      <c r="GJ20" s="290" t="str">
        <f t="shared" si="122"/>
        <v/>
      </c>
      <c r="GK20" s="290" t="str">
        <f t="shared" si="123"/>
        <v/>
      </c>
      <c r="GL20" s="317" t="str">
        <f t="shared" si="124"/>
        <v/>
      </c>
      <c r="GM20" s="391"/>
      <c r="GN20" s="398" t="str">
        <f t="shared" si="125"/>
        <v/>
      </c>
      <c r="GO20" s="398" t="str">
        <f t="shared" si="126"/>
        <v/>
      </c>
      <c r="GP20" s="399" t="str">
        <f t="shared" si="127"/>
        <v/>
      </c>
      <c r="GQ20" s="400" t="str">
        <f t="shared" si="128"/>
        <v/>
      </c>
      <c r="GR20" s="400" t="str">
        <f t="shared" si="129"/>
        <v/>
      </c>
      <c r="GS20" s="400" t="str">
        <f t="shared" si="130"/>
        <v/>
      </c>
      <c r="GT20" s="290" t="str">
        <f t="shared" si="131"/>
        <v/>
      </c>
      <c r="GU20" s="290" t="str">
        <f t="shared" si="132"/>
        <v/>
      </c>
      <c r="GV20" s="290" t="str">
        <f t="shared" si="133"/>
        <v/>
      </c>
      <c r="GW20" s="400" t="str">
        <f t="shared" si="134"/>
        <v/>
      </c>
      <c r="GX20" s="290" t="str">
        <f t="shared" si="135"/>
        <v/>
      </c>
      <c r="GY20" s="290" t="str">
        <f t="shared" si="136"/>
        <v/>
      </c>
      <c r="GZ20" s="290" t="str">
        <f t="shared" si="137"/>
        <v/>
      </c>
      <c r="HA20" s="317" t="str">
        <f t="shared" si="138"/>
        <v/>
      </c>
      <c r="HB20" s="417" t="str">
        <f t="shared" si="139"/>
        <v/>
      </c>
      <c r="HC20" s="399" t="str">
        <f t="shared" si="140"/>
        <v/>
      </c>
      <c r="HD20" s="290" t="str">
        <f t="shared" si="141"/>
        <v/>
      </c>
      <c r="HE20" s="290" t="str">
        <f t="shared" si="142"/>
        <v/>
      </c>
      <c r="HF20" s="290" t="str">
        <f t="shared" si="143"/>
        <v/>
      </c>
      <c r="HG20" s="290" t="str">
        <f t="shared" si="144"/>
        <v/>
      </c>
      <c r="HH20" s="317" t="str">
        <f t="shared" si="145"/>
        <v/>
      </c>
      <c r="HI20" s="399" t="str">
        <f t="shared" si="146"/>
        <v/>
      </c>
      <c r="HJ20" s="387" t="str">
        <f t="shared" si="147"/>
        <v/>
      </c>
      <c r="HK20" s="387" t="str">
        <f t="shared" si="148"/>
        <v/>
      </c>
      <c r="HL20" s="387" t="str">
        <f t="shared" si="149"/>
        <v/>
      </c>
      <c r="HM20" s="387" t="str">
        <f t="shared" si="150"/>
        <v/>
      </c>
      <c r="HN20" s="317" t="str">
        <f t="shared" si="151"/>
        <v/>
      </c>
      <c r="HO20" s="417" t="str">
        <f t="shared" si="152"/>
        <v/>
      </c>
      <c r="HP20" s="290" t="str">
        <f t="shared" si="153"/>
        <v/>
      </c>
      <c r="HQ20" s="290" t="str">
        <f t="shared" si="154"/>
        <v/>
      </c>
      <c r="HR20" s="422" t="str">
        <f t="shared" si="155"/>
        <v/>
      </c>
      <c r="HS20" s="399" t="str">
        <f t="shared" si="156"/>
        <v/>
      </c>
      <c r="HT20" s="400" t="str">
        <f t="shared" si="157"/>
        <v/>
      </c>
      <c r="HU20" s="387" t="str">
        <f t="shared" si="158"/>
        <v/>
      </c>
      <c r="HV20" s="387" t="str">
        <f t="shared" si="159"/>
        <v/>
      </c>
      <c r="HW20" s="404" t="str">
        <f t="shared" si="160"/>
        <v/>
      </c>
      <c r="HX20" s="394" t="str">
        <f t="shared" si="161"/>
        <v/>
      </c>
      <c r="HY20" s="180"/>
      <c r="HZ20" s="406">
        <f t="shared" si="162"/>
        <v>0</v>
      </c>
      <c r="IA20" s="406">
        <f t="shared" si="163"/>
        <v>0</v>
      </c>
      <c r="IB20" s="407">
        <f t="shared" si="164"/>
        <v>0</v>
      </c>
      <c r="IC20" s="407" t="str">
        <f t="shared" si="165"/>
        <v/>
      </c>
      <c r="ID20" s="407" t="str">
        <f t="shared" si="166"/>
        <v/>
      </c>
      <c r="IE20" s="407" t="str">
        <f t="shared" si="167"/>
        <v/>
      </c>
      <c r="IF20" s="407" t="str">
        <f t="shared" si="168"/>
        <v/>
      </c>
      <c r="IG20" s="407">
        <f t="shared" si="169"/>
        <v>0</v>
      </c>
      <c r="IH20" s="407">
        <f t="shared" si="170"/>
        <v>0</v>
      </c>
      <c r="II20" s="407">
        <f t="shared" si="171"/>
        <v>0</v>
      </c>
      <c r="IJ20" s="407">
        <f t="shared" si="172"/>
        <v>0</v>
      </c>
      <c r="IK20" s="406">
        <f t="shared" si="173"/>
        <v>0</v>
      </c>
    </row>
    <row r="21" spans="2:245" s="178" customFormat="1" ht="15" customHeight="1" x14ac:dyDescent="0.2">
      <c r="B21" s="231">
        <f t="shared" si="89"/>
        <v>0</v>
      </c>
      <c r="C21" s="231">
        <f t="shared" si="90"/>
        <v>0</v>
      </c>
      <c r="D21" s="231">
        <f t="shared" si="91"/>
        <v>0</v>
      </c>
      <c r="E21" s="231">
        <f t="shared" si="92"/>
        <v>0</v>
      </c>
      <c r="F21" s="231">
        <f t="shared" si="93"/>
        <v>0</v>
      </c>
      <c r="G21" s="231">
        <f t="shared" si="94"/>
        <v>0</v>
      </c>
      <c r="H21" s="231">
        <f t="shared" si="95"/>
        <v>0</v>
      </c>
      <c r="I21" s="232">
        <f t="shared" si="96"/>
        <v>0</v>
      </c>
      <c r="J21" s="151">
        <f t="shared" si="97"/>
        <v>0</v>
      </c>
      <c r="K21" s="152"/>
      <c r="L21" s="152"/>
      <c r="M21" s="153"/>
      <c r="N21" s="233"/>
      <c r="O21" s="155"/>
      <c r="P21" s="145" t="str">
        <f>IFERROR(VLOOKUP(O21,整理番号!$A$30:$B$31,2,FALSE),"")</f>
        <v/>
      </c>
      <c r="Q21" s="213"/>
      <c r="R21" s="158"/>
      <c r="S21" s="156" t="str">
        <f t="shared" si="98"/>
        <v/>
      </c>
      <c r="T21" s="152"/>
      <c r="U21" s="153"/>
      <c r="V21" s="145" t="str">
        <f>IFERROR(VLOOKUP(U21,整理番号!$A$3:$B$5,2,FALSE),"")</f>
        <v/>
      </c>
      <c r="W21" s="153"/>
      <c r="X21" s="146" t="str">
        <f>IFERROR(VLOOKUP(W21,整理番号!$A$8:$B$9,2,FALSE),"")</f>
        <v/>
      </c>
      <c r="Y21" s="153"/>
      <c r="Z21" s="145" t="str">
        <f>IFERROR(VLOOKUP(Y21,整理番号!$A$12:$B$16,2,FALSE),"")</f>
        <v/>
      </c>
      <c r="AA21" s="209"/>
      <c r="AB21" s="211"/>
      <c r="AC21" s="211"/>
      <c r="AD21" s="209"/>
      <c r="AE21" s="209"/>
      <c r="AF21" s="209"/>
      <c r="AG21" s="209"/>
      <c r="AH21" s="408"/>
      <c r="AI21" s="159"/>
      <c r="AJ21" s="410" t="str">
        <f>IFERROR(VLOOKUP(AI21,整理番号!$A$19:$B$23,2,FALSE),"")</f>
        <v/>
      </c>
      <c r="AK21" s="156" t="str">
        <f t="shared" si="99"/>
        <v/>
      </c>
      <c r="AL21" s="157"/>
      <c r="AM21" s="216"/>
      <c r="AN21" s="218"/>
      <c r="AO21" s="218"/>
      <c r="AP21" s="158"/>
      <c r="AQ21" s="159"/>
      <c r="AR21" s="220"/>
      <c r="AS21" s="161" t="str">
        <f t="shared" si="100"/>
        <v/>
      </c>
      <c r="AT21" s="147"/>
      <c r="AU21" s="147"/>
      <c r="AV21" s="161" t="str">
        <f t="shared" si="101"/>
        <v/>
      </c>
      <c r="AW21" s="162" t="str">
        <f t="shared" si="102"/>
        <v/>
      </c>
      <c r="AX21" s="162" t="str">
        <f t="shared" si="103"/>
        <v/>
      </c>
      <c r="AY21" s="223"/>
      <c r="AZ21" s="227" t="str">
        <f t="shared" si="104"/>
        <v/>
      </c>
      <c r="BA21" s="228" t="str">
        <f t="shared" si="105"/>
        <v/>
      </c>
      <c r="BB21" s="234" t="str">
        <f t="shared" si="106"/>
        <v/>
      </c>
      <c r="BC21" s="237"/>
      <c r="BD21" s="238"/>
      <c r="BE21" s="284"/>
      <c r="BF21" s="286"/>
      <c r="BG21" s="241"/>
      <c r="BH21" s="241"/>
      <c r="BI21" s="241"/>
      <c r="BJ21" s="241"/>
      <c r="BK21" s="241"/>
      <c r="BL21" s="163" t="s">
        <v>105</v>
      </c>
      <c r="BM21" s="302" t="str">
        <f t="shared" si="107"/>
        <v/>
      </c>
      <c r="BN21" s="251"/>
      <c r="BO21" s="270"/>
      <c r="BP21" s="179"/>
      <c r="BQ21" s="164"/>
      <c r="BR21" s="243"/>
      <c r="BS21" s="243"/>
      <c r="BT21" s="243"/>
      <c r="BU21" s="243"/>
      <c r="BV21" s="243"/>
      <c r="BW21" s="165" t="s">
        <v>106</v>
      </c>
      <c r="BX21" s="251"/>
      <c r="BY21" s="296"/>
      <c r="BZ21" s="304"/>
      <c r="CA21" s="305"/>
      <c r="CB21" s="305"/>
      <c r="CC21" s="305"/>
      <c r="CD21" s="305"/>
      <c r="CE21" s="305"/>
      <c r="CF21" s="165" t="s">
        <v>169</v>
      </c>
      <c r="CG21" s="308" t="str">
        <f t="shared" si="108"/>
        <v/>
      </c>
      <c r="CH21" s="251"/>
      <c r="CI21" s="296"/>
      <c r="CJ21" s="166"/>
      <c r="CK21" s="245"/>
      <c r="CL21" s="245"/>
      <c r="CM21" s="245"/>
      <c r="CN21" s="245"/>
      <c r="CO21" s="245"/>
      <c r="CP21" s="165" t="s">
        <v>107</v>
      </c>
      <c r="CQ21" s="247"/>
      <c r="CR21" s="249" t="str">
        <f t="shared" si="109"/>
        <v/>
      </c>
      <c r="CS21" s="251"/>
      <c r="CT21" s="296" t="s">
        <v>171</v>
      </c>
      <c r="CU21" s="167"/>
      <c r="CV21" s="300"/>
      <c r="CW21" s="300"/>
      <c r="CX21" s="300"/>
      <c r="CY21" s="300"/>
      <c r="CZ21" s="300"/>
      <c r="DA21" s="300"/>
      <c r="DB21" s="168" t="s">
        <v>108</v>
      </c>
      <c r="DC21" s="296" t="s">
        <v>171</v>
      </c>
      <c r="DD21" s="170"/>
      <c r="DE21" s="300"/>
      <c r="DF21" s="300"/>
      <c r="DG21" s="300"/>
      <c r="DH21" s="300"/>
      <c r="DI21" s="300"/>
      <c r="DJ21" s="300"/>
      <c r="DK21" s="169" t="s">
        <v>106</v>
      </c>
      <c r="DL21" s="296" t="s">
        <v>171</v>
      </c>
      <c r="DM21" s="170"/>
      <c r="DN21" s="300"/>
      <c r="DO21" s="300"/>
      <c r="DP21" s="300"/>
      <c r="DQ21" s="300"/>
      <c r="DR21" s="300"/>
      <c r="DS21" s="300"/>
      <c r="DT21" s="171" t="s">
        <v>106</v>
      </c>
      <c r="DU21" s="296" t="s">
        <v>171</v>
      </c>
      <c r="DV21" s="310"/>
      <c r="DW21" s="300"/>
      <c r="DX21" s="300"/>
      <c r="DY21" s="300"/>
      <c r="DZ21" s="300"/>
      <c r="EA21" s="300"/>
      <c r="EB21" s="300"/>
      <c r="EC21" s="172" t="s">
        <v>106</v>
      </c>
      <c r="ED21" s="173"/>
      <c r="EE21" s="296" t="s">
        <v>171</v>
      </c>
      <c r="EF21" s="170"/>
      <c r="EG21" s="300"/>
      <c r="EH21" s="300"/>
      <c r="EI21" s="300"/>
      <c r="EJ21" s="300"/>
      <c r="EK21" s="300"/>
      <c r="EL21" s="300"/>
      <c r="EM21" s="172" t="s">
        <v>106</v>
      </c>
      <c r="EN21" s="174"/>
      <c r="EO21" s="296" t="s">
        <v>171</v>
      </c>
      <c r="EP21" s="255"/>
      <c r="EQ21" s="256"/>
      <c r="ER21" s="256"/>
      <c r="ES21" s="256"/>
      <c r="ET21" s="256"/>
      <c r="EU21" s="256"/>
      <c r="EV21" s="175" t="s">
        <v>109</v>
      </c>
      <c r="EW21" s="259" t="str">
        <f t="shared" si="110"/>
        <v/>
      </c>
      <c r="EX21" s="253"/>
      <c r="EY21" s="296" t="s">
        <v>171</v>
      </c>
      <c r="EZ21" s="255"/>
      <c r="FA21" s="256"/>
      <c r="FB21" s="256"/>
      <c r="FC21" s="256"/>
      <c r="FD21" s="256"/>
      <c r="FE21" s="256"/>
      <c r="FF21" s="175" t="s">
        <v>109</v>
      </c>
      <c r="FG21" s="176" t="str">
        <f t="shared" si="111"/>
        <v/>
      </c>
      <c r="FH21" s="251"/>
      <c r="FI21" s="296"/>
      <c r="FJ21" s="423"/>
      <c r="FK21" s="424"/>
      <c r="FL21" s="424"/>
      <c r="FM21" s="424"/>
      <c r="FN21" s="424"/>
      <c r="FO21" s="424"/>
      <c r="FP21" s="165" t="s">
        <v>110</v>
      </c>
      <c r="FQ21" s="177" t="str">
        <f t="shared" si="112"/>
        <v/>
      </c>
      <c r="FR21" s="261"/>
      <c r="FS21" s="263" t="str">
        <f t="shared" si="113"/>
        <v/>
      </c>
      <c r="FT21" s="269"/>
      <c r="FU21" s="270"/>
      <c r="FV21" s="265" t="str">
        <f t="shared" si="114"/>
        <v/>
      </c>
      <c r="FW21" s="273"/>
      <c r="FX21" s="274"/>
      <c r="FY21" s="267" t="str">
        <f t="shared" si="115"/>
        <v/>
      </c>
      <c r="FZ21" s="273"/>
      <c r="GA21" s="277"/>
      <c r="GB21" s="376"/>
      <c r="GD21" s="316" t="str">
        <f t="shared" si="116"/>
        <v/>
      </c>
      <c r="GE21" s="290" t="str">
        <f t="shared" si="117"/>
        <v/>
      </c>
      <c r="GF21" s="290" t="str">
        <f t="shared" si="118"/>
        <v/>
      </c>
      <c r="GG21" s="290" t="str">
        <f t="shared" si="119"/>
        <v/>
      </c>
      <c r="GH21" s="387" t="str">
        <f t="shared" si="120"/>
        <v/>
      </c>
      <c r="GI21" s="316" t="str">
        <f t="shared" si="121"/>
        <v/>
      </c>
      <c r="GJ21" s="290" t="str">
        <f t="shared" si="122"/>
        <v/>
      </c>
      <c r="GK21" s="290" t="str">
        <f t="shared" si="123"/>
        <v/>
      </c>
      <c r="GL21" s="317" t="str">
        <f t="shared" si="124"/>
        <v/>
      </c>
      <c r="GM21" s="391"/>
      <c r="GN21" s="398" t="str">
        <f t="shared" si="125"/>
        <v/>
      </c>
      <c r="GO21" s="398" t="str">
        <f t="shared" si="126"/>
        <v/>
      </c>
      <c r="GP21" s="399" t="str">
        <f t="shared" si="127"/>
        <v/>
      </c>
      <c r="GQ21" s="400" t="str">
        <f t="shared" si="128"/>
        <v/>
      </c>
      <c r="GR21" s="400" t="str">
        <f t="shared" si="129"/>
        <v/>
      </c>
      <c r="GS21" s="400" t="str">
        <f t="shared" si="130"/>
        <v/>
      </c>
      <c r="GT21" s="290" t="str">
        <f t="shared" si="131"/>
        <v/>
      </c>
      <c r="GU21" s="290" t="str">
        <f t="shared" si="132"/>
        <v/>
      </c>
      <c r="GV21" s="290" t="str">
        <f t="shared" si="133"/>
        <v/>
      </c>
      <c r="GW21" s="400" t="str">
        <f t="shared" si="134"/>
        <v/>
      </c>
      <c r="GX21" s="290" t="str">
        <f t="shared" si="135"/>
        <v/>
      </c>
      <c r="GY21" s="290" t="str">
        <f t="shared" si="136"/>
        <v/>
      </c>
      <c r="GZ21" s="290" t="str">
        <f t="shared" si="137"/>
        <v/>
      </c>
      <c r="HA21" s="317" t="str">
        <f t="shared" si="138"/>
        <v/>
      </c>
      <c r="HB21" s="417" t="str">
        <f t="shared" si="139"/>
        <v/>
      </c>
      <c r="HC21" s="399" t="str">
        <f t="shared" si="140"/>
        <v/>
      </c>
      <c r="HD21" s="290" t="str">
        <f t="shared" si="141"/>
        <v/>
      </c>
      <c r="HE21" s="290" t="str">
        <f t="shared" si="142"/>
        <v/>
      </c>
      <c r="HF21" s="290" t="str">
        <f t="shared" si="143"/>
        <v/>
      </c>
      <c r="HG21" s="290" t="str">
        <f t="shared" si="144"/>
        <v/>
      </c>
      <c r="HH21" s="317" t="str">
        <f t="shared" si="145"/>
        <v/>
      </c>
      <c r="HI21" s="399" t="str">
        <f t="shared" si="146"/>
        <v/>
      </c>
      <c r="HJ21" s="387" t="str">
        <f t="shared" si="147"/>
        <v/>
      </c>
      <c r="HK21" s="387" t="str">
        <f t="shared" si="148"/>
        <v/>
      </c>
      <c r="HL21" s="387" t="str">
        <f t="shared" si="149"/>
        <v/>
      </c>
      <c r="HM21" s="387" t="str">
        <f t="shared" si="150"/>
        <v/>
      </c>
      <c r="HN21" s="317" t="str">
        <f t="shared" si="151"/>
        <v/>
      </c>
      <c r="HO21" s="417" t="str">
        <f t="shared" si="152"/>
        <v/>
      </c>
      <c r="HP21" s="290" t="str">
        <f t="shared" si="153"/>
        <v/>
      </c>
      <c r="HQ21" s="290" t="str">
        <f t="shared" si="154"/>
        <v/>
      </c>
      <c r="HR21" s="422" t="str">
        <f t="shared" si="155"/>
        <v/>
      </c>
      <c r="HS21" s="399" t="str">
        <f t="shared" si="156"/>
        <v/>
      </c>
      <c r="HT21" s="400" t="str">
        <f t="shared" si="157"/>
        <v/>
      </c>
      <c r="HU21" s="387" t="str">
        <f t="shared" si="158"/>
        <v/>
      </c>
      <c r="HV21" s="387" t="str">
        <f t="shared" si="159"/>
        <v/>
      </c>
      <c r="HW21" s="404" t="str">
        <f t="shared" si="160"/>
        <v/>
      </c>
      <c r="HX21" s="394" t="str">
        <f t="shared" si="161"/>
        <v/>
      </c>
      <c r="HY21" s="180"/>
      <c r="HZ21" s="406">
        <f t="shared" si="162"/>
        <v>0</v>
      </c>
      <c r="IA21" s="406">
        <f t="shared" si="163"/>
        <v>0</v>
      </c>
      <c r="IB21" s="407">
        <f t="shared" si="164"/>
        <v>0</v>
      </c>
      <c r="IC21" s="407" t="str">
        <f t="shared" si="165"/>
        <v/>
      </c>
      <c r="ID21" s="407" t="str">
        <f t="shared" si="166"/>
        <v/>
      </c>
      <c r="IE21" s="407" t="str">
        <f t="shared" si="167"/>
        <v/>
      </c>
      <c r="IF21" s="407" t="str">
        <f t="shared" si="168"/>
        <v/>
      </c>
      <c r="IG21" s="407">
        <f t="shared" si="169"/>
        <v>0</v>
      </c>
      <c r="IH21" s="407">
        <f t="shared" si="170"/>
        <v>0</v>
      </c>
      <c r="II21" s="407">
        <f t="shared" si="171"/>
        <v>0</v>
      </c>
      <c r="IJ21" s="407">
        <f t="shared" si="172"/>
        <v>0</v>
      </c>
      <c r="IK21" s="406">
        <f t="shared" si="173"/>
        <v>0</v>
      </c>
    </row>
    <row r="22" spans="2:245" s="178" customFormat="1" ht="15" customHeight="1" x14ac:dyDescent="0.2">
      <c r="B22" s="231">
        <f t="shared" si="89"/>
        <v>0</v>
      </c>
      <c r="C22" s="231">
        <f t="shared" si="90"/>
        <v>0</v>
      </c>
      <c r="D22" s="231">
        <f t="shared" si="91"/>
        <v>0</v>
      </c>
      <c r="E22" s="231">
        <f t="shared" si="92"/>
        <v>0</v>
      </c>
      <c r="F22" s="231">
        <f t="shared" si="93"/>
        <v>0</v>
      </c>
      <c r="G22" s="231">
        <f t="shared" si="94"/>
        <v>0</v>
      </c>
      <c r="H22" s="231">
        <f t="shared" si="95"/>
        <v>0</v>
      </c>
      <c r="I22" s="232">
        <f t="shared" si="96"/>
        <v>0</v>
      </c>
      <c r="J22" s="151">
        <f t="shared" si="97"/>
        <v>0</v>
      </c>
      <c r="K22" s="152"/>
      <c r="L22" s="152"/>
      <c r="M22" s="153"/>
      <c r="N22" s="233"/>
      <c r="O22" s="155"/>
      <c r="P22" s="145" t="str">
        <f>IFERROR(VLOOKUP(O22,整理番号!$A$30:$B$31,2,FALSE),"")</f>
        <v/>
      </c>
      <c r="Q22" s="213"/>
      <c r="R22" s="158"/>
      <c r="S22" s="156" t="str">
        <f t="shared" si="98"/>
        <v/>
      </c>
      <c r="T22" s="152"/>
      <c r="U22" s="153"/>
      <c r="V22" s="145" t="str">
        <f>IFERROR(VLOOKUP(U22,整理番号!$A$3:$B$5,2,FALSE),"")</f>
        <v/>
      </c>
      <c r="W22" s="153"/>
      <c r="X22" s="146" t="str">
        <f>IFERROR(VLOOKUP(W22,整理番号!$A$8:$B$9,2,FALSE),"")</f>
        <v/>
      </c>
      <c r="Y22" s="153"/>
      <c r="Z22" s="145" t="str">
        <f>IFERROR(VLOOKUP(Y22,整理番号!$A$12:$B$16,2,FALSE),"")</f>
        <v/>
      </c>
      <c r="AA22" s="209"/>
      <c r="AB22" s="211"/>
      <c r="AC22" s="211"/>
      <c r="AD22" s="209"/>
      <c r="AE22" s="209"/>
      <c r="AF22" s="209"/>
      <c r="AG22" s="209"/>
      <c r="AH22" s="408"/>
      <c r="AI22" s="159"/>
      <c r="AJ22" s="410" t="str">
        <f>IFERROR(VLOOKUP(AI22,整理番号!$A$19:$B$23,2,FALSE),"")</f>
        <v/>
      </c>
      <c r="AK22" s="156" t="str">
        <f t="shared" si="99"/>
        <v/>
      </c>
      <c r="AL22" s="157"/>
      <c r="AM22" s="216"/>
      <c r="AN22" s="218"/>
      <c r="AO22" s="218"/>
      <c r="AP22" s="158"/>
      <c r="AQ22" s="159"/>
      <c r="AR22" s="220"/>
      <c r="AS22" s="161" t="str">
        <f t="shared" si="100"/>
        <v/>
      </c>
      <c r="AT22" s="147"/>
      <c r="AU22" s="147"/>
      <c r="AV22" s="161" t="str">
        <f t="shared" si="101"/>
        <v/>
      </c>
      <c r="AW22" s="162" t="str">
        <f t="shared" si="102"/>
        <v/>
      </c>
      <c r="AX22" s="162" t="str">
        <f t="shared" si="103"/>
        <v/>
      </c>
      <c r="AY22" s="223"/>
      <c r="AZ22" s="227" t="str">
        <f t="shared" si="104"/>
        <v/>
      </c>
      <c r="BA22" s="228" t="str">
        <f t="shared" si="105"/>
        <v/>
      </c>
      <c r="BB22" s="234" t="str">
        <f t="shared" si="106"/>
        <v/>
      </c>
      <c r="BC22" s="237"/>
      <c r="BD22" s="238"/>
      <c r="BE22" s="284"/>
      <c r="BF22" s="286"/>
      <c r="BG22" s="241"/>
      <c r="BH22" s="241"/>
      <c r="BI22" s="241"/>
      <c r="BJ22" s="241"/>
      <c r="BK22" s="241"/>
      <c r="BL22" s="163" t="s">
        <v>105</v>
      </c>
      <c r="BM22" s="302" t="str">
        <f t="shared" si="107"/>
        <v/>
      </c>
      <c r="BN22" s="251"/>
      <c r="BO22" s="270"/>
      <c r="BP22" s="179"/>
      <c r="BQ22" s="164"/>
      <c r="BR22" s="243"/>
      <c r="BS22" s="243"/>
      <c r="BT22" s="243"/>
      <c r="BU22" s="243"/>
      <c r="BV22" s="243"/>
      <c r="BW22" s="165" t="s">
        <v>106</v>
      </c>
      <c r="BX22" s="251"/>
      <c r="BY22" s="296"/>
      <c r="BZ22" s="304"/>
      <c r="CA22" s="305"/>
      <c r="CB22" s="305"/>
      <c r="CC22" s="305"/>
      <c r="CD22" s="305"/>
      <c r="CE22" s="305"/>
      <c r="CF22" s="165" t="s">
        <v>169</v>
      </c>
      <c r="CG22" s="308" t="str">
        <f t="shared" si="108"/>
        <v/>
      </c>
      <c r="CH22" s="251"/>
      <c r="CI22" s="296"/>
      <c r="CJ22" s="166"/>
      <c r="CK22" s="245"/>
      <c r="CL22" s="245"/>
      <c r="CM22" s="245"/>
      <c r="CN22" s="245"/>
      <c r="CO22" s="245"/>
      <c r="CP22" s="165" t="s">
        <v>107</v>
      </c>
      <c r="CQ22" s="247"/>
      <c r="CR22" s="249" t="str">
        <f t="shared" si="109"/>
        <v/>
      </c>
      <c r="CS22" s="251"/>
      <c r="CT22" s="296" t="s">
        <v>171</v>
      </c>
      <c r="CU22" s="167"/>
      <c r="CV22" s="300"/>
      <c r="CW22" s="300"/>
      <c r="CX22" s="300"/>
      <c r="CY22" s="300"/>
      <c r="CZ22" s="300"/>
      <c r="DA22" s="300"/>
      <c r="DB22" s="168" t="s">
        <v>108</v>
      </c>
      <c r="DC22" s="296" t="s">
        <v>171</v>
      </c>
      <c r="DD22" s="170"/>
      <c r="DE22" s="300"/>
      <c r="DF22" s="300"/>
      <c r="DG22" s="300"/>
      <c r="DH22" s="300"/>
      <c r="DI22" s="300"/>
      <c r="DJ22" s="300"/>
      <c r="DK22" s="169" t="s">
        <v>106</v>
      </c>
      <c r="DL22" s="296" t="s">
        <v>171</v>
      </c>
      <c r="DM22" s="170"/>
      <c r="DN22" s="300"/>
      <c r="DO22" s="300"/>
      <c r="DP22" s="300"/>
      <c r="DQ22" s="300"/>
      <c r="DR22" s="300"/>
      <c r="DS22" s="300"/>
      <c r="DT22" s="171" t="s">
        <v>106</v>
      </c>
      <c r="DU22" s="296" t="s">
        <v>171</v>
      </c>
      <c r="DV22" s="310"/>
      <c r="DW22" s="300"/>
      <c r="DX22" s="300"/>
      <c r="DY22" s="300"/>
      <c r="DZ22" s="300"/>
      <c r="EA22" s="300"/>
      <c r="EB22" s="300"/>
      <c r="EC22" s="172" t="s">
        <v>106</v>
      </c>
      <c r="ED22" s="173"/>
      <c r="EE22" s="296" t="s">
        <v>171</v>
      </c>
      <c r="EF22" s="170"/>
      <c r="EG22" s="300"/>
      <c r="EH22" s="300"/>
      <c r="EI22" s="300"/>
      <c r="EJ22" s="300"/>
      <c r="EK22" s="300"/>
      <c r="EL22" s="300"/>
      <c r="EM22" s="172" t="s">
        <v>106</v>
      </c>
      <c r="EN22" s="174"/>
      <c r="EO22" s="296" t="s">
        <v>171</v>
      </c>
      <c r="EP22" s="255"/>
      <c r="EQ22" s="256"/>
      <c r="ER22" s="256"/>
      <c r="ES22" s="256"/>
      <c r="ET22" s="256"/>
      <c r="EU22" s="256"/>
      <c r="EV22" s="175" t="s">
        <v>109</v>
      </c>
      <c r="EW22" s="259" t="str">
        <f t="shared" si="110"/>
        <v/>
      </c>
      <c r="EX22" s="253"/>
      <c r="EY22" s="296" t="s">
        <v>171</v>
      </c>
      <c r="EZ22" s="255"/>
      <c r="FA22" s="256"/>
      <c r="FB22" s="256"/>
      <c r="FC22" s="256"/>
      <c r="FD22" s="256"/>
      <c r="FE22" s="256"/>
      <c r="FF22" s="175" t="s">
        <v>109</v>
      </c>
      <c r="FG22" s="176" t="str">
        <f t="shared" si="111"/>
        <v/>
      </c>
      <c r="FH22" s="251"/>
      <c r="FI22" s="296"/>
      <c r="FJ22" s="423"/>
      <c r="FK22" s="424"/>
      <c r="FL22" s="424"/>
      <c r="FM22" s="424"/>
      <c r="FN22" s="424"/>
      <c r="FO22" s="424"/>
      <c r="FP22" s="165" t="s">
        <v>110</v>
      </c>
      <c r="FQ22" s="177" t="str">
        <f t="shared" si="112"/>
        <v/>
      </c>
      <c r="FR22" s="261"/>
      <c r="FS22" s="263" t="str">
        <f t="shared" si="113"/>
        <v/>
      </c>
      <c r="FT22" s="269"/>
      <c r="FU22" s="270"/>
      <c r="FV22" s="265" t="str">
        <f t="shared" si="114"/>
        <v/>
      </c>
      <c r="FW22" s="273"/>
      <c r="FX22" s="274"/>
      <c r="FY22" s="267" t="str">
        <f t="shared" si="115"/>
        <v/>
      </c>
      <c r="FZ22" s="273"/>
      <c r="GA22" s="277"/>
      <c r="GB22" s="376"/>
      <c r="GD22" s="316" t="str">
        <f t="shared" si="116"/>
        <v/>
      </c>
      <c r="GE22" s="290" t="str">
        <f t="shared" si="117"/>
        <v/>
      </c>
      <c r="GF22" s="290" t="str">
        <f t="shared" si="118"/>
        <v/>
      </c>
      <c r="GG22" s="290" t="str">
        <f t="shared" si="119"/>
        <v/>
      </c>
      <c r="GH22" s="387" t="str">
        <f t="shared" si="120"/>
        <v/>
      </c>
      <c r="GI22" s="316" t="str">
        <f t="shared" si="121"/>
        <v/>
      </c>
      <c r="GJ22" s="290" t="str">
        <f t="shared" si="122"/>
        <v/>
      </c>
      <c r="GK22" s="290" t="str">
        <f t="shared" si="123"/>
        <v/>
      </c>
      <c r="GL22" s="317" t="str">
        <f t="shared" si="124"/>
        <v/>
      </c>
      <c r="GM22" s="391"/>
      <c r="GN22" s="398" t="str">
        <f t="shared" si="125"/>
        <v/>
      </c>
      <c r="GO22" s="398" t="str">
        <f t="shared" si="126"/>
        <v/>
      </c>
      <c r="GP22" s="399" t="str">
        <f t="shared" si="127"/>
        <v/>
      </c>
      <c r="GQ22" s="400" t="str">
        <f t="shared" si="128"/>
        <v/>
      </c>
      <c r="GR22" s="400" t="str">
        <f t="shared" si="129"/>
        <v/>
      </c>
      <c r="GS22" s="400" t="str">
        <f t="shared" si="130"/>
        <v/>
      </c>
      <c r="GT22" s="290" t="str">
        <f t="shared" si="131"/>
        <v/>
      </c>
      <c r="GU22" s="290" t="str">
        <f t="shared" si="132"/>
        <v/>
      </c>
      <c r="GV22" s="290" t="str">
        <f t="shared" si="133"/>
        <v/>
      </c>
      <c r="GW22" s="400" t="str">
        <f t="shared" si="134"/>
        <v/>
      </c>
      <c r="GX22" s="290" t="str">
        <f t="shared" si="135"/>
        <v/>
      </c>
      <c r="GY22" s="290" t="str">
        <f t="shared" si="136"/>
        <v/>
      </c>
      <c r="GZ22" s="290" t="str">
        <f t="shared" si="137"/>
        <v/>
      </c>
      <c r="HA22" s="317" t="str">
        <f t="shared" si="138"/>
        <v/>
      </c>
      <c r="HB22" s="417" t="str">
        <f t="shared" si="139"/>
        <v/>
      </c>
      <c r="HC22" s="399" t="str">
        <f t="shared" si="140"/>
        <v/>
      </c>
      <c r="HD22" s="290" t="str">
        <f t="shared" si="141"/>
        <v/>
      </c>
      <c r="HE22" s="290" t="str">
        <f t="shared" si="142"/>
        <v/>
      </c>
      <c r="HF22" s="290" t="str">
        <f t="shared" si="143"/>
        <v/>
      </c>
      <c r="HG22" s="290" t="str">
        <f t="shared" si="144"/>
        <v/>
      </c>
      <c r="HH22" s="317" t="str">
        <f t="shared" si="145"/>
        <v/>
      </c>
      <c r="HI22" s="399" t="str">
        <f t="shared" si="146"/>
        <v/>
      </c>
      <c r="HJ22" s="387" t="str">
        <f t="shared" si="147"/>
        <v/>
      </c>
      <c r="HK22" s="387" t="str">
        <f t="shared" si="148"/>
        <v/>
      </c>
      <c r="HL22" s="387" t="str">
        <f t="shared" si="149"/>
        <v/>
      </c>
      <c r="HM22" s="387" t="str">
        <f t="shared" si="150"/>
        <v/>
      </c>
      <c r="HN22" s="317" t="str">
        <f t="shared" si="151"/>
        <v/>
      </c>
      <c r="HO22" s="417" t="str">
        <f t="shared" si="152"/>
        <v/>
      </c>
      <c r="HP22" s="290" t="str">
        <f t="shared" si="153"/>
        <v/>
      </c>
      <c r="HQ22" s="290" t="str">
        <f t="shared" si="154"/>
        <v/>
      </c>
      <c r="HR22" s="422" t="str">
        <f t="shared" si="155"/>
        <v/>
      </c>
      <c r="HS22" s="399" t="str">
        <f t="shared" si="156"/>
        <v/>
      </c>
      <c r="HT22" s="400" t="str">
        <f t="shared" si="157"/>
        <v/>
      </c>
      <c r="HU22" s="387" t="str">
        <f t="shared" si="158"/>
        <v/>
      </c>
      <c r="HV22" s="387" t="str">
        <f t="shared" si="159"/>
        <v/>
      </c>
      <c r="HW22" s="404" t="str">
        <f t="shared" si="160"/>
        <v/>
      </c>
      <c r="HX22" s="394" t="str">
        <f t="shared" si="161"/>
        <v/>
      </c>
      <c r="HY22" s="180"/>
      <c r="HZ22" s="406">
        <f t="shared" si="162"/>
        <v>0</v>
      </c>
      <c r="IA22" s="406">
        <f t="shared" si="163"/>
        <v>0</v>
      </c>
      <c r="IB22" s="407">
        <f t="shared" si="164"/>
        <v>0</v>
      </c>
      <c r="IC22" s="407" t="str">
        <f t="shared" si="165"/>
        <v/>
      </c>
      <c r="ID22" s="407" t="str">
        <f t="shared" si="166"/>
        <v/>
      </c>
      <c r="IE22" s="407" t="str">
        <f t="shared" si="167"/>
        <v/>
      </c>
      <c r="IF22" s="407" t="str">
        <f t="shared" si="168"/>
        <v/>
      </c>
      <c r="IG22" s="407">
        <f t="shared" si="169"/>
        <v>0</v>
      </c>
      <c r="IH22" s="407">
        <f t="shared" si="170"/>
        <v>0</v>
      </c>
      <c r="II22" s="407">
        <f t="shared" si="171"/>
        <v>0</v>
      </c>
      <c r="IJ22" s="407">
        <f t="shared" si="172"/>
        <v>0</v>
      </c>
      <c r="IK22" s="406">
        <f t="shared" si="173"/>
        <v>0</v>
      </c>
    </row>
    <row r="23" spans="2:245" s="178" customFormat="1" ht="15" customHeight="1" x14ac:dyDescent="0.2">
      <c r="B23" s="231">
        <f t="shared" si="89"/>
        <v>0</v>
      </c>
      <c r="C23" s="231">
        <f t="shared" si="90"/>
        <v>0</v>
      </c>
      <c r="D23" s="231">
        <f t="shared" si="91"/>
        <v>0</v>
      </c>
      <c r="E23" s="231">
        <f t="shared" si="92"/>
        <v>0</v>
      </c>
      <c r="F23" s="231">
        <f t="shared" si="93"/>
        <v>0</v>
      </c>
      <c r="G23" s="231">
        <f t="shared" si="94"/>
        <v>0</v>
      </c>
      <c r="H23" s="231">
        <f t="shared" si="95"/>
        <v>0</v>
      </c>
      <c r="I23" s="232">
        <f t="shared" si="96"/>
        <v>0</v>
      </c>
      <c r="J23" s="151">
        <f t="shared" si="97"/>
        <v>0</v>
      </c>
      <c r="K23" s="152"/>
      <c r="L23" s="152"/>
      <c r="M23" s="153"/>
      <c r="N23" s="233"/>
      <c r="O23" s="155"/>
      <c r="P23" s="145" t="str">
        <f>IFERROR(VLOOKUP(O23,整理番号!$A$30:$B$31,2,FALSE),"")</f>
        <v/>
      </c>
      <c r="Q23" s="213"/>
      <c r="R23" s="158"/>
      <c r="S23" s="156" t="str">
        <f t="shared" si="98"/>
        <v/>
      </c>
      <c r="T23" s="152"/>
      <c r="U23" s="153"/>
      <c r="V23" s="145" t="str">
        <f>IFERROR(VLOOKUP(U23,整理番号!$A$3:$B$5,2,FALSE),"")</f>
        <v/>
      </c>
      <c r="W23" s="153"/>
      <c r="X23" s="146" t="str">
        <f>IFERROR(VLOOKUP(W23,整理番号!$A$8:$B$9,2,FALSE),"")</f>
        <v/>
      </c>
      <c r="Y23" s="153"/>
      <c r="Z23" s="145" t="str">
        <f>IFERROR(VLOOKUP(Y23,整理番号!$A$12:$B$16,2,FALSE),"")</f>
        <v/>
      </c>
      <c r="AA23" s="209"/>
      <c r="AB23" s="211"/>
      <c r="AC23" s="211"/>
      <c r="AD23" s="209"/>
      <c r="AE23" s="209"/>
      <c r="AF23" s="209"/>
      <c r="AG23" s="209"/>
      <c r="AH23" s="408"/>
      <c r="AI23" s="159"/>
      <c r="AJ23" s="410" t="str">
        <f>IFERROR(VLOOKUP(AI23,整理番号!$A$19:$B$23,2,FALSE),"")</f>
        <v/>
      </c>
      <c r="AK23" s="156" t="str">
        <f t="shared" si="99"/>
        <v/>
      </c>
      <c r="AL23" s="157"/>
      <c r="AM23" s="216"/>
      <c r="AN23" s="218"/>
      <c r="AO23" s="218"/>
      <c r="AP23" s="158"/>
      <c r="AQ23" s="159"/>
      <c r="AR23" s="220"/>
      <c r="AS23" s="161" t="str">
        <f t="shared" si="100"/>
        <v/>
      </c>
      <c r="AT23" s="147"/>
      <c r="AU23" s="147"/>
      <c r="AV23" s="161" t="str">
        <f t="shared" si="101"/>
        <v/>
      </c>
      <c r="AW23" s="162" t="str">
        <f t="shared" si="102"/>
        <v/>
      </c>
      <c r="AX23" s="162" t="str">
        <f t="shared" si="103"/>
        <v/>
      </c>
      <c r="AY23" s="223"/>
      <c r="AZ23" s="227" t="str">
        <f t="shared" si="104"/>
        <v/>
      </c>
      <c r="BA23" s="228" t="str">
        <f t="shared" si="105"/>
        <v/>
      </c>
      <c r="BB23" s="234" t="str">
        <f t="shared" si="106"/>
        <v/>
      </c>
      <c r="BC23" s="237"/>
      <c r="BD23" s="238"/>
      <c r="BE23" s="284"/>
      <c r="BF23" s="286"/>
      <c r="BG23" s="241"/>
      <c r="BH23" s="241"/>
      <c r="BI23" s="241"/>
      <c r="BJ23" s="241"/>
      <c r="BK23" s="241"/>
      <c r="BL23" s="163" t="s">
        <v>105</v>
      </c>
      <c r="BM23" s="302" t="str">
        <f t="shared" si="107"/>
        <v/>
      </c>
      <c r="BN23" s="251"/>
      <c r="BO23" s="270"/>
      <c r="BP23" s="179"/>
      <c r="BQ23" s="164"/>
      <c r="BR23" s="243"/>
      <c r="BS23" s="243"/>
      <c r="BT23" s="243"/>
      <c r="BU23" s="243"/>
      <c r="BV23" s="243"/>
      <c r="BW23" s="165" t="s">
        <v>106</v>
      </c>
      <c r="BX23" s="251"/>
      <c r="BY23" s="296"/>
      <c r="BZ23" s="304"/>
      <c r="CA23" s="305"/>
      <c r="CB23" s="305"/>
      <c r="CC23" s="305"/>
      <c r="CD23" s="305"/>
      <c r="CE23" s="305"/>
      <c r="CF23" s="165" t="s">
        <v>169</v>
      </c>
      <c r="CG23" s="308" t="str">
        <f t="shared" si="108"/>
        <v/>
      </c>
      <c r="CH23" s="251"/>
      <c r="CI23" s="296"/>
      <c r="CJ23" s="166"/>
      <c r="CK23" s="245"/>
      <c r="CL23" s="245"/>
      <c r="CM23" s="245"/>
      <c r="CN23" s="245"/>
      <c r="CO23" s="245"/>
      <c r="CP23" s="165" t="s">
        <v>107</v>
      </c>
      <c r="CQ23" s="247"/>
      <c r="CR23" s="249" t="str">
        <f t="shared" si="109"/>
        <v/>
      </c>
      <c r="CS23" s="251"/>
      <c r="CT23" s="296" t="s">
        <v>171</v>
      </c>
      <c r="CU23" s="167"/>
      <c r="CV23" s="300"/>
      <c r="CW23" s="300"/>
      <c r="CX23" s="300"/>
      <c r="CY23" s="300"/>
      <c r="CZ23" s="300"/>
      <c r="DA23" s="300"/>
      <c r="DB23" s="168" t="s">
        <v>108</v>
      </c>
      <c r="DC23" s="296" t="s">
        <v>171</v>
      </c>
      <c r="DD23" s="170"/>
      <c r="DE23" s="300"/>
      <c r="DF23" s="300"/>
      <c r="DG23" s="300"/>
      <c r="DH23" s="300"/>
      <c r="DI23" s="300"/>
      <c r="DJ23" s="300"/>
      <c r="DK23" s="169" t="s">
        <v>106</v>
      </c>
      <c r="DL23" s="296" t="s">
        <v>171</v>
      </c>
      <c r="DM23" s="170"/>
      <c r="DN23" s="300"/>
      <c r="DO23" s="300"/>
      <c r="DP23" s="300"/>
      <c r="DQ23" s="300"/>
      <c r="DR23" s="300"/>
      <c r="DS23" s="300"/>
      <c r="DT23" s="171" t="s">
        <v>106</v>
      </c>
      <c r="DU23" s="296" t="s">
        <v>171</v>
      </c>
      <c r="DV23" s="310"/>
      <c r="DW23" s="300"/>
      <c r="DX23" s="300"/>
      <c r="DY23" s="300"/>
      <c r="DZ23" s="300"/>
      <c r="EA23" s="300"/>
      <c r="EB23" s="300"/>
      <c r="EC23" s="172" t="s">
        <v>106</v>
      </c>
      <c r="ED23" s="173"/>
      <c r="EE23" s="296" t="s">
        <v>171</v>
      </c>
      <c r="EF23" s="170"/>
      <c r="EG23" s="300"/>
      <c r="EH23" s="300"/>
      <c r="EI23" s="300"/>
      <c r="EJ23" s="300"/>
      <c r="EK23" s="300"/>
      <c r="EL23" s="300"/>
      <c r="EM23" s="172" t="s">
        <v>106</v>
      </c>
      <c r="EN23" s="174"/>
      <c r="EO23" s="296" t="s">
        <v>171</v>
      </c>
      <c r="EP23" s="255"/>
      <c r="EQ23" s="256"/>
      <c r="ER23" s="256"/>
      <c r="ES23" s="256"/>
      <c r="ET23" s="256"/>
      <c r="EU23" s="256"/>
      <c r="EV23" s="175" t="s">
        <v>109</v>
      </c>
      <c r="EW23" s="259" t="str">
        <f t="shared" si="110"/>
        <v/>
      </c>
      <c r="EX23" s="253"/>
      <c r="EY23" s="296" t="s">
        <v>171</v>
      </c>
      <c r="EZ23" s="255"/>
      <c r="FA23" s="256"/>
      <c r="FB23" s="256"/>
      <c r="FC23" s="256"/>
      <c r="FD23" s="256"/>
      <c r="FE23" s="256"/>
      <c r="FF23" s="175" t="s">
        <v>109</v>
      </c>
      <c r="FG23" s="176" t="str">
        <f t="shared" si="111"/>
        <v/>
      </c>
      <c r="FH23" s="251"/>
      <c r="FI23" s="296"/>
      <c r="FJ23" s="423"/>
      <c r="FK23" s="424"/>
      <c r="FL23" s="424"/>
      <c r="FM23" s="424"/>
      <c r="FN23" s="424"/>
      <c r="FO23" s="424"/>
      <c r="FP23" s="165" t="s">
        <v>110</v>
      </c>
      <c r="FQ23" s="177" t="str">
        <f t="shared" si="112"/>
        <v/>
      </c>
      <c r="FR23" s="261"/>
      <c r="FS23" s="263" t="str">
        <f t="shared" si="113"/>
        <v/>
      </c>
      <c r="FT23" s="269"/>
      <c r="FU23" s="270"/>
      <c r="FV23" s="265" t="str">
        <f t="shared" si="114"/>
        <v/>
      </c>
      <c r="FW23" s="273"/>
      <c r="FX23" s="274"/>
      <c r="FY23" s="267" t="str">
        <f t="shared" si="115"/>
        <v/>
      </c>
      <c r="FZ23" s="273"/>
      <c r="GA23" s="277"/>
      <c r="GB23" s="376"/>
      <c r="GD23" s="316" t="str">
        <f t="shared" si="116"/>
        <v/>
      </c>
      <c r="GE23" s="290" t="str">
        <f t="shared" si="117"/>
        <v/>
      </c>
      <c r="GF23" s="290" t="str">
        <f t="shared" si="118"/>
        <v/>
      </c>
      <c r="GG23" s="290" t="str">
        <f t="shared" si="119"/>
        <v/>
      </c>
      <c r="GH23" s="387" t="str">
        <f t="shared" si="120"/>
        <v/>
      </c>
      <c r="GI23" s="316" t="str">
        <f t="shared" si="121"/>
        <v/>
      </c>
      <c r="GJ23" s="290" t="str">
        <f t="shared" si="122"/>
        <v/>
      </c>
      <c r="GK23" s="290" t="str">
        <f t="shared" si="123"/>
        <v/>
      </c>
      <c r="GL23" s="317" t="str">
        <f t="shared" si="124"/>
        <v/>
      </c>
      <c r="GM23" s="391"/>
      <c r="GN23" s="398" t="str">
        <f t="shared" si="125"/>
        <v/>
      </c>
      <c r="GO23" s="398" t="str">
        <f t="shared" si="126"/>
        <v/>
      </c>
      <c r="GP23" s="399" t="str">
        <f t="shared" si="127"/>
        <v/>
      </c>
      <c r="GQ23" s="400" t="str">
        <f t="shared" si="128"/>
        <v/>
      </c>
      <c r="GR23" s="400" t="str">
        <f t="shared" si="129"/>
        <v/>
      </c>
      <c r="GS23" s="400" t="str">
        <f t="shared" si="130"/>
        <v/>
      </c>
      <c r="GT23" s="290" t="str">
        <f t="shared" si="131"/>
        <v/>
      </c>
      <c r="GU23" s="290" t="str">
        <f t="shared" si="132"/>
        <v/>
      </c>
      <c r="GV23" s="290" t="str">
        <f t="shared" si="133"/>
        <v/>
      </c>
      <c r="GW23" s="400" t="str">
        <f t="shared" si="134"/>
        <v/>
      </c>
      <c r="GX23" s="290" t="str">
        <f t="shared" si="135"/>
        <v/>
      </c>
      <c r="GY23" s="290" t="str">
        <f t="shared" si="136"/>
        <v/>
      </c>
      <c r="GZ23" s="290" t="str">
        <f t="shared" si="137"/>
        <v/>
      </c>
      <c r="HA23" s="317" t="str">
        <f t="shared" si="138"/>
        <v/>
      </c>
      <c r="HB23" s="417" t="str">
        <f t="shared" si="139"/>
        <v/>
      </c>
      <c r="HC23" s="399" t="str">
        <f t="shared" si="140"/>
        <v/>
      </c>
      <c r="HD23" s="290" t="str">
        <f t="shared" si="141"/>
        <v/>
      </c>
      <c r="HE23" s="290" t="str">
        <f t="shared" si="142"/>
        <v/>
      </c>
      <c r="HF23" s="290" t="str">
        <f t="shared" si="143"/>
        <v/>
      </c>
      <c r="HG23" s="290" t="str">
        <f t="shared" si="144"/>
        <v/>
      </c>
      <c r="HH23" s="317" t="str">
        <f t="shared" si="145"/>
        <v/>
      </c>
      <c r="HI23" s="399" t="str">
        <f t="shared" si="146"/>
        <v/>
      </c>
      <c r="HJ23" s="387" t="str">
        <f t="shared" si="147"/>
        <v/>
      </c>
      <c r="HK23" s="387" t="str">
        <f t="shared" si="148"/>
        <v/>
      </c>
      <c r="HL23" s="387" t="str">
        <f t="shared" si="149"/>
        <v/>
      </c>
      <c r="HM23" s="387" t="str">
        <f t="shared" si="150"/>
        <v/>
      </c>
      <c r="HN23" s="317" t="str">
        <f t="shared" si="151"/>
        <v/>
      </c>
      <c r="HO23" s="417" t="str">
        <f t="shared" si="152"/>
        <v/>
      </c>
      <c r="HP23" s="290" t="str">
        <f t="shared" si="153"/>
        <v/>
      </c>
      <c r="HQ23" s="290" t="str">
        <f t="shared" si="154"/>
        <v/>
      </c>
      <c r="HR23" s="422" t="str">
        <f t="shared" si="155"/>
        <v/>
      </c>
      <c r="HS23" s="399" t="str">
        <f t="shared" si="156"/>
        <v/>
      </c>
      <c r="HT23" s="400" t="str">
        <f t="shared" si="157"/>
        <v/>
      </c>
      <c r="HU23" s="387" t="str">
        <f t="shared" si="158"/>
        <v/>
      </c>
      <c r="HV23" s="387" t="str">
        <f t="shared" si="159"/>
        <v/>
      </c>
      <c r="HW23" s="404" t="str">
        <f t="shared" si="160"/>
        <v/>
      </c>
      <c r="HX23" s="394" t="str">
        <f t="shared" si="161"/>
        <v/>
      </c>
      <c r="HY23" s="180"/>
      <c r="HZ23" s="406">
        <f t="shared" si="162"/>
        <v>0</v>
      </c>
      <c r="IA23" s="406">
        <f t="shared" si="163"/>
        <v>0</v>
      </c>
      <c r="IB23" s="407">
        <f t="shared" si="164"/>
        <v>0</v>
      </c>
      <c r="IC23" s="407" t="str">
        <f t="shared" si="165"/>
        <v/>
      </c>
      <c r="ID23" s="407" t="str">
        <f t="shared" si="166"/>
        <v/>
      </c>
      <c r="IE23" s="407" t="str">
        <f t="shared" si="167"/>
        <v/>
      </c>
      <c r="IF23" s="407" t="str">
        <f t="shared" si="168"/>
        <v/>
      </c>
      <c r="IG23" s="407">
        <f t="shared" si="169"/>
        <v>0</v>
      </c>
      <c r="IH23" s="407">
        <f t="shared" si="170"/>
        <v>0</v>
      </c>
      <c r="II23" s="407">
        <f t="shared" si="171"/>
        <v>0</v>
      </c>
      <c r="IJ23" s="407">
        <f t="shared" si="172"/>
        <v>0</v>
      </c>
      <c r="IK23" s="406">
        <f t="shared" si="173"/>
        <v>0</v>
      </c>
    </row>
    <row r="24" spans="2:245" s="178" customFormat="1" ht="15" customHeight="1" x14ac:dyDescent="0.2">
      <c r="B24" s="231">
        <f t="shared" si="89"/>
        <v>0</v>
      </c>
      <c r="C24" s="231">
        <f t="shared" si="90"/>
        <v>0</v>
      </c>
      <c r="D24" s="231">
        <f t="shared" si="91"/>
        <v>0</v>
      </c>
      <c r="E24" s="231">
        <f t="shared" si="92"/>
        <v>0</v>
      </c>
      <c r="F24" s="231">
        <f t="shared" si="93"/>
        <v>0</v>
      </c>
      <c r="G24" s="231">
        <f t="shared" si="94"/>
        <v>0</v>
      </c>
      <c r="H24" s="231">
        <f t="shared" si="95"/>
        <v>0</v>
      </c>
      <c r="I24" s="232">
        <f t="shared" si="96"/>
        <v>0</v>
      </c>
      <c r="J24" s="151">
        <f t="shared" si="97"/>
        <v>0</v>
      </c>
      <c r="K24" s="152"/>
      <c r="L24" s="152"/>
      <c r="M24" s="153"/>
      <c r="N24" s="233"/>
      <c r="O24" s="155"/>
      <c r="P24" s="145" t="str">
        <f>IFERROR(VLOOKUP(O24,整理番号!$A$30:$B$31,2,FALSE),"")</f>
        <v/>
      </c>
      <c r="Q24" s="213"/>
      <c r="R24" s="158"/>
      <c r="S24" s="156" t="str">
        <f t="shared" si="98"/>
        <v/>
      </c>
      <c r="T24" s="152"/>
      <c r="U24" s="153"/>
      <c r="V24" s="145" t="str">
        <f>IFERROR(VLOOKUP(U24,整理番号!$A$3:$B$5,2,FALSE),"")</f>
        <v/>
      </c>
      <c r="W24" s="153"/>
      <c r="X24" s="146" t="str">
        <f>IFERROR(VLOOKUP(W24,整理番号!$A$8:$B$9,2,FALSE),"")</f>
        <v/>
      </c>
      <c r="Y24" s="153"/>
      <c r="Z24" s="145" t="str">
        <f>IFERROR(VLOOKUP(Y24,整理番号!$A$12:$B$16,2,FALSE),"")</f>
        <v/>
      </c>
      <c r="AA24" s="209"/>
      <c r="AB24" s="211"/>
      <c r="AC24" s="211"/>
      <c r="AD24" s="209"/>
      <c r="AE24" s="209"/>
      <c r="AF24" s="209"/>
      <c r="AG24" s="209"/>
      <c r="AH24" s="408"/>
      <c r="AI24" s="159"/>
      <c r="AJ24" s="410" t="str">
        <f>IFERROR(VLOOKUP(AI24,整理番号!$A$19:$B$23,2,FALSE),"")</f>
        <v/>
      </c>
      <c r="AK24" s="156" t="str">
        <f t="shared" si="99"/>
        <v/>
      </c>
      <c r="AL24" s="157"/>
      <c r="AM24" s="216"/>
      <c r="AN24" s="218"/>
      <c r="AO24" s="218"/>
      <c r="AP24" s="158"/>
      <c r="AQ24" s="159"/>
      <c r="AR24" s="220"/>
      <c r="AS24" s="161" t="str">
        <f t="shared" si="100"/>
        <v/>
      </c>
      <c r="AT24" s="147"/>
      <c r="AU24" s="147"/>
      <c r="AV24" s="161" t="str">
        <f t="shared" si="101"/>
        <v/>
      </c>
      <c r="AW24" s="162" t="str">
        <f t="shared" si="102"/>
        <v/>
      </c>
      <c r="AX24" s="162" t="str">
        <f t="shared" si="103"/>
        <v/>
      </c>
      <c r="AY24" s="223"/>
      <c r="AZ24" s="227" t="str">
        <f t="shared" si="104"/>
        <v/>
      </c>
      <c r="BA24" s="228" t="str">
        <f t="shared" si="105"/>
        <v/>
      </c>
      <c r="BB24" s="234" t="str">
        <f t="shared" si="106"/>
        <v/>
      </c>
      <c r="BC24" s="237"/>
      <c r="BD24" s="238"/>
      <c r="BE24" s="284"/>
      <c r="BF24" s="286"/>
      <c r="BG24" s="241"/>
      <c r="BH24" s="241"/>
      <c r="BI24" s="241"/>
      <c r="BJ24" s="241"/>
      <c r="BK24" s="241"/>
      <c r="BL24" s="163" t="s">
        <v>105</v>
      </c>
      <c r="BM24" s="302" t="str">
        <f t="shared" si="107"/>
        <v/>
      </c>
      <c r="BN24" s="251"/>
      <c r="BO24" s="270"/>
      <c r="BP24" s="179"/>
      <c r="BQ24" s="164"/>
      <c r="BR24" s="243"/>
      <c r="BS24" s="243"/>
      <c r="BT24" s="243"/>
      <c r="BU24" s="243"/>
      <c r="BV24" s="243"/>
      <c r="BW24" s="165" t="s">
        <v>106</v>
      </c>
      <c r="BX24" s="251"/>
      <c r="BY24" s="296"/>
      <c r="BZ24" s="304"/>
      <c r="CA24" s="305"/>
      <c r="CB24" s="305"/>
      <c r="CC24" s="305"/>
      <c r="CD24" s="305"/>
      <c r="CE24" s="305"/>
      <c r="CF24" s="165" t="s">
        <v>169</v>
      </c>
      <c r="CG24" s="308" t="str">
        <f t="shared" si="108"/>
        <v/>
      </c>
      <c r="CH24" s="251"/>
      <c r="CI24" s="296"/>
      <c r="CJ24" s="166"/>
      <c r="CK24" s="245"/>
      <c r="CL24" s="245"/>
      <c r="CM24" s="245"/>
      <c r="CN24" s="245"/>
      <c r="CO24" s="245"/>
      <c r="CP24" s="165" t="s">
        <v>107</v>
      </c>
      <c r="CQ24" s="247"/>
      <c r="CR24" s="249" t="str">
        <f t="shared" si="109"/>
        <v/>
      </c>
      <c r="CS24" s="251"/>
      <c r="CT24" s="296" t="s">
        <v>171</v>
      </c>
      <c r="CU24" s="167"/>
      <c r="CV24" s="300"/>
      <c r="CW24" s="300"/>
      <c r="CX24" s="300"/>
      <c r="CY24" s="300"/>
      <c r="CZ24" s="300"/>
      <c r="DA24" s="300"/>
      <c r="DB24" s="168" t="s">
        <v>108</v>
      </c>
      <c r="DC24" s="296" t="s">
        <v>171</v>
      </c>
      <c r="DD24" s="170"/>
      <c r="DE24" s="300"/>
      <c r="DF24" s="300"/>
      <c r="DG24" s="300"/>
      <c r="DH24" s="300"/>
      <c r="DI24" s="300"/>
      <c r="DJ24" s="300"/>
      <c r="DK24" s="169" t="s">
        <v>106</v>
      </c>
      <c r="DL24" s="296" t="s">
        <v>171</v>
      </c>
      <c r="DM24" s="170"/>
      <c r="DN24" s="300"/>
      <c r="DO24" s="300"/>
      <c r="DP24" s="300"/>
      <c r="DQ24" s="300"/>
      <c r="DR24" s="300"/>
      <c r="DS24" s="300"/>
      <c r="DT24" s="171" t="s">
        <v>106</v>
      </c>
      <c r="DU24" s="296" t="s">
        <v>171</v>
      </c>
      <c r="DV24" s="310"/>
      <c r="DW24" s="300"/>
      <c r="DX24" s="300"/>
      <c r="DY24" s="300"/>
      <c r="DZ24" s="300"/>
      <c r="EA24" s="300"/>
      <c r="EB24" s="300"/>
      <c r="EC24" s="172" t="s">
        <v>106</v>
      </c>
      <c r="ED24" s="173"/>
      <c r="EE24" s="296" t="s">
        <v>171</v>
      </c>
      <c r="EF24" s="170"/>
      <c r="EG24" s="300"/>
      <c r="EH24" s="300"/>
      <c r="EI24" s="300"/>
      <c r="EJ24" s="300"/>
      <c r="EK24" s="300"/>
      <c r="EL24" s="300"/>
      <c r="EM24" s="172" t="s">
        <v>106</v>
      </c>
      <c r="EN24" s="174"/>
      <c r="EO24" s="296" t="s">
        <v>171</v>
      </c>
      <c r="EP24" s="255"/>
      <c r="EQ24" s="256"/>
      <c r="ER24" s="256"/>
      <c r="ES24" s="256"/>
      <c r="ET24" s="256"/>
      <c r="EU24" s="256"/>
      <c r="EV24" s="175" t="s">
        <v>109</v>
      </c>
      <c r="EW24" s="259" t="str">
        <f t="shared" si="110"/>
        <v/>
      </c>
      <c r="EX24" s="253"/>
      <c r="EY24" s="296" t="s">
        <v>171</v>
      </c>
      <c r="EZ24" s="255"/>
      <c r="FA24" s="256"/>
      <c r="FB24" s="256"/>
      <c r="FC24" s="256"/>
      <c r="FD24" s="256"/>
      <c r="FE24" s="256"/>
      <c r="FF24" s="175" t="s">
        <v>109</v>
      </c>
      <c r="FG24" s="176" t="str">
        <f t="shared" si="111"/>
        <v/>
      </c>
      <c r="FH24" s="251"/>
      <c r="FI24" s="296"/>
      <c r="FJ24" s="423"/>
      <c r="FK24" s="424"/>
      <c r="FL24" s="424"/>
      <c r="FM24" s="424"/>
      <c r="FN24" s="424"/>
      <c r="FO24" s="424"/>
      <c r="FP24" s="165" t="s">
        <v>110</v>
      </c>
      <c r="FQ24" s="177" t="str">
        <f t="shared" si="112"/>
        <v/>
      </c>
      <c r="FR24" s="261"/>
      <c r="FS24" s="263" t="str">
        <f t="shared" si="113"/>
        <v/>
      </c>
      <c r="FT24" s="269"/>
      <c r="FU24" s="270"/>
      <c r="FV24" s="265" t="str">
        <f t="shared" si="114"/>
        <v/>
      </c>
      <c r="FW24" s="273"/>
      <c r="FX24" s="274"/>
      <c r="FY24" s="267" t="str">
        <f t="shared" si="115"/>
        <v/>
      </c>
      <c r="FZ24" s="273"/>
      <c r="GA24" s="277"/>
      <c r="GB24" s="376"/>
      <c r="GD24" s="316" t="str">
        <f t="shared" si="116"/>
        <v/>
      </c>
      <c r="GE24" s="290" t="str">
        <f t="shared" si="117"/>
        <v/>
      </c>
      <c r="GF24" s="290" t="str">
        <f t="shared" si="118"/>
        <v/>
      </c>
      <c r="GG24" s="290" t="str">
        <f t="shared" si="119"/>
        <v/>
      </c>
      <c r="GH24" s="387" t="str">
        <f t="shared" si="120"/>
        <v/>
      </c>
      <c r="GI24" s="316" t="str">
        <f t="shared" si="121"/>
        <v/>
      </c>
      <c r="GJ24" s="290" t="str">
        <f t="shared" si="122"/>
        <v/>
      </c>
      <c r="GK24" s="290" t="str">
        <f t="shared" si="123"/>
        <v/>
      </c>
      <c r="GL24" s="317" t="str">
        <f t="shared" si="124"/>
        <v/>
      </c>
      <c r="GM24" s="391"/>
      <c r="GN24" s="398" t="str">
        <f t="shared" si="125"/>
        <v/>
      </c>
      <c r="GO24" s="398" t="str">
        <f t="shared" si="126"/>
        <v/>
      </c>
      <c r="GP24" s="399" t="str">
        <f t="shared" si="127"/>
        <v/>
      </c>
      <c r="GQ24" s="400" t="str">
        <f t="shared" si="128"/>
        <v/>
      </c>
      <c r="GR24" s="400" t="str">
        <f t="shared" si="129"/>
        <v/>
      </c>
      <c r="GS24" s="400" t="str">
        <f t="shared" si="130"/>
        <v/>
      </c>
      <c r="GT24" s="290" t="str">
        <f t="shared" si="131"/>
        <v/>
      </c>
      <c r="GU24" s="290" t="str">
        <f t="shared" si="132"/>
        <v/>
      </c>
      <c r="GV24" s="290" t="str">
        <f t="shared" si="133"/>
        <v/>
      </c>
      <c r="GW24" s="400" t="str">
        <f t="shared" si="134"/>
        <v/>
      </c>
      <c r="GX24" s="290" t="str">
        <f t="shared" si="135"/>
        <v/>
      </c>
      <c r="GY24" s="290" t="str">
        <f t="shared" si="136"/>
        <v/>
      </c>
      <c r="GZ24" s="290" t="str">
        <f t="shared" si="137"/>
        <v/>
      </c>
      <c r="HA24" s="317" t="str">
        <f t="shared" si="138"/>
        <v/>
      </c>
      <c r="HB24" s="417" t="str">
        <f t="shared" si="139"/>
        <v/>
      </c>
      <c r="HC24" s="399" t="str">
        <f t="shared" si="140"/>
        <v/>
      </c>
      <c r="HD24" s="290" t="str">
        <f t="shared" si="141"/>
        <v/>
      </c>
      <c r="HE24" s="290" t="str">
        <f t="shared" si="142"/>
        <v/>
      </c>
      <c r="HF24" s="290" t="str">
        <f t="shared" si="143"/>
        <v/>
      </c>
      <c r="HG24" s="290" t="str">
        <f t="shared" si="144"/>
        <v/>
      </c>
      <c r="HH24" s="317" t="str">
        <f t="shared" si="145"/>
        <v/>
      </c>
      <c r="HI24" s="399" t="str">
        <f t="shared" si="146"/>
        <v/>
      </c>
      <c r="HJ24" s="387" t="str">
        <f t="shared" si="147"/>
        <v/>
      </c>
      <c r="HK24" s="387" t="str">
        <f t="shared" si="148"/>
        <v/>
      </c>
      <c r="HL24" s="387" t="str">
        <f t="shared" si="149"/>
        <v/>
      </c>
      <c r="HM24" s="387" t="str">
        <f t="shared" si="150"/>
        <v/>
      </c>
      <c r="HN24" s="317" t="str">
        <f t="shared" si="151"/>
        <v/>
      </c>
      <c r="HO24" s="417" t="str">
        <f t="shared" si="152"/>
        <v/>
      </c>
      <c r="HP24" s="290" t="str">
        <f t="shared" si="153"/>
        <v/>
      </c>
      <c r="HQ24" s="290" t="str">
        <f t="shared" si="154"/>
        <v/>
      </c>
      <c r="HR24" s="422" t="str">
        <f t="shared" si="155"/>
        <v/>
      </c>
      <c r="HS24" s="399" t="str">
        <f t="shared" si="156"/>
        <v/>
      </c>
      <c r="HT24" s="400" t="str">
        <f t="shared" si="157"/>
        <v/>
      </c>
      <c r="HU24" s="387" t="str">
        <f t="shared" si="158"/>
        <v/>
      </c>
      <c r="HV24" s="387" t="str">
        <f t="shared" si="159"/>
        <v/>
      </c>
      <c r="HW24" s="404" t="str">
        <f t="shared" si="160"/>
        <v/>
      </c>
      <c r="HX24" s="394" t="str">
        <f t="shared" si="161"/>
        <v/>
      </c>
      <c r="HY24" s="180"/>
      <c r="HZ24" s="406">
        <f t="shared" si="162"/>
        <v>0</v>
      </c>
      <c r="IA24" s="406">
        <f t="shared" si="163"/>
        <v>0</v>
      </c>
      <c r="IB24" s="407">
        <f t="shared" si="164"/>
        <v>0</v>
      </c>
      <c r="IC24" s="407" t="str">
        <f t="shared" si="165"/>
        <v/>
      </c>
      <c r="ID24" s="407" t="str">
        <f t="shared" si="166"/>
        <v/>
      </c>
      <c r="IE24" s="407" t="str">
        <f t="shared" si="167"/>
        <v/>
      </c>
      <c r="IF24" s="407" t="str">
        <f t="shared" si="168"/>
        <v/>
      </c>
      <c r="IG24" s="407">
        <f t="shared" si="169"/>
        <v>0</v>
      </c>
      <c r="IH24" s="407">
        <f t="shared" si="170"/>
        <v>0</v>
      </c>
      <c r="II24" s="407">
        <f t="shared" si="171"/>
        <v>0</v>
      </c>
      <c r="IJ24" s="407">
        <f t="shared" si="172"/>
        <v>0</v>
      </c>
      <c r="IK24" s="406">
        <f t="shared" si="173"/>
        <v>0</v>
      </c>
    </row>
    <row r="25" spans="2:245" s="178" customFormat="1" ht="15" customHeight="1" x14ac:dyDescent="0.2">
      <c r="B25" s="231">
        <f t="shared" si="89"/>
        <v>0</v>
      </c>
      <c r="C25" s="231">
        <f t="shared" si="90"/>
        <v>0</v>
      </c>
      <c r="D25" s="231">
        <f t="shared" si="91"/>
        <v>0</v>
      </c>
      <c r="E25" s="231">
        <f t="shared" si="92"/>
        <v>0</v>
      </c>
      <c r="F25" s="231">
        <f t="shared" si="93"/>
        <v>0</v>
      </c>
      <c r="G25" s="231">
        <f t="shared" si="94"/>
        <v>0</v>
      </c>
      <c r="H25" s="231">
        <f t="shared" si="95"/>
        <v>0</v>
      </c>
      <c r="I25" s="232">
        <f t="shared" si="96"/>
        <v>0</v>
      </c>
      <c r="J25" s="151">
        <f t="shared" si="97"/>
        <v>0</v>
      </c>
      <c r="K25" s="152"/>
      <c r="L25" s="152"/>
      <c r="M25" s="153"/>
      <c r="N25" s="233"/>
      <c r="O25" s="155"/>
      <c r="P25" s="145" t="str">
        <f>IFERROR(VLOOKUP(O25,整理番号!$A$30:$B$31,2,FALSE),"")</f>
        <v/>
      </c>
      <c r="Q25" s="213"/>
      <c r="R25" s="158"/>
      <c r="S25" s="156" t="str">
        <f t="shared" si="98"/>
        <v/>
      </c>
      <c r="T25" s="152"/>
      <c r="U25" s="153"/>
      <c r="V25" s="145" t="str">
        <f>IFERROR(VLOOKUP(U25,整理番号!$A$3:$B$5,2,FALSE),"")</f>
        <v/>
      </c>
      <c r="W25" s="153"/>
      <c r="X25" s="146" t="str">
        <f>IFERROR(VLOOKUP(W25,整理番号!$A$8:$B$9,2,FALSE),"")</f>
        <v/>
      </c>
      <c r="Y25" s="153"/>
      <c r="Z25" s="145" t="str">
        <f>IFERROR(VLOOKUP(Y25,整理番号!$A$12:$B$16,2,FALSE),"")</f>
        <v/>
      </c>
      <c r="AA25" s="209"/>
      <c r="AB25" s="211"/>
      <c r="AC25" s="211"/>
      <c r="AD25" s="209"/>
      <c r="AE25" s="209"/>
      <c r="AF25" s="209"/>
      <c r="AG25" s="209"/>
      <c r="AH25" s="408"/>
      <c r="AI25" s="159"/>
      <c r="AJ25" s="410" t="str">
        <f>IFERROR(VLOOKUP(AI25,整理番号!$A$19:$B$23,2,FALSE),"")</f>
        <v/>
      </c>
      <c r="AK25" s="156" t="str">
        <f t="shared" si="99"/>
        <v/>
      </c>
      <c r="AL25" s="157"/>
      <c r="AM25" s="216"/>
      <c r="AN25" s="218"/>
      <c r="AO25" s="218"/>
      <c r="AP25" s="158"/>
      <c r="AQ25" s="159"/>
      <c r="AR25" s="220"/>
      <c r="AS25" s="161" t="str">
        <f t="shared" si="100"/>
        <v/>
      </c>
      <c r="AT25" s="147"/>
      <c r="AU25" s="147"/>
      <c r="AV25" s="161" t="str">
        <f t="shared" si="101"/>
        <v/>
      </c>
      <c r="AW25" s="162" t="str">
        <f t="shared" si="102"/>
        <v/>
      </c>
      <c r="AX25" s="162" t="str">
        <f t="shared" si="103"/>
        <v/>
      </c>
      <c r="AY25" s="223"/>
      <c r="AZ25" s="227" t="str">
        <f t="shared" si="104"/>
        <v/>
      </c>
      <c r="BA25" s="228" t="str">
        <f t="shared" si="105"/>
        <v/>
      </c>
      <c r="BB25" s="234" t="str">
        <f t="shared" si="106"/>
        <v/>
      </c>
      <c r="BC25" s="237"/>
      <c r="BD25" s="238"/>
      <c r="BE25" s="284"/>
      <c r="BF25" s="286"/>
      <c r="BG25" s="241"/>
      <c r="BH25" s="241"/>
      <c r="BI25" s="241"/>
      <c r="BJ25" s="241"/>
      <c r="BK25" s="241"/>
      <c r="BL25" s="163" t="s">
        <v>105</v>
      </c>
      <c r="BM25" s="302" t="str">
        <f t="shared" si="107"/>
        <v/>
      </c>
      <c r="BN25" s="251"/>
      <c r="BO25" s="270"/>
      <c r="BP25" s="179"/>
      <c r="BQ25" s="164"/>
      <c r="BR25" s="243"/>
      <c r="BS25" s="243"/>
      <c r="BT25" s="243"/>
      <c r="BU25" s="243"/>
      <c r="BV25" s="243"/>
      <c r="BW25" s="165" t="s">
        <v>106</v>
      </c>
      <c r="BX25" s="251"/>
      <c r="BY25" s="296"/>
      <c r="BZ25" s="304"/>
      <c r="CA25" s="305"/>
      <c r="CB25" s="305"/>
      <c r="CC25" s="305"/>
      <c r="CD25" s="305"/>
      <c r="CE25" s="305"/>
      <c r="CF25" s="165" t="s">
        <v>169</v>
      </c>
      <c r="CG25" s="308" t="str">
        <f t="shared" si="108"/>
        <v/>
      </c>
      <c r="CH25" s="251"/>
      <c r="CI25" s="296"/>
      <c r="CJ25" s="166"/>
      <c r="CK25" s="245"/>
      <c r="CL25" s="245"/>
      <c r="CM25" s="245"/>
      <c r="CN25" s="245"/>
      <c r="CO25" s="245"/>
      <c r="CP25" s="165" t="s">
        <v>107</v>
      </c>
      <c r="CQ25" s="247"/>
      <c r="CR25" s="249" t="str">
        <f t="shared" si="109"/>
        <v/>
      </c>
      <c r="CS25" s="251"/>
      <c r="CT25" s="296" t="s">
        <v>171</v>
      </c>
      <c r="CU25" s="167"/>
      <c r="CV25" s="300"/>
      <c r="CW25" s="300"/>
      <c r="CX25" s="300"/>
      <c r="CY25" s="300"/>
      <c r="CZ25" s="300"/>
      <c r="DA25" s="300"/>
      <c r="DB25" s="168" t="s">
        <v>108</v>
      </c>
      <c r="DC25" s="296" t="s">
        <v>171</v>
      </c>
      <c r="DD25" s="170"/>
      <c r="DE25" s="300"/>
      <c r="DF25" s="300"/>
      <c r="DG25" s="300"/>
      <c r="DH25" s="300"/>
      <c r="DI25" s="300"/>
      <c r="DJ25" s="300"/>
      <c r="DK25" s="169" t="s">
        <v>106</v>
      </c>
      <c r="DL25" s="296" t="s">
        <v>171</v>
      </c>
      <c r="DM25" s="170"/>
      <c r="DN25" s="300"/>
      <c r="DO25" s="300"/>
      <c r="DP25" s="300"/>
      <c r="DQ25" s="300"/>
      <c r="DR25" s="300"/>
      <c r="DS25" s="300"/>
      <c r="DT25" s="171" t="s">
        <v>106</v>
      </c>
      <c r="DU25" s="296" t="s">
        <v>171</v>
      </c>
      <c r="DV25" s="310"/>
      <c r="DW25" s="300"/>
      <c r="DX25" s="300"/>
      <c r="DY25" s="300"/>
      <c r="DZ25" s="300"/>
      <c r="EA25" s="300"/>
      <c r="EB25" s="300"/>
      <c r="EC25" s="172" t="s">
        <v>106</v>
      </c>
      <c r="ED25" s="173"/>
      <c r="EE25" s="296" t="s">
        <v>171</v>
      </c>
      <c r="EF25" s="170"/>
      <c r="EG25" s="300"/>
      <c r="EH25" s="300"/>
      <c r="EI25" s="300"/>
      <c r="EJ25" s="300"/>
      <c r="EK25" s="300"/>
      <c r="EL25" s="300"/>
      <c r="EM25" s="172" t="s">
        <v>106</v>
      </c>
      <c r="EN25" s="174"/>
      <c r="EO25" s="296" t="s">
        <v>171</v>
      </c>
      <c r="EP25" s="255"/>
      <c r="EQ25" s="256"/>
      <c r="ER25" s="256"/>
      <c r="ES25" s="256"/>
      <c r="ET25" s="256"/>
      <c r="EU25" s="256"/>
      <c r="EV25" s="175" t="s">
        <v>109</v>
      </c>
      <c r="EW25" s="259" t="str">
        <f t="shared" si="110"/>
        <v/>
      </c>
      <c r="EX25" s="253"/>
      <c r="EY25" s="296" t="s">
        <v>171</v>
      </c>
      <c r="EZ25" s="255"/>
      <c r="FA25" s="256"/>
      <c r="FB25" s="256"/>
      <c r="FC25" s="256"/>
      <c r="FD25" s="256"/>
      <c r="FE25" s="256"/>
      <c r="FF25" s="175" t="s">
        <v>109</v>
      </c>
      <c r="FG25" s="176" t="str">
        <f t="shared" si="111"/>
        <v/>
      </c>
      <c r="FH25" s="251"/>
      <c r="FI25" s="296"/>
      <c r="FJ25" s="423"/>
      <c r="FK25" s="424"/>
      <c r="FL25" s="424"/>
      <c r="FM25" s="424"/>
      <c r="FN25" s="424"/>
      <c r="FO25" s="424"/>
      <c r="FP25" s="165" t="s">
        <v>110</v>
      </c>
      <c r="FQ25" s="177" t="str">
        <f t="shared" si="112"/>
        <v/>
      </c>
      <c r="FR25" s="261"/>
      <c r="FS25" s="263" t="str">
        <f t="shared" si="113"/>
        <v/>
      </c>
      <c r="FT25" s="269"/>
      <c r="FU25" s="270"/>
      <c r="FV25" s="265" t="str">
        <f t="shared" si="114"/>
        <v/>
      </c>
      <c r="FW25" s="273"/>
      <c r="FX25" s="274"/>
      <c r="FY25" s="267" t="str">
        <f t="shared" si="115"/>
        <v/>
      </c>
      <c r="FZ25" s="273"/>
      <c r="GA25" s="277"/>
      <c r="GB25" s="376"/>
      <c r="GD25" s="316" t="str">
        <f t="shared" si="116"/>
        <v/>
      </c>
      <c r="GE25" s="290" t="str">
        <f t="shared" si="117"/>
        <v/>
      </c>
      <c r="GF25" s="290" t="str">
        <f t="shared" si="118"/>
        <v/>
      </c>
      <c r="GG25" s="290" t="str">
        <f t="shared" si="119"/>
        <v/>
      </c>
      <c r="GH25" s="387" t="str">
        <f t="shared" si="120"/>
        <v/>
      </c>
      <c r="GI25" s="316" t="str">
        <f t="shared" si="121"/>
        <v/>
      </c>
      <c r="GJ25" s="290" t="str">
        <f t="shared" si="122"/>
        <v/>
      </c>
      <c r="GK25" s="290" t="str">
        <f t="shared" si="123"/>
        <v/>
      </c>
      <c r="GL25" s="317" t="str">
        <f t="shared" si="124"/>
        <v/>
      </c>
      <c r="GM25" s="391"/>
      <c r="GN25" s="398" t="str">
        <f t="shared" si="125"/>
        <v/>
      </c>
      <c r="GO25" s="398" t="str">
        <f t="shared" si="126"/>
        <v/>
      </c>
      <c r="GP25" s="399" t="str">
        <f t="shared" si="127"/>
        <v/>
      </c>
      <c r="GQ25" s="400" t="str">
        <f t="shared" si="128"/>
        <v/>
      </c>
      <c r="GR25" s="400" t="str">
        <f t="shared" si="129"/>
        <v/>
      </c>
      <c r="GS25" s="400" t="str">
        <f t="shared" si="130"/>
        <v/>
      </c>
      <c r="GT25" s="290" t="str">
        <f t="shared" si="131"/>
        <v/>
      </c>
      <c r="GU25" s="290" t="str">
        <f t="shared" si="132"/>
        <v/>
      </c>
      <c r="GV25" s="290" t="str">
        <f t="shared" si="133"/>
        <v/>
      </c>
      <c r="GW25" s="400" t="str">
        <f t="shared" si="134"/>
        <v/>
      </c>
      <c r="GX25" s="290" t="str">
        <f t="shared" si="135"/>
        <v/>
      </c>
      <c r="GY25" s="290" t="str">
        <f t="shared" si="136"/>
        <v/>
      </c>
      <c r="GZ25" s="290" t="str">
        <f t="shared" si="137"/>
        <v/>
      </c>
      <c r="HA25" s="317" t="str">
        <f t="shared" si="138"/>
        <v/>
      </c>
      <c r="HB25" s="417" t="str">
        <f t="shared" si="139"/>
        <v/>
      </c>
      <c r="HC25" s="399" t="str">
        <f t="shared" si="140"/>
        <v/>
      </c>
      <c r="HD25" s="290" t="str">
        <f t="shared" si="141"/>
        <v/>
      </c>
      <c r="HE25" s="290" t="str">
        <f t="shared" si="142"/>
        <v/>
      </c>
      <c r="HF25" s="290" t="str">
        <f t="shared" si="143"/>
        <v/>
      </c>
      <c r="HG25" s="290" t="str">
        <f t="shared" si="144"/>
        <v/>
      </c>
      <c r="HH25" s="317" t="str">
        <f t="shared" si="145"/>
        <v/>
      </c>
      <c r="HI25" s="399" t="str">
        <f t="shared" si="146"/>
        <v/>
      </c>
      <c r="HJ25" s="387" t="str">
        <f t="shared" si="147"/>
        <v/>
      </c>
      <c r="HK25" s="387" t="str">
        <f t="shared" si="148"/>
        <v/>
      </c>
      <c r="HL25" s="387" t="str">
        <f t="shared" si="149"/>
        <v/>
      </c>
      <c r="HM25" s="387" t="str">
        <f t="shared" si="150"/>
        <v/>
      </c>
      <c r="HN25" s="317" t="str">
        <f t="shared" si="151"/>
        <v/>
      </c>
      <c r="HO25" s="417" t="str">
        <f t="shared" si="152"/>
        <v/>
      </c>
      <c r="HP25" s="290" t="str">
        <f t="shared" si="153"/>
        <v/>
      </c>
      <c r="HQ25" s="290" t="str">
        <f t="shared" si="154"/>
        <v/>
      </c>
      <c r="HR25" s="422" t="str">
        <f t="shared" si="155"/>
        <v/>
      </c>
      <c r="HS25" s="399" t="str">
        <f t="shared" si="156"/>
        <v/>
      </c>
      <c r="HT25" s="400" t="str">
        <f t="shared" si="157"/>
        <v/>
      </c>
      <c r="HU25" s="387" t="str">
        <f t="shared" si="158"/>
        <v/>
      </c>
      <c r="HV25" s="387" t="str">
        <f t="shared" si="159"/>
        <v/>
      </c>
      <c r="HW25" s="404" t="str">
        <f t="shared" si="160"/>
        <v/>
      </c>
      <c r="HX25" s="394" t="str">
        <f t="shared" si="161"/>
        <v/>
      </c>
      <c r="HY25" s="180"/>
      <c r="HZ25" s="406">
        <f t="shared" si="162"/>
        <v>0</v>
      </c>
      <c r="IA25" s="406">
        <f t="shared" si="163"/>
        <v>0</v>
      </c>
      <c r="IB25" s="407">
        <f t="shared" si="164"/>
        <v>0</v>
      </c>
      <c r="IC25" s="407" t="str">
        <f t="shared" si="165"/>
        <v/>
      </c>
      <c r="ID25" s="407" t="str">
        <f t="shared" si="166"/>
        <v/>
      </c>
      <c r="IE25" s="407" t="str">
        <f t="shared" si="167"/>
        <v/>
      </c>
      <c r="IF25" s="407" t="str">
        <f t="shared" si="168"/>
        <v/>
      </c>
      <c r="IG25" s="407">
        <f t="shared" si="169"/>
        <v>0</v>
      </c>
      <c r="IH25" s="407">
        <f t="shared" si="170"/>
        <v>0</v>
      </c>
      <c r="II25" s="407">
        <f t="shared" si="171"/>
        <v>0</v>
      </c>
      <c r="IJ25" s="407">
        <f t="shared" si="172"/>
        <v>0</v>
      </c>
      <c r="IK25" s="406">
        <f t="shared" si="173"/>
        <v>0</v>
      </c>
    </row>
    <row r="26" spans="2:245" s="178" customFormat="1" ht="15" customHeight="1" x14ac:dyDescent="0.2">
      <c r="B26" s="231">
        <f t="shared" si="89"/>
        <v>0</v>
      </c>
      <c r="C26" s="231">
        <f t="shared" si="90"/>
        <v>0</v>
      </c>
      <c r="D26" s="231">
        <f t="shared" si="91"/>
        <v>0</v>
      </c>
      <c r="E26" s="231">
        <f t="shared" si="92"/>
        <v>0</v>
      </c>
      <c r="F26" s="231">
        <f t="shared" si="93"/>
        <v>0</v>
      </c>
      <c r="G26" s="231">
        <f t="shared" si="94"/>
        <v>0</v>
      </c>
      <c r="H26" s="231">
        <f t="shared" si="95"/>
        <v>0</v>
      </c>
      <c r="I26" s="232">
        <f t="shared" si="96"/>
        <v>0</v>
      </c>
      <c r="J26" s="151">
        <f t="shared" si="97"/>
        <v>0</v>
      </c>
      <c r="K26" s="152"/>
      <c r="L26" s="152"/>
      <c r="M26" s="153"/>
      <c r="N26" s="233"/>
      <c r="O26" s="155"/>
      <c r="P26" s="145" t="str">
        <f>IFERROR(VLOOKUP(O26,整理番号!$A$30:$B$31,2,FALSE),"")</f>
        <v/>
      </c>
      <c r="Q26" s="213"/>
      <c r="R26" s="158"/>
      <c r="S26" s="156" t="str">
        <f t="shared" si="98"/>
        <v/>
      </c>
      <c r="T26" s="152"/>
      <c r="U26" s="153"/>
      <c r="V26" s="145" t="str">
        <f>IFERROR(VLOOKUP(U26,整理番号!$A$3:$B$5,2,FALSE),"")</f>
        <v/>
      </c>
      <c r="W26" s="153"/>
      <c r="X26" s="146" t="str">
        <f>IFERROR(VLOOKUP(W26,整理番号!$A$8:$B$9,2,FALSE),"")</f>
        <v/>
      </c>
      <c r="Y26" s="153"/>
      <c r="Z26" s="145" t="str">
        <f>IFERROR(VLOOKUP(Y26,整理番号!$A$12:$B$16,2,FALSE),"")</f>
        <v/>
      </c>
      <c r="AA26" s="209"/>
      <c r="AB26" s="211"/>
      <c r="AC26" s="211"/>
      <c r="AD26" s="209"/>
      <c r="AE26" s="209"/>
      <c r="AF26" s="209"/>
      <c r="AG26" s="209"/>
      <c r="AH26" s="408"/>
      <c r="AI26" s="159"/>
      <c r="AJ26" s="410" t="str">
        <f>IFERROR(VLOOKUP(AI26,整理番号!$A$19:$B$23,2,FALSE),"")</f>
        <v/>
      </c>
      <c r="AK26" s="156" t="str">
        <f t="shared" si="99"/>
        <v/>
      </c>
      <c r="AL26" s="157"/>
      <c r="AM26" s="216"/>
      <c r="AN26" s="218"/>
      <c r="AO26" s="218"/>
      <c r="AP26" s="158"/>
      <c r="AQ26" s="159"/>
      <c r="AR26" s="220"/>
      <c r="AS26" s="161" t="str">
        <f t="shared" si="100"/>
        <v/>
      </c>
      <c r="AT26" s="147"/>
      <c r="AU26" s="147"/>
      <c r="AV26" s="161" t="str">
        <f t="shared" si="101"/>
        <v/>
      </c>
      <c r="AW26" s="162" t="str">
        <f t="shared" si="102"/>
        <v/>
      </c>
      <c r="AX26" s="162" t="str">
        <f t="shared" si="103"/>
        <v/>
      </c>
      <c r="AY26" s="223"/>
      <c r="AZ26" s="227" t="str">
        <f t="shared" si="104"/>
        <v/>
      </c>
      <c r="BA26" s="228" t="str">
        <f t="shared" si="105"/>
        <v/>
      </c>
      <c r="BB26" s="234" t="str">
        <f t="shared" si="106"/>
        <v/>
      </c>
      <c r="BC26" s="237"/>
      <c r="BD26" s="238"/>
      <c r="BE26" s="284"/>
      <c r="BF26" s="286"/>
      <c r="BG26" s="241"/>
      <c r="BH26" s="241"/>
      <c r="BI26" s="241"/>
      <c r="BJ26" s="241"/>
      <c r="BK26" s="241"/>
      <c r="BL26" s="163" t="s">
        <v>105</v>
      </c>
      <c r="BM26" s="302" t="str">
        <f t="shared" si="107"/>
        <v/>
      </c>
      <c r="BN26" s="251"/>
      <c r="BO26" s="270"/>
      <c r="BP26" s="179"/>
      <c r="BQ26" s="164"/>
      <c r="BR26" s="243"/>
      <c r="BS26" s="243"/>
      <c r="BT26" s="243"/>
      <c r="BU26" s="243"/>
      <c r="BV26" s="243"/>
      <c r="BW26" s="165" t="s">
        <v>106</v>
      </c>
      <c r="BX26" s="251"/>
      <c r="BY26" s="296"/>
      <c r="BZ26" s="304"/>
      <c r="CA26" s="305"/>
      <c r="CB26" s="305"/>
      <c r="CC26" s="305"/>
      <c r="CD26" s="305"/>
      <c r="CE26" s="305"/>
      <c r="CF26" s="165" t="s">
        <v>169</v>
      </c>
      <c r="CG26" s="308" t="str">
        <f t="shared" si="108"/>
        <v/>
      </c>
      <c r="CH26" s="251"/>
      <c r="CI26" s="296"/>
      <c r="CJ26" s="166"/>
      <c r="CK26" s="245"/>
      <c r="CL26" s="245"/>
      <c r="CM26" s="245"/>
      <c r="CN26" s="245"/>
      <c r="CO26" s="245"/>
      <c r="CP26" s="165" t="s">
        <v>107</v>
      </c>
      <c r="CQ26" s="247"/>
      <c r="CR26" s="249" t="str">
        <f t="shared" si="109"/>
        <v/>
      </c>
      <c r="CS26" s="251"/>
      <c r="CT26" s="296" t="s">
        <v>171</v>
      </c>
      <c r="CU26" s="167"/>
      <c r="CV26" s="300"/>
      <c r="CW26" s="300"/>
      <c r="CX26" s="300"/>
      <c r="CY26" s="300"/>
      <c r="CZ26" s="300"/>
      <c r="DA26" s="300"/>
      <c r="DB26" s="168" t="s">
        <v>108</v>
      </c>
      <c r="DC26" s="296" t="s">
        <v>171</v>
      </c>
      <c r="DD26" s="170"/>
      <c r="DE26" s="300"/>
      <c r="DF26" s="300"/>
      <c r="DG26" s="300"/>
      <c r="DH26" s="300"/>
      <c r="DI26" s="300"/>
      <c r="DJ26" s="300"/>
      <c r="DK26" s="169" t="s">
        <v>106</v>
      </c>
      <c r="DL26" s="296" t="s">
        <v>171</v>
      </c>
      <c r="DM26" s="170"/>
      <c r="DN26" s="300"/>
      <c r="DO26" s="300"/>
      <c r="DP26" s="300"/>
      <c r="DQ26" s="300"/>
      <c r="DR26" s="300"/>
      <c r="DS26" s="300"/>
      <c r="DT26" s="171" t="s">
        <v>106</v>
      </c>
      <c r="DU26" s="296" t="s">
        <v>171</v>
      </c>
      <c r="DV26" s="310"/>
      <c r="DW26" s="300"/>
      <c r="DX26" s="300"/>
      <c r="DY26" s="300"/>
      <c r="DZ26" s="300"/>
      <c r="EA26" s="300"/>
      <c r="EB26" s="300"/>
      <c r="EC26" s="172" t="s">
        <v>106</v>
      </c>
      <c r="ED26" s="173"/>
      <c r="EE26" s="296" t="s">
        <v>171</v>
      </c>
      <c r="EF26" s="170"/>
      <c r="EG26" s="300"/>
      <c r="EH26" s="300"/>
      <c r="EI26" s="300"/>
      <c r="EJ26" s="300"/>
      <c r="EK26" s="300"/>
      <c r="EL26" s="300"/>
      <c r="EM26" s="172" t="s">
        <v>106</v>
      </c>
      <c r="EN26" s="174"/>
      <c r="EO26" s="296" t="s">
        <v>171</v>
      </c>
      <c r="EP26" s="255"/>
      <c r="EQ26" s="256"/>
      <c r="ER26" s="256"/>
      <c r="ES26" s="256"/>
      <c r="ET26" s="256"/>
      <c r="EU26" s="256"/>
      <c r="EV26" s="175" t="s">
        <v>109</v>
      </c>
      <c r="EW26" s="259" t="str">
        <f t="shared" si="110"/>
        <v/>
      </c>
      <c r="EX26" s="253"/>
      <c r="EY26" s="296" t="s">
        <v>171</v>
      </c>
      <c r="EZ26" s="255"/>
      <c r="FA26" s="256"/>
      <c r="FB26" s="256"/>
      <c r="FC26" s="256"/>
      <c r="FD26" s="256"/>
      <c r="FE26" s="256"/>
      <c r="FF26" s="175" t="s">
        <v>109</v>
      </c>
      <c r="FG26" s="176" t="str">
        <f t="shared" si="111"/>
        <v/>
      </c>
      <c r="FH26" s="251"/>
      <c r="FI26" s="296"/>
      <c r="FJ26" s="423"/>
      <c r="FK26" s="424"/>
      <c r="FL26" s="424"/>
      <c r="FM26" s="424"/>
      <c r="FN26" s="424"/>
      <c r="FO26" s="424"/>
      <c r="FP26" s="165" t="s">
        <v>110</v>
      </c>
      <c r="FQ26" s="177" t="str">
        <f t="shared" si="112"/>
        <v/>
      </c>
      <c r="FR26" s="261"/>
      <c r="FS26" s="263" t="str">
        <f t="shared" si="113"/>
        <v/>
      </c>
      <c r="FT26" s="269"/>
      <c r="FU26" s="270"/>
      <c r="FV26" s="265" t="str">
        <f t="shared" si="114"/>
        <v/>
      </c>
      <c r="FW26" s="273"/>
      <c r="FX26" s="274"/>
      <c r="FY26" s="267" t="str">
        <f t="shared" si="115"/>
        <v/>
      </c>
      <c r="FZ26" s="273"/>
      <c r="GA26" s="277"/>
      <c r="GB26" s="376"/>
      <c r="GD26" s="316" t="str">
        <f t="shared" si="116"/>
        <v/>
      </c>
      <c r="GE26" s="290" t="str">
        <f t="shared" si="117"/>
        <v/>
      </c>
      <c r="GF26" s="290" t="str">
        <f t="shared" si="118"/>
        <v/>
      </c>
      <c r="GG26" s="290" t="str">
        <f t="shared" si="119"/>
        <v/>
      </c>
      <c r="GH26" s="387" t="str">
        <f t="shared" si="120"/>
        <v/>
      </c>
      <c r="GI26" s="316" t="str">
        <f t="shared" si="121"/>
        <v/>
      </c>
      <c r="GJ26" s="290" t="str">
        <f t="shared" si="122"/>
        <v/>
      </c>
      <c r="GK26" s="290" t="str">
        <f t="shared" si="123"/>
        <v/>
      </c>
      <c r="GL26" s="317" t="str">
        <f t="shared" si="124"/>
        <v/>
      </c>
      <c r="GM26" s="391"/>
      <c r="GN26" s="398" t="str">
        <f t="shared" si="125"/>
        <v/>
      </c>
      <c r="GO26" s="398" t="str">
        <f t="shared" si="126"/>
        <v/>
      </c>
      <c r="GP26" s="399" t="str">
        <f t="shared" si="127"/>
        <v/>
      </c>
      <c r="GQ26" s="400" t="str">
        <f t="shared" si="128"/>
        <v/>
      </c>
      <c r="GR26" s="400" t="str">
        <f t="shared" si="129"/>
        <v/>
      </c>
      <c r="GS26" s="400" t="str">
        <f t="shared" si="130"/>
        <v/>
      </c>
      <c r="GT26" s="290" t="str">
        <f t="shared" si="131"/>
        <v/>
      </c>
      <c r="GU26" s="290" t="str">
        <f t="shared" si="132"/>
        <v/>
      </c>
      <c r="GV26" s="290" t="str">
        <f t="shared" si="133"/>
        <v/>
      </c>
      <c r="GW26" s="400" t="str">
        <f t="shared" si="134"/>
        <v/>
      </c>
      <c r="GX26" s="290" t="str">
        <f t="shared" si="135"/>
        <v/>
      </c>
      <c r="GY26" s="290" t="str">
        <f t="shared" si="136"/>
        <v/>
      </c>
      <c r="GZ26" s="290" t="str">
        <f t="shared" si="137"/>
        <v/>
      </c>
      <c r="HA26" s="317" t="str">
        <f t="shared" si="138"/>
        <v/>
      </c>
      <c r="HB26" s="417" t="str">
        <f t="shared" si="139"/>
        <v/>
      </c>
      <c r="HC26" s="399" t="str">
        <f t="shared" si="140"/>
        <v/>
      </c>
      <c r="HD26" s="290" t="str">
        <f t="shared" si="141"/>
        <v/>
      </c>
      <c r="HE26" s="290" t="str">
        <f t="shared" si="142"/>
        <v/>
      </c>
      <c r="HF26" s="290" t="str">
        <f t="shared" si="143"/>
        <v/>
      </c>
      <c r="HG26" s="290" t="str">
        <f t="shared" si="144"/>
        <v/>
      </c>
      <c r="HH26" s="317" t="str">
        <f t="shared" si="145"/>
        <v/>
      </c>
      <c r="HI26" s="399" t="str">
        <f t="shared" si="146"/>
        <v/>
      </c>
      <c r="HJ26" s="387" t="str">
        <f t="shared" si="147"/>
        <v/>
      </c>
      <c r="HK26" s="387" t="str">
        <f t="shared" si="148"/>
        <v/>
      </c>
      <c r="HL26" s="387" t="str">
        <f t="shared" si="149"/>
        <v/>
      </c>
      <c r="HM26" s="387" t="str">
        <f t="shared" si="150"/>
        <v/>
      </c>
      <c r="HN26" s="317" t="str">
        <f t="shared" si="151"/>
        <v/>
      </c>
      <c r="HO26" s="417" t="str">
        <f t="shared" si="152"/>
        <v/>
      </c>
      <c r="HP26" s="290" t="str">
        <f t="shared" si="153"/>
        <v/>
      </c>
      <c r="HQ26" s="290" t="str">
        <f t="shared" si="154"/>
        <v/>
      </c>
      <c r="HR26" s="422" t="str">
        <f t="shared" si="155"/>
        <v/>
      </c>
      <c r="HS26" s="399" t="str">
        <f t="shared" si="156"/>
        <v/>
      </c>
      <c r="HT26" s="400" t="str">
        <f t="shared" si="157"/>
        <v/>
      </c>
      <c r="HU26" s="387" t="str">
        <f t="shared" si="158"/>
        <v/>
      </c>
      <c r="HV26" s="387" t="str">
        <f t="shared" si="159"/>
        <v/>
      </c>
      <c r="HW26" s="404" t="str">
        <f t="shared" si="160"/>
        <v/>
      </c>
      <c r="HX26" s="394" t="str">
        <f t="shared" si="161"/>
        <v/>
      </c>
      <c r="HY26" s="180"/>
      <c r="HZ26" s="406">
        <f t="shared" si="162"/>
        <v>0</v>
      </c>
      <c r="IA26" s="406">
        <f t="shared" si="163"/>
        <v>0</v>
      </c>
      <c r="IB26" s="407">
        <f t="shared" si="164"/>
        <v>0</v>
      </c>
      <c r="IC26" s="407" t="str">
        <f t="shared" si="165"/>
        <v/>
      </c>
      <c r="ID26" s="407" t="str">
        <f t="shared" si="166"/>
        <v/>
      </c>
      <c r="IE26" s="407" t="str">
        <f t="shared" si="167"/>
        <v/>
      </c>
      <c r="IF26" s="407" t="str">
        <f t="shared" si="168"/>
        <v/>
      </c>
      <c r="IG26" s="407">
        <f t="shared" si="169"/>
        <v>0</v>
      </c>
      <c r="IH26" s="407">
        <f t="shared" si="170"/>
        <v>0</v>
      </c>
      <c r="II26" s="407">
        <f t="shared" si="171"/>
        <v>0</v>
      </c>
      <c r="IJ26" s="407">
        <f t="shared" si="172"/>
        <v>0</v>
      </c>
      <c r="IK26" s="406">
        <f t="shared" si="173"/>
        <v>0</v>
      </c>
    </row>
    <row r="27" spans="2:245" s="178" customFormat="1" ht="15" customHeight="1" x14ac:dyDescent="0.2">
      <c r="B27" s="231">
        <f t="shared" si="89"/>
        <v>0</v>
      </c>
      <c r="C27" s="231">
        <f t="shared" si="90"/>
        <v>0</v>
      </c>
      <c r="D27" s="231">
        <f t="shared" si="91"/>
        <v>0</v>
      </c>
      <c r="E27" s="231">
        <f t="shared" si="92"/>
        <v>0</v>
      </c>
      <c r="F27" s="231">
        <f t="shared" si="93"/>
        <v>0</v>
      </c>
      <c r="G27" s="231">
        <f t="shared" si="94"/>
        <v>0</v>
      </c>
      <c r="H27" s="231">
        <f t="shared" si="95"/>
        <v>0</v>
      </c>
      <c r="I27" s="232">
        <f t="shared" si="96"/>
        <v>0</v>
      </c>
      <c r="J27" s="151">
        <f t="shared" si="97"/>
        <v>0</v>
      </c>
      <c r="K27" s="152"/>
      <c r="L27" s="152"/>
      <c r="M27" s="153"/>
      <c r="N27" s="233"/>
      <c r="O27" s="155"/>
      <c r="P27" s="145" t="str">
        <f>IFERROR(VLOOKUP(O27,整理番号!$A$30:$B$31,2,FALSE),"")</f>
        <v/>
      </c>
      <c r="Q27" s="213"/>
      <c r="R27" s="158"/>
      <c r="S27" s="156" t="str">
        <f t="shared" si="98"/>
        <v/>
      </c>
      <c r="T27" s="152"/>
      <c r="U27" s="153"/>
      <c r="V27" s="145" t="str">
        <f>IFERROR(VLOOKUP(U27,整理番号!$A$3:$B$5,2,FALSE),"")</f>
        <v/>
      </c>
      <c r="W27" s="153"/>
      <c r="X27" s="146" t="str">
        <f>IFERROR(VLOOKUP(W27,整理番号!$A$8:$B$9,2,FALSE),"")</f>
        <v/>
      </c>
      <c r="Y27" s="153"/>
      <c r="Z27" s="145" t="str">
        <f>IFERROR(VLOOKUP(Y27,整理番号!$A$12:$B$16,2,FALSE),"")</f>
        <v/>
      </c>
      <c r="AA27" s="209"/>
      <c r="AB27" s="211"/>
      <c r="AC27" s="211"/>
      <c r="AD27" s="209"/>
      <c r="AE27" s="209"/>
      <c r="AF27" s="209"/>
      <c r="AG27" s="209"/>
      <c r="AH27" s="408"/>
      <c r="AI27" s="159"/>
      <c r="AJ27" s="410" t="str">
        <f>IFERROR(VLOOKUP(AI27,整理番号!$A$19:$B$23,2,FALSE),"")</f>
        <v/>
      </c>
      <c r="AK27" s="156" t="str">
        <f t="shared" si="99"/>
        <v/>
      </c>
      <c r="AL27" s="157"/>
      <c r="AM27" s="216"/>
      <c r="AN27" s="218"/>
      <c r="AO27" s="218"/>
      <c r="AP27" s="158"/>
      <c r="AQ27" s="159"/>
      <c r="AR27" s="220"/>
      <c r="AS27" s="161" t="str">
        <f t="shared" si="100"/>
        <v/>
      </c>
      <c r="AT27" s="147"/>
      <c r="AU27" s="147"/>
      <c r="AV27" s="161" t="str">
        <f t="shared" si="101"/>
        <v/>
      </c>
      <c r="AW27" s="162" t="str">
        <f t="shared" si="102"/>
        <v/>
      </c>
      <c r="AX27" s="162" t="str">
        <f t="shared" si="103"/>
        <v/>
      </c>
      <c r="AY27" s="223"/>
      <c r="AZ27" s="227" t="str">
        <f t="shared" si="104"/>
        <v/>
      </c>
      <c r="BA27" s="228" t="str">
        <f t="shared" si="105"/>
        <v/>
      </c>
      <c r="BB27" s="234" t="str">
        <f t="shared" si="106"/>
        <v/>
      </c>
      <c r="BC27" s="237"/>
      <c r="BD27" s="238"/>
      <c r="BE27" s="284"/>
      <c r="BF27" s="286"/>
      <c r="BG27" s="241"/>
      <c r="BH27" s="241"/>
      <c r="BI27" s="241"/>
      <c r="BJ27" s="241"/>
      <c r="BK27" s="241"/>
      <c r="BL27" s="163" t="s">
        <v>105</v>
      </c>
      <c r="BM27" s="302" t="str">
        <f t="shared" si="107"/>
        <v/>
      </c>
      <c r="BN27" s="251"/>
      <c r="BO27" s="270"/>
      <c r="BP27" s="179"/>
      <c r="BQ27" s="164"/>
      <c r="BR27" s="243"/>
      <c r="BS27" s="243"/>
      <c r="BT27" s="243"/>
      <c r="BU27" s="243"/>
      <c r="BV27" s="243"/>
      <c r="BW27" s="165" t="s">
        <v>106</v>
      </c>
      <c r="BX27" s="251"/>
      <c r="BY27" s="296"/>
      <c r="BZ27" s="304"/>
      <c r="CA27" s="305"/>
      <c r="CB27" s="305"/>
      <c r="CC27" s="305"/>
      <c r="CD27" s="305"/>
      <c r="CE27" s="305"/>
      <c r="CF27" s="165" t="s">
        <v>169</v>
      </c>
      <c r="CG27" s="308" t="str">
        <f t="shared" si="108"/>
        <v/>
      </c>
      <c r="CH27" s="251"/>
      <c r="CI27" s="296"/>
      <c r="CJ27" s="166"/>
      <c r="CK27" s="245"/>
      <c r="CL27" s="245"/>
      <c r="CM27" s="245"/>
      <c r="CN27" s="245"/>
      <c r="CO27" s="245"/>
      <c r="CP27" s="165" t="s">
        <v>107</v>
      </c>
      <c r="CQ27" s="247"/>
      <c r="CR27" s="249" t="str">
        <f t="shared" si="109"/>
        <v/>
      </c>
      <c r="CS27" s="251"/>
      <c r="CT27" s="296" t="s">
        <v>171</v>
      </c>
      <c r="CU27" s="167"/>
      <c r="CV27" s="300"/>
      <c r="CW27" s="300"/>
      <c r="CX27" s="300"/>
      <c r="CY27" s="300"/>
      <c r="CZ27" s="300"/>
      <c r="DA27" s="300"/>
      <c r="DB27" s="168" t="s">
        <v>108</v>
      </c>
      <c r="DC27" s="296" t="s">
        <v>171</v>
      </c>
      <c r="DD27" s="170"/>
      <c r="DE27" s="300"/>
      <c r="DF27" s="300"/>
      <c r="DG27" s="300"/>
      <c r="DH27" s="300"/>
      <c r="DI27" s="300"/>
      <c r="DJ27" s="300"/>
      <c r="DK27" s="169" t="s">
        <v>106</v>
      </c>
      <c r="DL27" s="296" t="s">
        <v>171</v>
      </c>
      <c r="DM27" s="170"/>
      <c r="DN27" s="300"/>
      <c r="DO27" s="300"/>
      <c r="DP27" s="300"/>
      <c r="DQ27" s="300"/>
      <c r="DR27" s="300"/>
      <c r="DS27" s="300"/>
      <c r="DT27" s="171" t="s">
        <v>106</v>
      </c>
      <c r="DU27" s="296" t="s">
        <v>171</v>
      </c>
      <c r="DV27" s="310"/>
      <c r="DW27" s="300"/>
      <c r="DX27" s="300"/>
      <c r="DY27" s="300"/>
      <c r="DZ27" s="300"/>
      <c r="EA27" s="300"/>
      <c r="EB27" s="300"/>
      <c r="EC27" s="172" t="s">
        <v>106</v>
      </c>
      <c r="ED27" s="173"/>
      <c r="EE27" s="296" t="s">
        <v>171</v>
      </c>
      <c r="EF27" s="170"/>
      <c r="EG27" s="300"/>
      <c r="EH27" s="300"/>
      <c r="EI27" s="300"/>
      <c r="EJ27" s="300"/>
      <c r="EK27" s="300"/>
      <c r="EL27" s="300"/>
      <c r="EM27" s="172" t="s">
        <v>106</v>
      </c>
      <c r="EN27" s="174"/>
      <c r="EO27" s="296" t="s">
        <v>171</v>
      </c>
      <c r="EP27" s="255"/>
      <c r="EQ27" s="256"/>
      <c r="ER27" s="256"/>
      <c r="ES27" s="256"/>
      <c r="ET27" s="256"/>
      <c r="EU27" s="256"/>
      <c r="EV27" s="175" t="s">
        <v>109</v>
      </c>
      <c r="EW27" s="259" t="str">
        <f t="shared" si="110"/>
        <v/>
      </c>
      <c r="EX27" s="253"/>
      <c r="EY27" s="296" t="s">
        <v>171</v>
      </c>
      <c r="EZ27" s="255"/>
      <c r="FA27" s="256"/>
      <c r="FB27" s="256"/>
      <c r="FC27" s="256"/>
      <c r="FD27" s="256"/>
      <c r="FE27" s="256"/>
      <c r="FF27" s="175" t="s">
        <v>109</v>
      </c>
      <c r="FG27" s="176" t="str">
        <f t="shared" si="111"/>
        <v/>
      </c>
      <c r="FH27" s="251"/>
      <c r="FI27" s="296"/>
      <c r="FJ27" s="423"/>
      <c r="FK27" s="424"/>
      <c r="FL27" s="424"/>
      <c r="FM27" s="424"/>
      <c r="FN27" s="424"/>
      <c r="FO27" s="424"/>
      <c r="FP27" s="165" t="s">
        <v>110</v>
      </c>
      <c r="FQ27" s="177" t="str">
        <f t="shared" si="112"/>
        <v/>
      </c>
      <c r="FR27" s="261"/>
      <c r="FS27" s="263" t="str">
        <f t="shared" si="113"/>
        <v/>
      </c>
      <c r="FT27" s="269"/>
      <c r="FU27" s="270"/>
      <c r="FV27" s="265" t="str">
        <f t="shared" si="114"/>
        <v/>
      </c>
      <c r="FW27" s="273"/>
      <c r="FX27" s="274"/>
      <c r="FY27" s="267" t="str">
        <f t="shared" si="115"/>
        <v/>
      </c>
      <c r="FZ27" s="273"/>
      <c r="GA27" s="277"/>
      <c r="GB27" s="376"/>
      <c r="GD27" s="316" t="str">
        <f t="shared" si="116"/>
        <v/>
      </c>
      <c r="GE27" s="290" t="str">
        <f t="shared" si="117"/>
        <v/>
      </c>
      <c r="GF27" s="290" t="str">
        <f t="shared" si="118"/>
        <v/>
      </c>
      <c r="GG27" s="290" t="str">
        <f t="shared" si="119"/>
        <v/>
      </c>
      <c r="GH27" s="387" t="str">
        <f t="shared" si="120"/>
        <v/>
      </c>
      <c r="GI27" s="316" t="str">
        <f t="shared" si="121"/>
        <v/>
      </c>
      <c r="GJ27" s="290" t="str">
        <f t="shared" si="122"/>
        <v/>
      </c>
      <c r="GK27" s="290" t="str">
        <f t="shared" si="123"/>
        <v/>
      </c>
      <c r="GL27" s="317" t="str">
        <f t="shared" si="124"/>
        <v/>
      </c>
      <c r="GM27" s="391"/>
      <c r="GN27" s="398" t="str">
        <f t="shared" si="125"/>
        <v/>
      </c>
      <c r="GO27" s="398" t="str">
        <f t="shared" si="126"/>
        <v/>
      </c>
      <c r="GP27" s="399" t="str">
        <f t="shared" si="127"/>
        <v/>
      </c>
      <c r="GQ27" s="400" t="str">
        <f t="shared" si="128"/>
        <v/>
      </c>
      <c r="GR27" s="400" t="str">
        <f t="shared" si="129"/>
        <v/>
      </c>
      <c r="GS27" s="400" t="str">
        <f t="shared" si="130"/>
        <v/>
      </c>
      <c r="GT27" s="290" t="str">
        <f t="shared" si="131"/>
        <v/>
      </c>
      <c r="GU27" s="290" t="str">
        <f t="shared" si="132"/>
        <v/>
      </c>
      <c r="GV27" s="290" t="str">
        <f t="shared" si="133"/>
        <v/>
      </c>
      <c r="GW27" s="400" t="str">
        <f t="shared" si="134"/>
        <v/>
      </c>
      <c r="GX27" s="290" t="str">
        <f t="shared" si="135"/>
        <v/>
      </c>
      <c r="GY27" s="290" t="str">
        <f t="shared" si="136"/>
        <v/>
      </c>
      <c r="GZ27" s="290" t="str">
        <f t="shared" si="137"/>
        <v/>
      </c>
      <c r="HA27" s="317" t="str">
        <f t="shared" si="138"/>
        <v/>
      </c>
      <c r="HB27" s="417" t="str">
        <f t="shared" si="139"/>
        <v/>
      </c>
      <c r="HC27" s="399" t="str">
        <f t="shared" si="140"/>
        <v/>
      </c>
      <c r="HD27" s="290" t="str">
        <f t="shared" si="141"/>
        <v/>
      </c>
      <c r="HE27" s="290" t="str">
        <f t="shared" si="142"/>
        <v/>
      </c>
      <c r="HF27" s="290" t="str">
        <f t="shared" si="143"/>
        <v/>
      </c>
      <c r="HG27" s="290" t="str">
        <f t="shared" si="144"/>
        <v/>
      </c>
      <c r="HH27" s="317" t="str">
        <f t="shared" si="145"/>
        <v/>
      </c>
      <c r="HI27" s="399" t="str">
        <f t="shared" si="146"/>
        <v/>
      </c>
      <c r="HJ27" s="387" t="str">
        <f t="shared" si="147"/>
        <v/>
      </c>
      <c r="HK27" s="387" t="str">
        <f t="shared" si="148"/>
        <v/>
      </c>
      <c r="HL27" s="387" t="str">
        <f t="shared" si="149"/>
        <v/>
      </c>
      <c r="HM27" s="387" t="str">
        <f t="shared" si="150"/>
        <v/>
      </c>
      <c r="HN27" s="317" t="str">
        <f t="shared" si="151"/>
        <v/>
      </c>
      <c r="HO27" s="417" t="str">
        <f t="shared" si="152"/>
        <v/>
      </c>
      <c r="HP27" s="290" t="str">
        <f t="shared" si="153"/>
        <v/>
      </c>
      <c r="HQ27" s="290" t="str">
        <f t="shared" si="154"/>
        <v/>
      </c>
      <c r="HR27" s="422" t="str">
        <f t="shared" si="155"/>
        <v/>
      </c>
      <c r="HS27" s="399" t="str">
        <f t="shared" si="156"/>
        <v/>
      </c>
      <c r="HT27" s="400" t="str">
        <f t="shared" si="157"/>
        <v/>
      </c>
      <c r="HU27" s="387" t="str">
        <f t="shared" si="158"/>
        <v/>
      </c>
      <c r="HV27" s="387" t="str">
        <f t="shared" si="159"/>
        <v/>
      </c>
      <c r="HW27" s="404" t="str">
        <f t="shared" si="160"/>
        <v/>
      </c>
      <c r="HX27" s="394" t="str">
        <f t="shared" si="161"/>
        <v/>
      </c>
      <c r="HY27" s="180"/>
      <c r="HZ27" s="406">
        <f t="shared" si="162"/>
        <v>0</v>
      </c>
      <c r="IA27" s="406">
        <f t="shared" si="163"/>
        <v>0</v>
      </c>
      <c r="IB27" s="407">
        <f t="shared" si="164"/>
        <v>0</v>
      </c>
      <c r="IC27" s="407" t="str">
        <f t="shared" si="165"/>
        <v/>
      </c>
      <c r="ID27" s="407" t="str">
        <f t="shared" si="166"/>
        <v/>
      </c>
      <c r="IE27" s="407" t="str">
        <f t="shared" si="167"/>
        <v/>
      </c>
      <c r="IF27" s="407" t="str">
        <f t="shared" si="168"/>
        <v/>
      </c>
      <c r="IG27" s="407">
        <f t="shared" si="169"/>
        <v>0</v>
      </c>
      <c r="IH27" s="407">
        <f t="shared" si="170"/>
        <v>0</v>
      </c>
      <c r="II27" s="407">
        <f t="shared" si="171"/>
        <v>0</v>
      </c>
      <c r="IJ27" s="407">
        <f t="shared" si="172"/>
        <v>0</v>
      </c>
      <c r="IK27" s="406">
        <f t="shared" si="173"/>
        <v>0</v>
      </c>
    </row>
    <row r="28" spans="2:245" s="178" customFormat="1" ht="15" customHeight="1" x14ac:dyDescent="0.2">
      <c r="B28" s="231">
        <f t="shared" si="89"/>
        <v>0</v>
      </c>
      <c r="C28" s="231">
        <f t="shared" si="90"/>
        <v>0</v>
      </c>
      <c r="D28" s="231">
        <f t="shared" si="91"/>
        <v>0</v>
      </c>
      <c r="E28" s="231">
        <f t="shared" si="92"/>
        <v>0</v>
      </c>
      <c r="F28" s="231">
        <f t="shared" si="93"/>
        <v>0</v>
      </c>
      <c r="G28" s="231">
        <f t="shared" si="94"/>
        <v>0</v>
      </c>
      <c r="H28" s="231">
        <f t="shared" si="95"/>
        <v>0</v>
      </c>
      <c r="I28" s="232">
        <f t="shared" si="96"/>
        <v>0</v>
      </c>
      <c r="J28" s="151">
        <f t="shared" si="97"/>
        <v>0</v>
      </c>
      <c r="K28" s="152"/>
      <c r="L28" s="152"/>
      <c r="M28" s="153"/>
      <c r="N28" s="233"/>
      <c r="O28" s="155"/>
      <c r="P28" s="145" t="str">
        <f>IFERROR(VLOOKUP(O28,整理番号!$A$30:$B$31,2,FALSE),"")</f>
        <v/>
      </c>
      <c r="Q28" s="213"/>
      <c r="R28" s="158"/>
      <c r="S28" s="156" t="str">
        <f t="shared" si="98"/>
        <v/>
      </c>
      <c r="T28" s="152"/>
      <c r="U28" s="153"/>
      <c r="V28" s="145" t="str">
        <f>IFERROR(VLOOKUP(U28,整理番号!$A$3:$B$5,2,FALSE),"")</f>
        <v/>
      </c>
      <c r="W28" s="153"/>
      <c r="X28" s="146" t="str">
        <f>IFERROR(VLOOKUP(W28,整理番号!$A$8:$B$9,2,FALSE),"")</f>
        <v/>
      </c>
      <c r="Y28" s="153"/>
      <c r="Z28" s="145" t="str">
        <f>IFERROR(VLOOKUP(Y28,整理番号!$A$12:$B$16,2,FALSE),"")</f>
        <v/>
      </c>
      <c r="AA28" s="209"/>
      <c r="AB28" s="211"/>
      <c r="AC28" s="211"/>
      <c r="AD28" s="209"/>
      <c r="AE28" s="209"/>
      <c r="AF28" s="209"/>
      <c r="AG28" s="209"/>
      <c r="AH28" s="408"/>
      <c r="AI28" s="159"/>
      <c r="AJ28" s="410" t="str">
        <f>IFERROR(VLOOKUP(AI28,整理番号!$A$19:$B$23,2,FALSE),"")</f>
        <v/>
      </c>
      <c r="AK28" s="156" t="str">
        <f t="shared" si="99"/>
        <v/>
      </c>
      <c r="AL28" s="157"/>
      <c r="AM28" s="216"/>
      <c r="AN28" s="218"/>
      <c r="AO28" s="218"/>
      <c r="AP28" s="158"/>
      <c r="AQ28" s="159"/>
      <c r="AR28" s="220"/>
      <c r="AS28" s="161" t="str">
        <f t="shared" si="100"/>
        <v/>
      </c>
      <c r="AT28" s="147"/>
      <c r="AU28" s="147"/>
      <c r="AV28" s="161" t="str">
        <f t="shared" si="101"/>
        <v/>
      </c>
      <c r="AW28" s="162" t="str">
        <f t="shared" si="102"/>
        <v/>
      </c>
      <c r="AX28" s="162" t="str">
        <f t="shared" si="103"/>
        <v/>
      </c>
      <c r="AY28" s="223"/>
      <c r="AZ28" s="227" t="str">
        <f t="shared" si="104"/>
        <v/>
      </c>
      <c r="BA28" s="228" t="str">
        <f t="shared" si="105"/>
        <v/>
      </c>
      <c r="BB28" s="234" t="str">
        <f t="shared" si="106"/>
        <v/>
      </c>
      <c r="BC28" s="237"/>
      <c r="BD28" s="238"/>
      <c r="BE28" s="284"/>
      <c r="BF28" s="286"/>
      <c r="BG28" s="241"/>
      <c r="BH28" s="241"/>
      <c r="BI28" s="241"/>
      <c r="BJ28" s="241"/>
      <c r="BK28" s="241"/>
      <c r="BL28" s="163" t="s">
        <v>105</v>
      </c>
      <c r="BM28" s="302" t="str">
        <f t="shared" si="107"/>
        <v/>
      </c>
      <c r="BN28" s="251"/>
      <c r="BO28" s="270"/>
      <c r="BP28" s="179"/>
      <c r="BQ28" s="164"/>
      <c r="BR28" s="243"/>
      <c r="BS28" s="243"/>
      <c r="BT28" s="243"/>
      <c r="BU28" s="243"/>
      <c r="BV28" s="243"/>
      <c r="BW28" s="165" t="s">
        <v>106</v>
      </c>
      <c r="BX28" s="251"/>
      <c r="BY28" s="296"/>
      <c r="BZ28" s="304"/>
      <c r="CA28" s="305"/>
      <c r="CB28" s="305"/>
      <c r="CC28" s="305"/>
      <c r="CD28" s="305"/>
      <c r="CE28" s="305"/>
      <c r="CF28" s="165" t="s">
        <v>169</v>
      </c>
      <c r="CG28" s="308" t="str">
        <f t="shared" si="108"/>
        <v/>
      </c>
      <c r="CH28" s="251"/>
      <c r="CI28" s="296"/>
      <c r="CJ28" s="166"/>
      <c r="CK28" s="245"/>
      <c r="CL28" s="245"/>
      <c r="CM28" s="245"/>
      <c r="CN28" s="245"/>
      <c r="CO28" s="245"/>
      <c r="CP28" s="165" t="s">
        <v>107</v>
      </c>
      <c r="CQ28" s="247"/>
      <c r="CR28" s="249" t="str">
        <f t="shared" si="109"/>
        <v/>
      </c>
      <c r="CS28" s="251"/>
      <c r="CT28" s="296" t="s">
        <v>171</v>
      </c>
      <c r="CU28" s="167"/>
      <c r="CV28" s="300"/>
      <c r="CW28" s="300"/>
      <c r="CX28" s="300"/>
      <c r="CY28" s="300"/>
      <c r="CZ28" s="300"/>
      <c r="DA28" s="300"/>
      <c r="DB28" s="168" t="s">
        <v>108</v>
      </c>
      <c r="DC28" s="296" t="s">
        <v>171</v>
      </c>
      <c r="DD28" s="170"/>
      <c r="DE28" s="300"/>
      <c r="DF28" s="300"/>
      <c r="DG28" s="300"/>
      <c r="DH28" s="300"/>
      <c r="DI28" s="300"/>
      <c r="DJ28" s="300"/>
      <c r="DK28" s="169" t="s">
        <v>106</v>
      </c>
      <c r="DL28" s="296" t="s">
        <v>171</v>
      </c>
      <c r="DM28" s="170"/>
      <c r="DN28" s="300"/>
      <c r="DO28" s="300"/>
      <c r="DP28" s="300"/>
      <c r="DQ28" s="300"/>
      <c r="DR28" s="300"/>
      <c r="DS28" s="300"/>
      <c r="DT28" s="171" t="s">
        <v>106</v>
      </c>
      <c r="DU28" s="296" t="s">
        <v>171</v>
      </c>
      <c r="DV28" s="310"/>
      <c r="DW28" s="300"/>
      <c r="DX28" s="300"/>
      <c r="DY28" s="300"/>
      <c r="DZ28" s="300"/>
      <c r="EA28" s="300"/>
      <c r="EB28" s="300"/>
      <c r="EC28" s="172" t="s">
        <v>106</v>
      </c>
      <c r="ED28" s="173"/>
      <c r="EE28" s="296" t="s">
        <v>171</v>
      </c>
      <c r="EF28" s="170"/>
      <c r="EG28" s="300"/>
      <c r="EH28" s="300"/>
      <c r="EI28" s="300"/>
      <c r="EJ28" s="300"/>
      <c r="EK28" s="300"/>
      <c r="EL28" s="300"/>
      <c r="EM28" s="172" t="s">
        <v>106</v>
      </c>
      <c r="EN28" s="174"/>
      <c r="EO28" s="296" t="s">
        <v>171</v>
      </c>
      <c r="EP28" s="255"/>
      <c r="EQ28" s="256"/>
      <c r="ER28" s="256"/>
      <c r="ES28" s="256"/>
      <c r="ET28" s="256"/>
      <c r="EU28" s="256"/>
      <c r="EV28" s="175" t="s">
        <v>109</v>
      </c>
      <c r="EW28" s="259" t="str">
        <f t="shared" si="110"/>
        <v/>
      </c>
      <c r="EX28" s="253"/>
      <c r="EY28" s="296" t="s">
        <v>171</v>
      </c>
      <c r="EZ28" s="255"/>
      <c r="FA28" s="256"/>
      <c r="FB28" s="256"/>
      <c r="FC28" s="256"/>
      <c r="FD28" s="256"/>
      <c r="FE28" s="256"/>
      <c r="FF28" s="175" t="s">
        <v>109</v>
      </c>
      <c r="FG28" s="176" t="str">
        <f t="shared" si="111"/>
        <v/>
      </c>
      <c r="FH28" s="251"/>
      <c r="FI28" s="296"/>
      <c r="FJ28" s="423"/>
      <c r="FK28" s="424"/>
      <c r="FL28" s="424"/>
      <c r="FM28" s="424"/>
      <c r="FN28" s="424"/>
      <c r="FO28" s="424"/>
      <c r="FP28" s="165" t="s">
        <v>110</v>
      </c>
      <c r="FQ28" s="177" t="str">
        <f t="shared" si="112"/>
        <v/>
      </c>
      <c r="FR28" s="261"/>
      <c r="FS28" s="263" t="str">
        <f t="shared" si="113"/>
        <v/>
      </c>
      <c r="FT28" s="269"/>
      <c r="FU28" s="270"/>
      <c r="FV28" s="265" t="str">
        <f t="shared" si="114"/>
        <v/>
      </c>
      <c r="FW28" s="273"/>
      <c r="FX28" s="274"/>
      <c r="FY28" s="267" t="str">
        <f t="shared" si="115"/>
        <v/>
      </c>
      <c r="FZ28" s="273"/>
      <c r="GA28" s="277"/>
      <c r="GB28" s="376"/>
      <c r="GD28" s="316" t="str">
        <f t="shared" si="116"/>
        <v/>
      </c>
      <c r="GE28" s="290" t="str">
        <f t="shared" si="117"/>
        <v/>
      </c>
      <c r="GF28" s="290" t="str">
        <f t="shared" si="118"/>
        <v/>
      </c>
      <c r="GG28" s="290" t="str">
        <f t="shared" si="119"/>
        <v/>
      </c>
      <c r="GH28" s="387" t="str">
        <f t="shared" si="120"/>
        <v/>
      </c>
      <c r="GI28" s="316" t="str">
        <f t="shared" si="121"/>
        <v/>
      </c>
      <c r="GJ28" s="290" t="str">
        <f t="shared" si="122"/>
        <v/>
      </c>
      <c r="GK28" s="290" t="str">
        <f t="shared" si="123"/>
        <v/>
      </c>
      <c r="GL28" s="317" t="str">
        <f t="shared" si="124"/>
        <v/>
      </c>
      <c r="GM28" s="391"/>
      <c r="GN28" s="398" t="str">
        <f t="shared" si="125"/>
        <v/>
      </c>
      <c r="GO28" s="398" t="str">
        <f t="shared" si="126"/>
        <v/>
      </c>
      <c r="GP28" s="399" t="str">
        <f t="shared" si="127"/>
        <v/>
      </c>
      <c r="GQ28" s="400" t="str">
        <f t="shared" si="128"/>
        <v/>
      </c>
      <c r="GR28" s="400" t="str">
        <f t="shared" si="129"/>
        <v/>
      </c>
      <c r="GS28" s="400" t="str">
        <f t="shared" si="130"/>
        <v/>
      </c>
      <c r="GT28" s="290" t="str">
        <f t="shared" si="131"/>
        <v/>
      </c>
      <c r="GU28" s="290" t="str">
        <f t="shared" si="132"/>
        <v/>
      </c>
      <c r="GV28" s="290" t="str">
        <f t="shared" si="133"/>
        <v/>
      </c>
      <c r="GW28" s="400" t="str">
        <f t="shared" si="134"/>
        <v/>
      </c>
      <c r="GX28" s="290" t="str">
        <f t="shared" si="135"/>
        <v/>
      </c>
      <c r="GY28" s="290" t="str">
        <f t="shared" si="136"/>
        <v/>
      </c>
      <c r="GZ28" s="290" t="str">
        <f t="shared" si="137"/>
        <v/>
      </c>
      <c r="HA28" s="317" t="str">
        <f t="shared" si="138"/>
        <v/>
      </c>
      <c r="HB28" s="417" t="str">
        <f t="shared" si="139"/>
        <v/>
      </c>
      <c r="HC28" s="399" t="str">
        <f t="shared" si="140"/>
        <v/>
      </c>
      <c r="HD28" s="290" t="str">
        <f t="shared" si="141"/>
        <v/>
      </c>
      <c r="HE28" s="290" t="str">
        <f t="shared" si="142"/>
        <v/>
      </c>
      <c r="HF28" s="290" t="str">
        <f t="shared" si="143"/>
        <v/>
      </c>
      <c r="HG28" s="290" t="str">
        <f t="shared" si="144"/>
        <v/>
      </c>
      <c r="HH28" s="317" t="str">
        <f t="shared" si="145"/>
        <v/>
      </c>
      <c r="HI28" s="399" t="str">
        <f t="shared" si="146"/>
        <v/>
      </c>
      <c r="HJ28" s="387" t="str">
        <f t="shared" si="147"/>
        <v/>
      </c>
      <c r="HK28" s="387" t="str">
        <f t="shared" si="148"/>
        <v/>
      </c>
      <c r="HL28" s="387" t="str">
        <f t="shared" si="149"/>
        <v/>
      </c>
      <c r="HM28" s="387" t="str">
        <f t="shared" si="150"/>
        <v/>
      </c>
      <c r="HN28" s="317" t="str">
        <f t="shared" si="151"/>
        <v/>
      </c>
      <c r="HO28" s="417" t="str">
        <f t="shared" si="152"/>
        <v/>
      </c>
      <c r="HP28" s="290" t="str">
        <f t="shared" si="153"/>
        <v/>
      </c>
      <c r="HQ28" s="290" t="str">
        <f t="shared" si="154"/>
        <v/>
      </c>
      <c r="HR28" s="422" t="str">
        <f t="shared" si="155"/>
        <v/>
      </c>
      <c r="HS28" s="399" t="str">
        <f t="shared" si="156"/>
        <v/>
      </c>
      <c r="HT28" s="400" t="str">
        <f t="shared" si="157"/>
        <v/>
      </c>
      <c r="HU28" s="387" t="str">
        <f t="shared" si="158"/>
        <v/>
      </c>
      <c r="HV28" s="387" t="str">
        <f t="shared" si="159"/>
        <v/>
      </c>
      <c r="HW28" s="404" t="str">
        <f t="shared" si="160"/>
        <v/>
      </c>
      <c r="HX28" s="394" t="str">
        <f t="shared" si="161"/>
        <v/>
      </c>
      <c r="HY28" s="180"/>
      <c r="HZ28" s="406">
        <f t="shared" si="162"/>
        <v>0</v>
      </c>
      <c r="IA28" s="406">
        <f t="shared" si="163"/>
        <v>0</v>
      </c>
      <c r="IB28" s="407">
        <f t="shared" si="164"/>
        <v>0</v>
      </c>
      <c r="IC28" s="407" t="str">
        <f t="shared" si="165"/>
        <v/>
      </c>
      <c r="ID28" s="407" t="str">
        <f t="shared" si="166"/>
        <v/>
      </c>
      <c r="IE28" s="407" t="str">
        <f t="shared" si="167"/>
        <v/>
      </c>
      <c r="IF28" s="407" t="str">
        <f t="shared" si="168"/>
        <v/>
      </c>
      <c r="IG28" s="407">
        <f t="shared" si="169"/>
        <v>0</v>
      </c>
      <c r="IH28" s="407">
        <f t="shared" si="170"/>
        <v>0</v>
      </c>
      <c r="II28" s="407">
        <f t="shared" si="171"/>
        <v>0</v>
      </c>
      <c r="IJ28" s="407">
        <f t="shared" si="172"/>
        <v>0</v>
      </c>
      <c r="IK28" s="406">
        <f t="shared" si="173"/>
        <v>0</v>
      </c>
    </row>
    <row r="29" spans="2:245" s="178" customFormat="1" ht="15" customHeight="1" x14ac:dyDescent="0.2">
      <c r="B29" s="231">
        <f t="shared" si="89"/>
        <v>0</v>
      </c>
      <c r="C29" s="231">
        <f t="shared" si="90"/>
        <v>0</v>
      </c>
      <c r="D29" s="231">
        <f t="shared" si="91"/>
        <v>0</v>
      </c>
      <c r="E29" s="231">
        <f t="shared" si="92"/>
        <v>0</v>
      </c>
      <c r="F29" s="231">
        <f t="shared" si="93"/>
        <v>0</v>
      </c>
      <c r="G29" s="231">
        <f t="shared" si="94"/>
        <v>0</v>
      </c>
      <c r="H29" s="231">
        <f t="shared" si="95"/>
        <v>0</v>
      </c>
      <c r="I29" s="232">
        <f t="shared" si="96"/>
        <v>0</v>
      </c>
      <c r="J29" s="151">
        <f t="shared" si="97"/>
        <v>0</v>
      </c>
      <c r="K29" s="152"/>
      <c r="L29" s="152"/>
      <c r="M29" s="153"/>
      <c r="N29" s="233"/>
      <c r="O29" s="155"/>
      <c r="P29" s="145" t="str">
        <f>IFERROR(VLOOKUP(O29,整理番号!$A$30:$B$31,2,FALSE),"")</f>
        <v/>
      </c>
      <c r="Q29" s="213"/>
      <c r="R29" s="158"/>
      <c r="S29" s="156" t="str">
        <f t="shared" si="98"/>
        <v/>
      </c>
      <c r="T29" s="152"/>
      <c r="U29" s="153"/>
      <c r="V29" s="145" t="str">
        <f>IFERROR(VLOOKUP(U29,整理番号!$A$3:$B$5,2,FALSE),"")</f>
        <v/>
      </c>
      <c r="W29" s="153"/>
      <c r="X29" s="146" t="str">
        <f>IFERROR(VLOOKUP(W29,整理番号!$A$8:$B$9,2,FALSE),"")</f>
        <v/>
      </c>
      <c r="Y29" s="153"/>
      <c r="Z29" s="145" t="str">
        <f>IFERROR(VLOOKUP(Y29,整理番号!$A$12:$B$16,2,FALSE),"")</f>
        <v/>
      </c>
      <c r="AA29" s="209"/>
      <c r="AB29" s="211"/>
      <c r="AC29" s="211"/>
      <c r="AD29" s="209"/>
      <c r="AE29" s="209"/>
      <c r="AF29" s="209"/>
      <c r="AG29" s="209"/>
      <c r="AH29" s="408"/>
      <c r="AI29" s="159"/>
      <c r="AJ29" s="410" t="str">
        <f>IFERROR(VLOOKUP(AI29,整理番号!$A$19:$B$23,2,FALSE),"")</f>
        <v/>
      </c>
      <c r="AK29" s="156" t="str">
        <f t="shared" si="99"/>
        <v/>
      </c>
      <c r="AL29" s="157"/>
      <c r="AM29" s="216"/>
      <c r="AN29" s="218"/>
      <c r="AO29" s="218"/>
      <c r="AP29" s="158"/>
      <c r="AQ29" s="159"/>
      <c r="AR29" s="220"/>
      <c r="AS29" s="161" t="str">
        <f t="shared" si="100"/>
        <v/>
      </c>
      <c r="AT29" s="147"/>
      <c r="AU29" s="147"/>
      <c r="AV29" s="161" t="str">
        <f t="shared" si="101"/>
        <v/>
      </c>
      <c r="AW29" s="162" t="str">
        <f t="shared" si="102"/>
        <v/>
      </c>
      <c r="AX29" s="162" t="str">
        <f t="shared" si="103"/>
        <v/>
      </c>
      <c r="AY29" s="223"/>
      <c r="AZ29" s="227" t="str">
        <f t="shared" si="104"/>
        <v/>
      </c>
      <c r="BA29" s="228" t="str">
        <f t="shared" si="105"/>
        <v/>
      </c>
      <c r="BB29" s="234" t="str">
        <f t="shared" si="106"/>
        <v/>
      </c>
      <c r="BC29" s="237"/>
      <c r="BD29" s="238"/>
      <c r="BE29" s="284"/>
      <c r="BF29" s="286"/>
      <c r="BG29" s="241"/>
      <c r="BH29" s="241"/>
      <c r="BI29" s="241"/>
      <c r="BJ29" s="241"/>
      <c r="BK29" s="241"/>
      <c r="BL29" s="163" t="s">
        <v>105</v>
      </c>
      <c r="BM29" s="302" t="str">
        <f t="shared" si="107"/>
        <v/>
      </c>
      <c r="BN29" s="251"/>
      <c r="BO29" s="270"/>
      <c r="BP29" s="179"/>
      <c r="BQ29" s="164"/>
      <c r="BR29" s="243"/>
      <c r="BS29" s="243"/>
      <c r="BT29" s="243"/>
      <c r="BU29" s="243"/>
      <c r="BV29" s="243"/>
      <c r="BW29" s="165" t="s">
        <v>106</v>
      </c>
      <c r="BX29" s="251"/>
      <c r="BY29" s="296"/>
      <c r="BZ29" s="304"/>
      <c r="CA29" s="305"/>
      <c r="CB29" s="305"/>
      <c r="CC29" s="305"/>
      <c r="CD29" s="305"/>
      <c r="CE29" s="305"/>
      <c r="CF29" s="165" t="s">
        <v>169</v>
      </c>
      <c r="CG29" s="308" t="str">
        <f t="shared" si="108"/>
        <v/>
      </c>
      <c r="CH29" s="251"/>
      <c r="CI29" s="296"/>
      <c r="CJ29" s="166"/>
      <c r="CK29" s="245"/>
      <c r="CL29" s="245"/>
      <c r="CM29" s="245"/>
      <c r="CN29" s="245"/>
      <c r="CO29" s="245"/>
      <c r="CP29" s="165" t="s">
        <v>107</v>
      </c>
      <c r="CQ29" s="247"/>
      <c r="CR29" s="249" t="str">
        <f t="shared" si="109"/>
        <v/>
      </c>
      <c r="CS29" s="251"/>
      <c r="CT29" s="296" t="s">
        <v>171</v>
      </c>
      <c r="CU29" s="167"/>
      <c r="CV29" s="300"/>
      <c r="CW29" s="300"/>
      <c r="CX29" s="300"/>
      <c r="CY29" s="300"/>
      <c r="CZ29" s="300"/>
      <c r="DA29" s="300"/>
      <c r="DB29" s="168" t="s">
        <v>108</v>
      </c>
      <c r="DC29" s="296" t="s">
        <v>171</v>
      </c>
      <c r="DD29" s="170"/>
      <c r="DE29" s="300"/>
      <c r="DF29" s="300"/>
      <c r="DG29" s="300"/>
      <c r="DH29" s="300"/>
      <c r="DI29" s="300"/>
      <c r="DJ29" s="300"/>
      <c r="DK29" s="169" t="s">
        <v>106</v>
      </c>
      <c r="DL29" s="296" t="s">
        <v>171</v>
      </c>
      <c r="DM29" s="170"/>
      <c r="DN29" s="300"/>
      <c r="DO29" s="300"/>
      <c r="DP29" s="300"/>
      <c r="DQ29" s="300"/>
      <c r="DR29" s="300"/>
      <c r="DS29" s="300"/>
      <c r="DT29" s="171" t="s">
        <v>106</v>
      </c>
      <c r="DU29" s="296" t="s">
        <v>171</v>
      </c>
      <c r="DV29" s="310"/>
      <c r="DW29" s="300"/>
      <c r="DX29" s="300"/>
      <c r="DY29" s="300"/>
      <c r="DZ29" s="300"/>
      <c r="EA29" s="300"/>
      <c r="EB29" s="300"/>
      <c r="EC29" s="172" t="s">
        <v>106</v>
      </c>
      <c r="ED29" s="173"/>
      <c r="EE29" s="296" t="s">
        <v>171</v>
      </c>
      <c r="EF29" s="170"/>
      <c r="EG29" s="300"/>
      <c r="EH29" s="300"/>
      <c r="EI29" s="300"/>
      <c r="EJ29" s="300"/>
      <c r="EK29" s="300"/>
      <c r="EL29" s="300"/>
      <c r="EM29" s="172" t="s">
        <v>106</v>
      </c>
      <c r="EN29" s="174"/>
      <c r="EO29" s="296" t="s">
        <v>171</v>
      </c>
      <c r="EP29" s="255"/>
      <c r="EQ29" s="256"/>
      <c r="ER29" s="256"/>
      <c r="ES29" s="256"/>
      <c r="ET29" s="256"/>
      <c r="EU29" s="256"/>
      <c r="EV29" s="175" t="s">
        <v>109</v>
      </c>
      <c r="EW29" s="259" t="str">
        <f t="shared" si="110"/>
        <v/>
      </c>
      <c r="EX29" s="253"/>
      <c r="EY29" s="296" t="s">
        <v>171</v>
      </c>
      <c r="EZ29" s="255"/>
      <c r="FA29" s="256"/>
      <c r="FB29" s="256"/>
      <c r="FC29" s="256"/>
      <c r="FD29" s="256"/>
      <c r="FE29" s="256"/>
      <c r="FF29" s="175" t="s">
        <v>109</v>
      </c>
      <c r="FG29" s="176" t="str">
        <f t="shared" si="111"/>
        <v/>
      </c>
      <c r="FH29" s="251"/>
      <c r="FI29" s="296"/>
      <c r="FJ29" s="423"/>
      <c r="FK29" s="424"/>
      <c r="FL29" s="424"/>
      <c r="FM29" s="424"/>
      <c r="FN29" s="424"/>
      <c r="FO29" s="424"/>
      <c r="FP29" s="165" t="s">
        <v>110</v>
      </c>
      <c r="FQ29" s="177" t="str">
        <f t="shared" si="112"/>
        <v/>
      </c>
      <c r="FR29" s="261"/>
      <c r="FS29" s="263" t="str">
        <f t="shared" si="113"/>
        <v/>
      </c>
      <c r="FT29" s="269"/>
      <c r="FU29" s="270"/>
      <c r="FV29" s="265" t="str">
        <f t="shared" si="114"/>
        <v/>
      </c>
      <c r="FW29" s="273"/>
      <c r="FX29" s="274"/>
      <c r="FY29" s="267" t="str">
        <f t="shared" si="115"/>
        <v/>
      </c>
      <c r="FZ29" s="273"/>
      <c r="GA29" s="277"/>
      <c r="GB29" s="376"/>
      <c r="GD29" s="316" t="str">
        <f t="shared" si="116"/>
        <v/>
      </c>
      <c r="GE29" s="290" t="str">
        <f t="shared" si="117"/>
        <v/>
      </c>
      <c r="GF29" s="290" t="str">
        <f t="shared" si="118"/>
        <v/>
      </c>
      <c r="GG29" s="290" t="str">
        <f t="shared" si="119"/>
        <v/>
      </c>
      <c r="GH29" s="387" t="str">
        <f t="shared" si="120"/>
        <v/>
      </c>
      <c r="GI29" s="316" t="str">
        <f t="shared" si="121"/>
        <v/>
      </c>
      <c r="GJ29" s="290" t="str">
        <f t="shared" si="122"/>
        <v/>
      </c>
      <c r="GK29" s="290" t="str">
        <f t="shared" si="123"/>
        <v/>
      </c>
      <c r="GL29" s="317" t="str">
        <f t="shared" si="124"/>
        <v/>
      </c>
      <c r="GM29" s="391"/>
      <c r="GN29" s="398" t="str">
        <f t="shared" si="125"/>
        <v/>
      </c>
      <c r="GO29" s="398" t="str">
        <f t="shared" si="126"/>
        <v/>
      </c>
      <c r="GP29" s="399" t="str">
        <f t="shared" si="127"/>
        <v/>
      </c>
      <c r="GQ29" s="400" t="str">
        <f t="shared" si="128"/>
        <v/>
      </c>
      <c r="GR29" s="400" t="str">
        <f t="shared" si="129"/>
        <v/>
      </c>
      <c r="GS29" s="400" t="str">
        <f t="shared" si="130"/>
        <v/>
      </c>
      <c r="GT29" s="290" t="str">
        <f t="shared" si="131"/>
        <v/>
      </c>
      <c r="GU29" s="290" t="str">
        <f t="shared" si="132"/>
        <v/>
      </c>
      <c r="GV29" s="290" t="str">
        <f t="shared" si="133"/>
        <v/>
      </c>
      <c r="GW29" s="400" t="str">
        <f t="shared" si="134"/>
        <v/>
      </c>
      <c r="GX29" s="290" t="str">
        <f t="shared" si="135"/>
        <v/>
      </c>
      <c r="GY29" s="290" t="str">
        <f t="shared" si="136"/>
        <v/>
      </c>
      <c r="GZ29" s="290" t="str">
        <f t="shared" si="137"/>
        <v/>
      </c>
      <c r="HA29" s="317" t="str">
        <f t="shared" si="138"/>
        <v/>
      </c>
      <c r="HB29" s="417" t="str">
        <f t="shared" si="139"/>
        <v/>
      </c>
      <c r="HC29" s="399" t="str">
        <f t="shared" si="140"/>
        <v/>
      </c>
      <c r="HD29" s="290" t="str">
        <f t="shared" si="141"/>
        <v/>
      </c>
      <c r="HE29" s="290" t="str">
        <f t="shared" si="142"/>
        <v/>
      </c>
      <c r="HF29" s="290" t="str">
        <f t="shared" si="143"/>
        <v/>
      </c>
      <c r="HG29" s="290" t="str">
        <f t="shared" si="144"/>
        <v/>
      </c>
      <c r="HH29" s="317" t="str">
        <f t="shared" si="145"/>
        <v/>
      </c>
      <c r="HI29" s="399" t="str">
        <f t="shared" si="146"/>
        <v/>
      </c>
      <c r="HJ29" s="387" t="str">
        <f t="shared" si="147"/>
        <v/>
      </c>
      <c r="HK29" s="387" t="str">
        <f t="shared" si="148"/>
        <v/>
      </c>
      <c r="HL29" s="387" t="str">
        <f t="shared" si="149"/>
        <v/>
      </c>
      <c r="HM29" s="387" t="str">
        <f t="shared" si="150"/>
        <v/>
      </c>
      <c r="HN29" s="317" t="str">
        <f t="shared" si="151"/>
        <v/>
      </c>
      <c r="HO29" s="417" t="str">
        <f t="shared" si="152"/>
        <v/>
      </c>
      <c r="HP29" s="290" t="str">
        <f t="shared" si="153"/>
        <v/>
      </c>
      <c r="HQ29" s="290" t="str">
        <f t="shared" si="154"/>
        <v/>
      </c>
      <c r="HR29" s="422" t="str">
        <f t="shared" si="155"/>
        <v/>
      </c>
      <c r="HS29" s="399" t="str">
        <f t="shared" si="156"/>
        <v/>
      </c>
      <c r="HT29" s="400" t="str">
        <f t="shared" si="157"/>
        <v/>
      </c>
      <c r="HU29" s="387" t="str">
        <f t="shared" si="158"/>
        <v/>
      </c>
      <c r="HV29" s="387" t="str">
        <f t="shared" si="159"/>
        <v/>
      </c>
      <c r="HW29" s="404" t="str">
        <f t="shared" si="160"/>
        <v/>
      </c>
      <c r="HX29" s="394" t="str">
        <f t="shared" si="161"/>
        <v/>
      </c>
      <c r="HY29" s="180"/>
      <c r="HZ29" s="406">
        <f t="shared" si="162"/>
        <v>0</v>
      </c>
      <c r="IA29" s="406">
        <f t="shared" si="163"/>
        <v>0</v>
      </c>
      <c r="IB29" s="407">
        <f t="shared" si="164"/>
        <v>0</v>
      </c>
      <c r="IC29" s="407" t="str">
        <f t="shared" si="165"/>
        <v/>
      </c>
      <c r="ID29" s="407" t="str">
        <f t="shared" si="166"/>
        <v/>
      </c>
      <c r="IE29" s="407" t="str">
        <f t="shared" si="167"/>
        <v/>
      </c>
      <c r="IF29" s="407" t="str">
        <f t="shared" si="168"/>
        <v/>
      </c>
      <c r="IG29" s="407">
        <f t="shared" si="169"/>
        <v>0</v>
      </c>
      <c r="IH29" s="407">
        <f t="shared" si="170"/>
        <v>0</v>
      </c>
      <c r="II29" s="407">
        <f t="shared" si="171"/>
        <v>0</v>
      </c>
      <c r="IJ29" s="407">
        <f t="shared" si="172"/>
        <v>0</v>
      </c>
      <c r="IK29" s="406">
        <f t="shared" si="173"/>
        <v>0</v>
      </c>
    </row>
    <row r="30" spans="2:245" s="178" customFormat="1" ht="15" customHeight="1" x14ac:dyDescent="0.2">
      <c r="B30" s="231">
        <f t="shared" si="89"/>
        <v>0</v>
      </c>
      <c r="C30" s="231">
        <f t="shared" si="90"/>
        <v>0</v>
      </c>
      <c r="D30" s="231">
        <f t="shared" si="91"/>
        <v>0</v>
      </c>
      <c r="E30" s="231">
        <f t="shared" si="92"/>
        <v>0</v>
      </c>
      <c r="F30" s="231">
        <f t="shared" si="93"/>
        <v>0</v>
      </c>
      <c r="G30" s="231">
        <f t="shared" si="94"/>
        <v>0</v>
      </c>
      <c r="H30" s="231">
        <f t="shared" si="95"/>
        <v>0</v>
      </c>
      <c r="I30" s="232">
        <f t="shared" si="96"/>
        <v>0</v>
      </c>
      <c r="J30" s="151">
        <f t="shared" si="97"/>
        <v>0</v>
      </c>
      <c r="K30" s="152"/>
      <c r="L30" s="152"/>
      <c r="M30" s="153"/>
      <c r="N30" s="233"/>
      <c r="O30" s="155"/>
      <c r="P30" s="145" t="str">
        <f>IFERROR(VLOOKUP(O30,整理番号!$A$30:$B$31,2,FALSE),"")</f>
        <v/>
      </c>
      <c r="Q30" s="213"/>
      <c r="R30" s="158"/>
      <c r="S30" s="156" t="str">
        <f t="shared" si="98"/>
        <v/>
      </c>
      <c r="T30" s="152"/>
      <c r="U30" s="153"/>
      <c r="V30" s="145" t="str">
        <f>IFERROR(VLOOKUP(U30,整理番号!$A$3:$B$5,2,FALSE),"")</f>
        <v/>
      </c>
      <c r="W30" s="153"/>
      <c r="X30" s="146" t="str">
        <f>IFERROR(VLOOKUP(W30,整理番号!$A$8:$B$9,2,FALSE),"")</f>
        <v/>
      </c>
      <c r="Y30" s="153"/>
      <c r="Z30" s="145" t="str">
        <f>IFERROR(VLOOKUP(Y30,整理番号!$A$12:$B$16,2,FALSE),"")</f>
        <v/>
      </c>
      <c r="AA30" s="209"/>
      <c r="AB30" s="211"/>
      <c r="AC30" s="211"/>
      <c r="AD30" s="209"/>
      <c r="AE30" s="209"/>
      <c r="AF30" s="209"/>
      <c r="AG30" s="209"/>
      <c r="AH30" s="408"/>
      <c r="AI30" s="159"/>
      <c r="AJ30" s="410" t="str">
        <f>IFERROR(VLOOKUP(AI30,整理番号!$A$19:$B$23,2,FALSE),"")</f>
        <v/>
      </c>
      <c r="AK30" s="156" t="str">
        <f t="shared" si="99"/>
        <v/>
      </c>
      <c r="AL30" s="157"/>
      <c r="AM30" s="216"/>
      <c r="AN30" s="218"/>
      <c r="AO30" s="218"/>
      <c r="AP30" s="158"/>
      <c r="AQ30" s="159"/>
      <c r="AR30" s="220"/>
      <c r="AS30" s="161" t="str">
        <f t="shared" si="100"/>
        <v/>
      </c>
      <c r="AT30" s="147"/>
      <c r="AU30" s="147"/>
      <c r="AV30" s="161" t="str">
        <f t="shared" si="101"/>
        <v/>
      </c>
      <c r="AW30" s="162" t="str">
        <f t="shared" si="102"/>
        <v/>
      </c>
      <c r="AX30" s="162" t="str">
        <f t="shared" si="103"/>
        <v/>
      </c>
      <c r="AY30" s="223"/>
      <c r="AZ30" s="227" t="str">
        <f t="shared" si="104"/>
        <v/>
      </c>
      <c r="BA30" s="228" t="str">
        <f t="shared" si="105"/>
        <v/>
      </c>
      <c r="BB30" s="234" t="str">
        <f t="shared" si="106"/>
        <v/>
      </c>
      <c r="BC30" s="237"/>
      <c r="BD30" s="238"/>
      <c r="BE30" s="284"/>
      <c r="BF30" s="286"/>
      <c r="BG30" s="241"/>
      <c r="BH30" s="241"/>
      <c r="BI30" s="241"/>
      <c r="BJ30" s="241"/>
      <c r="BK30" s="241"/>
      <c r="BL30" s="163" t="s">
        <v>105</v>
      </c>
      <c r="BM30" s="302" t="str">
        <f t="shared" si="107"/>
        <v/>
      </c>
      <c r="BN30" s="251"/>
      <c r="BO30" s="270"/>
      <c r="BP30" s="179"/>
      <c r="BQ30" s="164"/>
      <c r="BR30" s="243"/>
      <c r="BS30" s="243"/>
      <c r="BT30" s="243"/>
      <c r="BU30" s="243"/>
      <c r="BV30" s="243"/>
      <c r="BW30" s="165" t="s">
        <v>106</v>
      </c>
      <c r="BX30" s="251"/>
      <c r="BY30" s="296"/>
      <c r="BZ30" s="304"/>
      <c r="CA30" s="305"/>
      <c r="CB30" s="305"/>
      <c r="CC30" s="305"/>
      <c r="CD30" s="305"/>
      <c r="CE30" s="305"/>
      <c r="CF30" s="165" t="s">
        <v>169</v>
      </c>
      <c r="CG30" s="308" t="str">
        <f t="shared" si="108"/>
        <v/>
      </c>
      <c r="CH30" s="251"/>
      <c r="CI30" s="296"/>
      <c r="CJ30" s="166"/>
      <c r="CK30" s="245"/>
      <c r="CL30" s="245"/>
      <c r="CM30" s="245"/>
      <c r="CN30" s="245"/>
      <c r="CO30" s="245"/>
      <c r="CP30" s="165" t="s">
        <v>107</v>
      </c>
      <c r="CQ30" s="247"/>
      <c r="CR30" s="249" t="str">
        <f t="shared" si="109"/>
        <v/>
      </c>
      <c r="CS30" s="251"/>
      <c r="CT30" s="296" t="s">
        <v>171</v>
      </c>
      <c r="CU30" s="167"/>
      <c r="CV30" s="300"/>
      <c r="CW30" s="300"/>
      <c r="CX30" s="300"/>
      <c r="CY30" s="300"/>
      <c r="CZ30" s="300"/>
      <c r="DA30" s="300"/>
      <c r="DB30" s="168" t="s">
        <v>108</v>
      </c>
      <c r="DC30" s="296" t="s">
        <v>171</v>
      </c>
      <c r="DD30" s="170"/>
      <c r="DE30" s="300"/>
      <c r="DF30" s="300"/>
      <c r="DG30" s="300"/>
      <c r="DH30" s="300"/>
      <c r="DI30" s="300"/>
      <c r="DJ30" s="300"/>
      <c r="DK30" s="169" t="s">
        <v>106</v>
      </c>
      <c r="DL30" s="296" t="s">
        <v>171</v>
      </c>
      <c r="DM30" s="170"/>
      <c r="DN30" s="300"/>
      <c r="DO30" s="300"/>
      <c r="DP30" s="300"/>
      <c r="DQ30" s="300"/>
      <c r="DR30" s="300"/>
      <c r="DS30" s="300"/>
      <c r="DT30" s="171" t="s">
        <v>106</v>
      </c>
      <c r="DU30" s="296" t="s">
        <v>171</v>
      </c>
      <c r="DV30" s="310"/>
      <c r="DW30" s="300"/>
      <c r="DX30" s="300"/>
      <c r="DY30" s="300"/>
      <c r="DZ30" s="300"/>
      <c r="EA30" s="300"/>
      <c r="EB30" s="300"/>
      <c r="EC30" s="172" t="s">
        <v>106</v>
      </c>
      <c r="ED30" s="173"/>
      <c r="EE30" s="296" t="s">
        <v>171</v>
      </c>
      <c r="EF30" s="170"/>
      <c r="EG30" s="300"/>
      <c r="EH30" s="300"/>
      <c r="EI30" s="300"/>
      <c r="EJ30" s="300"/>
      <c r="EK30" s="300"/>
      <c r="EL30" s="300"/>
      <c r="EM30" s="172" t="s">
        <v>106</v>
      </c>
      <c r="EN30" s="174"/>
      <c r="EO30" s="296" t="s">
        <v>171</v>
      </c>
      <c r="EP30" s="255"/>
      <c r="EQ30" s="256"/>
      <c r="ER30" s="256"/>
      <c r="ES30" s="256"/>
      <c r="ET30" s="256"/>
      <c r="EU30" s="256"/>
      <c r="EV30" s="175" t="s">
        <v>109</v>
      </c>
      <c r="EW30" s="259" t="str">
        <f t="shared" si="110"/>
        <v/>
      </c>
      <c r="EX30" s="253"/>
      <c r="EY30" s="296" t="s">
        <v>171</v>
      </c>
      <c r="EZ30" s="255"/>
      <c r="FA30" s="256"/>
      <c r="FB30" s="256"/>
      <c r="FC30" s="256"/>
      <c r="FD30" s="256"/>
      <c r="FE30" s="256"/>
      <c r="FF30" s="175" t="s">
        <v>109</v>
      </c>
      <c r="FG30" s="176" t="str">
        <f t="shared" si="111"/>
        <v/>
      </c>
      <c r="FH30" s="251"/>
      <c r="FI30" s="296"/>
      <c r="FJ30" s="423"/>
      <c r="FK30" s="424"/>
      <c r="FL30" s="424"/>
      <c r="FM30" s="424"/>
      <c r="FN30" s="424"/>
      <c r="FO30" s="424"/>
      <c r="FP30" s="165" t="s">
        <v>110</v>
      </c>
      <c r="FQ30" s="177" t="str">
        <f t="shared" si="112"/>
        <v/>
      </c>
      <c r="FR30" s="261"/>
      <c r="FS30" s="263" t="str">
        <f t="shared" si="113"/>
        <v/>
      </c>
      <c r="FT30" s="269"/>
      <c r="FU30" s="270"/>
      <c r="FV30" s="265" t="str">
        <f t="shared" si="114"/>
        <v/>
      </c>
      <c r="FW30" s="273"/>
      <c r="FX30" s="274"/>
      <c r="FY30" s="267" t="str">
        <f t="shared" si="115"/>
        <v/>
      </c>
      <c r="FZ30" s="273"/>
      <c r="GA30" s="277"/>
      <c r="GB30" s="376"/>
      <c r="GD30" s="316" t="str">
        <f t="shared" si="116"/>
        <v/>
      </c>
      <c r="GE30" s="290" t="str">
        <f t="shared" si="117"/>
        <v/>
      </c>
      <c r="GF30" s="290" t="str">
        <f t="shared" si="118"/>
        <v/>
      </c>
      <c r="GG30" s="290" t="str">
        <f t="shared" si="119"/>
        <v/>
      </c>
      <c r="GH30" s="387" t="str">
        <f t="shared" si="120"/>
        <v/>
      </c>
      <c r="GI30" s="316" t="str">
        <f t="shared" si="121"/>
        <v/>
      </c>
      <c r="GJ30" s="290" t="str">
        <f t="shared" si="122"/>
        <v/>
      </c>
      <c r="GK30" s="290" t="str">
        <f t="shared" si="123"/>
        <v/>
      </c>
      <c r="GL30" s="317" t="str">
        <f t="shared" si="124"/>
        <v/>
      </c>
      <c r="GM30" s="391"/>
      <c r="GN30" s="398" t="str">
        <f t="shared" si="125"/>
        <v/>
      </c>
      <c r="GO30" s="398" t="str">
        <f t="shared" si="126"/>
        <v/>
      </c>
      <c r="GP30" s="399" t="str">
        <f t="shared" si="127"/>
        <v/>
      </c>
      <c r="GQ30" s="400" t="str">
        <f t="shared" si="128"/>
        <v/>
      </c>
      <c r="GR30" s="400" t="str">
        <f t="shared" si="129"/>
        <v/>
      </c>
      <c r="GS30" s="400" t="str">
        <f t="shared" si="130"/>
        <v/>
      </c>
      <c r="GT30" s="290" t="str">
        <f t="shared" si="131"/>
        <v/>
      </c>
      <c r="GU30" s="290" t="str">
        <f t="shared" si="132"/>
        <v/>
      </c>
      <c r="GV30" s="290" t="str">
        <f t="shared" si="133"/>
        <v/>
      </c>
      <c r="GW30" s="400" t="str">
        <f t="shared" si="134"/>
        <v/>
      </c>
      <c r="GX30" s="290" t="str">
        <f t="shared" si="135"/>
        <v/>
      </c>
      <c r="GY30" s="290" t="str">
        <f t="shared" si="136"/>
        <v/>
      </c>
      <c r="GZ30" s="290" t="str">
        <f t="shared" si="137"/>
        <v/>
      </c>
      <c r="HA30" s="317" t="str">
        <f t="shared" si="138"/>
        <v/>
      </c>
      <c r="HB30" s="417" t="str">
        <f t="shared" si="139"/>
        <v/>
      </c>
      <c r="HC30" s="399" t="str">
        <f t="shared" si="140"/>
        <v/>
      </c>
      <c r="HD30" s="290" t="str">
        <f t="shared" si="141"/>
        <v/>
      </c>
      <c r="HE30" s="290" t="str">
        <f t="shared" si="142"/>
        <v/>
      </c>
      <c r="HF30" s="290" t="str">
        <f t="shared" si="143"/>
        <v/>
      </c>
      <c r="HG30" s="290" t="str">
        <f t="shared" si="144"/>
        <v/>
      </c>
      <c r="HH30" s="317" t="str">
        <f t="shared" si="145"/>
        <v/>
      </c>
      <c r="HI30" s="399" t="str">
        <f t="shared" si="146"/>
        <v/>
      </c>
      <c r="HJ30" s="387" t="str">
        <f t="shared" si="147"/>
        <v/>
      </c>
      <c r="HK30" s="387" t="str">
        <f t="shared" si="148"/>
        <v/>
      </c>
      <c r="HL30" s="387" t="str">
        <f t="shared" si="149"/>
        <v/>
      </c>
      <c r="HM30" s="387" t="str">
        <f t="shared" si="150"/>
        <v/>
      </c>
      <c r="HN30" s="317" t="str">
        <f t="shared" si="151"/>
        <v/>
      </c>
      <c r="HO30" s="417" t="str">
        <f t="shared" si="152"/>
        <v/>
      </c>
      <c r="HP30" s="290" t="str">
        <f t="shared" si="153"/>
        <v/>
      </c>
      <c r="HQ30" s="290" t="str">
        <f t="shared" si="154"/>
        <v/>
      </c>
      <c r="HR30" s="422" t="str">
        <f t="shared" si="155"/>
        <v/>
      </c>
      <c r="HS30" s="399" t="str">
        <f t="shared" si="156"/>
        <v/>
      </c>
      <c r="HT30" s="400" t="str">
        <f t="shared" si="157"/>
        <v/>
      </c>
      <c r="HU30" s="387" t="str">
        <f t="shared" si="158"/>
        <v/>
      </c>
      <c r="HV30" s="387" t="str">
        <f t="shared" si="159"/>
        <v/>
      </c>
      <c r="HW30" s="404" t="str">
        <f t="shared" si="160"/>
        <v/>
      </c>
      <c r="HX30" s="394" t="str">
        <f t="shared" si="161"/>
        <v/>
      </c>
      <c r="HY30" s="180"/>
      <c r="HZ30" s="406">
        <f t="shared" si="162"/>
        <v>0</v>
      </c>
      <c r="IA30" s="406">
        <f t="shared" si="163"/>
        <v>0</v>
      </c>
      <c r="IB30" s="407">
        <f t="shared" si="164"/>
        <v>0</v>
      </c>
      <c r="IC30" s="407" t="str">
        <f t="shared" si="165"/>
        <v/>
      </c>
      <c r="ID30" s="407" t="str">
        <f t="shared" si="166"/>
        <v/>
      </c>
      <c r="IE30" s="407" t="str">
        <f t="shared" si="167"/>
        <v/>
      </c>
      <c r="IF30" s="407" t="str">
        <f t="shared" si="168"/>
        <v/>
      </c>
      <c r="IG30" s="407">
        <f t="shared" si="169"/>
        <v>0</v>
      </c>
      <c r="IH30" s="407">
        <f t="shared" si="170"/>
        <v>0</v>
      </c>
      <c r="II30" s="407">
        <f t="shared" si="171"/>
        <v>0</v>
      </c>
      <c r="IJ30" s="407">
        <f t="shared" si="172"/>
        <v>0</v>
      </c>
      <c r="IK30" s="406">
        <f t="shared" si="173"/>
        <v>0</v>
      </c>
    </row>
    <row r="31" spans="2:245" s="178" customFormat="1" ht="15" customHeight="1" x14ac:dyDescent="0.2">
      <c r="B31" s="231">
        <f t="shared" si="89"/>
        <v>0</v>
      </c>
      <c r="C31" s="231">
        <f t="shared" si="90"/>
        <v>0</v>
      </c>
      <c r="D31" s="231">
        <f t="shared" si="91"/>
        <v>0</v>
      </c>
      <c r="E31" s="231">
        <f t="shared" si="92"/>
        <v>0</v>
      </c>
      <c r="F31" s="231">
        <f t="shared" si="93"/>
        <v>0</v>
      </c>
      <c r="G31" s="231">
        <f t="shared" si="94"/>
        <v>0</v>
      </c>
      <c r="H31" s="231">
        <f t="shared" si="95"/>
        <v>0</v>
      </c>
      <c r="I31" s="232">
        <f t="shared" si="96"/>
        <v>0</v>
      </c>
      <c r="J31" s="151">
        <f t="shared" si="97"/>
        <v>0</v>
      </c>
      <c r="K31" s="152"/>
      <c r="L31" s="152"/>
      <c r="M31" s="153"/>
      <c r="N31" s="233"/>
      <c r="O31" s="155"/>
      <c r="P31" s="145" t="str">
        <f>IFERROR(VLOOKUP(O31,整理番号!$A$30:$B$31,2,FALSE),"")</f>
        <v/>
      </c>
      <c r="Q31" s="213"/>
      <c r="R31" s="158"/>
      <c r="S31" s="156" t="str">
        <f t="shared" si="98"/>
        <v/>
      </c>
      <c r="T31" s="152"/>
      <c r="U31" s="153"/>
      <c r="V31" s="145" t="str">
        <f>IFERROR(VLOOKUP(U31,整理番号!$A$3:$B$5,2,FALSE),"")</f>
        <v/>
      </c>
      <c r="W31" s="153"/>
      <c r="X31" s="146" t="str">
        <f>IFERROR(VLOOKUP(W31,整理番号!$A$8:$B$9,2,FALSE),"")</f>
        <v/>
      </c>
      <c r="Y31" s="153"/>
      <c r="Z31" s="145" t="str">
        <f>IFERROR(VLOOKUP(Y31,整理番号!$A$12:$B$16,2,FALSE),"")</f>
        <v/>
      </c>
      <c r="AA31" s="209"/>
      <c r="AB31" s="211"/>
      <c r="AC31" s="211"/>
      <c r="AD31" s="209"/>
      <c r="AE31" s="209"/>
      <c r="AF31" s="209"/>
      <c r="AG31" s="209"/>
      <c r="AH31" s="408"/>
      <c r="AI31" s="159"/>
      <c r="AJ31" s="410" t="str">
        <f>IFERROR(VLOOKUP(AI31,整理番号!$A$19:$B$23,2,FALSE),"")</f>
        <v/>
      </c>
      <c r="AK31" s="156" t="str">
        <f t="shared" si="99"/>
        <v/>
      </c>
      <c r="AL31" s="157"/>
      <c r="AM31" s="216"/>
      <c r="AN31" s="218"/>
      <c r="AO31" s="218"/>
      <c r="AP31" s="158"/>
      <c r="AQ31" s="159"/>
      <c r="AR31" s="220"/>
      <c r="AS31" s="161" t="str">
        <f t="shared" si="100"/>
        <v/>
      </c>
      <c r="AT31" s="147"/>
      <c r="AU31" s="147"/>
      <c r="AV31" s="161" t="str">
        <f t="shared" si="101"/>
        <v/>
      </c>
      <c r="AW31" s="162" t="str">
        <f t="shared" si="102"/>
        <v/>
      </c>
      <c r="AX31" s="162" t="str">
        <f t="shared" si="103"/>
        <v/>
      </c>
      <c r="AY31" s="223"/>
      <c r="AZ31" s="227" t="str">
        <f t="shared" si="104"/>
        <v/>
      </c>
      <c r="BA31" s="228" t="str">
        <f t="shared" si="105"/>
        <v/>
      </c>
      <c r="BB31" s="234" t="str">
        <f t="shared" si="106"/>
        <v/>
      </c>
      <c r="BC31" s="237"/>
      <c r="BD31" s="238"/>
      <c r="BE31" s="284"/>
      <c r="BF31" s="286"/>
      <c r="BG31" s="241"/>
      <c r="BH31" s="241"/>
      <c r="BI31" s="241"/>
      <c r="BJ31" s="241"/>
      <c r="BK31" s="241"/>
      <c r="BL31" s="163" t="s">
        <v>105</v>
      </c>
      <c r="BM31" s="302" t="str">
        <f t="shared" si="107"/>
        <v/>
      </c>
      <c r="BN31" s="251"/>
      <c r="BO31" s="270"/>
      <c r="BP31" s="179"/>
      <c r="BQ31" s="164"/>
      <c r="BR31" s="243"/>
      <c r="BS31" s="243"/>
      <c r="BT31" s="243"/>
      <c r="BU31" s="243"/>
      <c r="BV31" s="243"/>
      <c r="BW31" s="165" t="s">
        <v>106</v>
      </c>
      <c r="BX31" s="251"/>
      <c r="BY31" s="296"/>
      <c r="BZ31" s="304"/>
      <c r="CA31" s="305"/>
      <c r="CB31" s="305"/>
      <c r="CC31" s="305"/>
      <c r="CD31" s="305"/>
      <c r="CE31" s="305"/>
      <c r="CF31" s="165" t="s">
        <v>169</v>
      </c>
      <c r="CG31" s="308" t="str">
        <f t="shared" si="108"/>
        <v/>
      </c>
      <c r="CH31" s="251"/>
      <c r="CI31" s="296"/>
      <c r="CJ31" s="166"/>
      <c r="CK31" s="245"/>
      <c r="CL31" s="245"/>
      <c r="CM31" s="245"/>
      <c r="CN31" s="245"/>
      <c r="CO31" s="245"/>
      <c r="CP31" s="165" t="s">
        <v>107</v>
      </c>
      <c r="CQ31" s="247"/>
      <c r="CR31" s="249" t="str">
        <f t="shared" si="109"/>
        <v/>
      </c>
      <c r="CS31" s="251"/>
      <c r="CT31" s="296" t="s">
        <v>171</v>
      </c>
      <c r="CU31" s="167"/>
      <c r="CV31" s="300"/>
      <c r="CW31" s="300"/>
      <c r="CX31" s="300"/>
      <c r="CY31" s="300"/>
      <c r="CZ31" s="300"/>
      <c r="DA31" s="300"/>
      <c r="DB31" s="168" t="s">
        <v>108</v>
      </c>
      <c r="DC31" s="296" t="s">
        <v>171</v>
      </c>
      <c r="DD31" s="170"/>
      <c r="DE31" s="300"/>
      <c r="DF31" s="300"/>
      <c r="DG31" s="300"/>
      <c r="DH31" s="300"/>
      <c r="DI31" s="300"/>
      <c r="DJ31" s="300"/>
      <c r="DK31" s="169" t="s">
        <v>106</v>
      </c>
      <c r="DL31" s="296" t="s">
        <v>171</v>
      </c>
      <c r="DM31" s="170"/>
      <c r="DN31" s="300"/>
      <c r="DO31" s="300"/>
      <c r="DP31" s="300"/>
      <c r="DQ31" s="300"/>
      <c r="DR31" s="300"/>
      <c r="DS31" s="300"/>
      <c r="DT31" s="171" t="s">
        <v>106</v>
      </c>
      <c r="DU31" s="296" t="s">
        <v>171</v>
      </c>
      <c r="DV31" s="310"/>
      <c r="DW31" s="300"/>
      <c r="DX31" s="300"/>
      <c r="DY31" s="300"/>
      <c r="DZ31" s="300"/>
      <c r="EA31" s="300"/>
      <c r="EB31" s="300"/>
      <c r="EC31" s="172" t="s">
        <v>106</v>
      </c>
      <c r="ED31" s="173"/>
      <c r="EE31" s="296" t="s">
        <v>171</v>
      </c>
      <c r="EF31" s="170"/>
      <c r="EG31" s="300"/>
      <c r="EH31" s="300"/>
      <c r="EI31" s="300"/>
      <c r="EJ31" s="300"/>
      <c r="EK31" s="300"/>
      <c r="EL31" s="300"/>
      <c r="EM31" s="172" t="s">
        <v>106</v>
      </c>
      <c r="EN31" s="174"/>
      <c r="EO31" s="296" t="s">
        <v>171</v>
      </c>
      <c r="EP31" s="255"/>
      <c r="EQ31" s="256"/>
      <c r="ER31" s="256"/>
      <c r="ES31" s="256"/>
      <c r="ET31" s="256"/>
      <c r="EU31" s="256"/>
      <c r="EV31" s="175" t="s">
        <v>109</v>
      </c>
      <c r="EW31" s="259" t="str">
        <f t="shared" si="110"/>
        <v/>
      </c>
      <c r="EX31" s="253"/>
      <c r="EY31" s="296" t="s">
        <v>171</v>
      </c>
      <c r="EZ31" s="255"/>
      <c r="FA31" s="256"/>
      <c r="FB31" s="256"/>
      <c r="FC31" s="256"/>
      <c r="FD31" s="256"/>
      <c r="FE31" s="256"/>
      <c r="FF31" s="175" t="s">
        <v>109</v>
      </c>
      <c r="FG31" s="176" t="str">
        <f t="shared" si="111"/>
        <v/>
      </c>
      <c r="FH31" s="251"/>
      <c r="FI31" s="296"/>
      <c r="FJ31" s="423"/>
      <c r="FK31" s="424"/>
      <c r="FL31" s="424"/>
      <c r="FM31" s="424"/>
      <c r="FN31" s="424"/>
      <c r="FO31" s="424"/>
      <c r="FP31" s="165" t="s">
        <v>110</v>
      </c>
      <c r="FQ31" s="177" t="str">
        <f t="shared" si="112"/>
        <v/>
      </c>
      <c r="FR31" s="261"/>
      <c r="FS31" s="263" t="str">
        <f t="shared" si="113"/>
        <v/>
      </c>
      <c r="FT31" s="269"/>
      <c r="FU31" s="270"/>
      <c r="FV31" s="265" t="str">
        <f t="shared" si="114"/>
        <v/>
      </c>
      <c r="FW31" s="273"/>
      <c r="FX31" s="274"/>
      <c r="FY31" s="267" t="str">
        <f t="shared" si="115"/>
        <v/>
      </c>
      <c r="FZ31" s="273"/>
      <c r="GA31" s="277"/>
      <c r="GB31" s="376"/>
      <c r="GD31" s="316" t="str">
        <f t="shared" si="116"/>
        <v/>
      </c>
      <c r="GE31" s="290" t="str">
        <f t="shared" si="117"/>
        <v/>
      </c>
      <c r="GF31" s="290" t="str">
        <f t="shared" si="118"/>
        <v/>
      </c>
      <c r="GG31" s="290" t="str">
        <f t="shared" si="119"/>
        <v/>
      </c>
      <c r="GH31" s="387" t="str">
        <f t="shared" si="120"/>
        <v/>
      </c>
      <c r="GI31" s="316" t="str">
        <f t="shared" si="121"/>
        <v/>
      </c>
      <c r="GJ31" s="290" t="str">
        <f t="shared" si="122"/>
        <v/>
      </c>
      <c r="GK31" s="290" t="str">
        <f t="shared" si="123"/>
        <v/>
      </c>
      <c r="GL31" s="317" t="str">
        <f t="shared" si="124"/>
        <v/>
      </c>
      <c r="GM31" s="391"/>
      <c r="GN31" s="398" t="str">
        <f t="shared" si="125"/>
        <v/>
      </c>
      <c r="GO31" s="398" t="str">
        <f t="shared" si="126"/>
        <v/>
      </c>
      <c r="GP31" s="399" t="str">
        <f t="shared" si="127"/>
        <v/>
      </c>
      <c r="GQ31" s="400" t="str">
        <f t="shared" si="128"/>
        <v/>
      </c>
      <c r="GR31" s="400" t="str">
        <f t="shared" si="129"/>
        <v/>
      </c>
      <c r="GS31" s="400" t="str">
        <f t="shared" si="130"/>
        <v/>
      </c>
      <c r="GT31" s="290" t="str">
        <f t="shared" si="131"/>
        <v/>
      </c>
      <c r="GU31" s="290" t="str">
        <f t="shared" si="132"/>
        <v/>
      </c>
      <c r="GV31" s="290" t="str">
        <f t="shared" si="133"/>
        <v/>
      </c>
      <c r="GW31" s="400" t="str">
        <f t="shared" si="134"/>
        <v/>
      </c>
      <c r="GX31" s="290" t="str">
        <f t="shared" si="135"/>
        <v/>
      </c>
      <c r="GY31" s="290" t="str">
        <f t="shared" si="136"/>
        <v/>
      </c>
      <c r="GZ31" s="290" t="str">
        <f t="shared" si="137"/>
        <v/>
      </c>
      <c r="HA31" s="317" t="str">
        <f t="shared" si="138"/>
        <v/>
      </c>
      <c r="HB31" s="417" t="str">
        <f t="shared" si="139"/>
        <v/>
      </c>
      <c r="HC31" s="399" t="str">
        <f t="shared" si="140"/>
        <v/>
      </c>
      <c r="HD31" s="290" t="str">
        <f t="shared" si="141"/>
        <v/>
      </c>
      <c r="HE31" s="290" t="str">
        <f t="shared" si="142"/>
        <v/>
      </c>
      <c r="HF31" s="290" t="str">
        <f t="shared" si="143"/>
        <v/>
      </c>
      <c r="HG31" s="290" t="str">
        <f t="shared" si="144"/>
        <v/>
      </c>
      <c r="HH31" s="317" t="str">
        <f t="shared" si="145"/>
        <v/>
      </c>
      <c r="HI31" s="399" t="str">
        <f t="shared" si="146"/>
        <v/>
      </c>
      <c r="HJ31" s="387" t="str">
        <f t="shared" si="147"/>
        <v/>
      </c>
      <c r="HK31" s="387" t="str">
        <f t="shared" si="148"/>
        <v/>
      </c>
      <c r="HL31" s="387" t="str">
        <f t="shared" si="149"/>
        <v/>
      </c>
      <c r="HM31" s="387" t="str">
        <f t="shared" si="150"/>
        <v/>
      </c>
      <c r="HN31" s="317" t="str">
        <f t="shared" si="151"/>
        <v/>
      </c>
      <c r="HO31" s="417" t="str">
        <f t="shared" si="152"/>
        <v/>
      </c>
      <c r="HP31" s="290" t="str">
        <f t="shared" si="153"/>
        <v/>
      </c>
      <c r="HQ31" s="290" t="str">
        <f t="shared" si="154"/>
        <v/>
      </c>
      <c r="HR31" s="422" t="str">
        <f t="shared" si="155"/>
        <v/>
      </c>
      <c r="HS31" s="399" t="str">
        <f t="shared" si="156"/>
        <v/>
      </c>
      <c r="HT31" s="400" t="str">
        <f t="shared" si="157"/>
        <v/>
      </c>
      <c r="HU31" s="387" t="str">
        <f t="shared" si="158"/>
        <v/>
      </c>
      <c r="HV31" s="387" t="str">
        <f t="shared" si="159"/>
        <v/>
      </c>
      <c r="HW31" s="404" t="str">
        <f t="shared" si="160"/>
        <v/>
      </c>
      <c r="HX31" s="394" t="str">
        <f t="shared" si="161"/>
        <v/>
      </c>
      <c r="HY31" s="180"/>
      <c r="HZ31" s="406">
        <f t="shared" si="162"/>
        <v>0</v>
      </c>
      <c r="IA31" s="406">
        <f t="shared" si="163"/>
        <v>0</v>
      </c>
      <c r="IB31" s="407">
        <f t="shared" si="164"/>
        <v>0</v>
      </c>
      <c r="IC31" s="407" t="str">
        <f t="shared" si="165"/>
        <v/>
      </c>
      <c r="ID31" s="407" t="str">
        <f t="shared" si="166"/>
        <v/>
      </c>
      <c r="IE31" s="407" t="str">
        <f t="shared" si="167"/>
        <v/>
      </c>
      <c r="IF31" s="407" t="str">
        <f t="shared" si="168"/>
        <v/>
      </c>
      <c r="IG31" s="407">
        <f t="shared" si="169"/>
        <v>0</v>
      </c>
      <c r="IH31" s="407">
        <f t="shared" si="170"/>
        <v>0</v>
      </c>
      <c r="II31" s="407">
        <f t="shared" si="171"/>
        <v>0</v>
      </c>
      <c r="IJ31" s="407">
        <f t="shared" si="172"/>
        <v>0</v>
      </c>
      <c r="IK31" s="406">
        <f t="shared" si="173"/>
        <v>0</v>
      </c>
    </row>
    <row r="32" spans="2:245" s="178" customFormat="1" ht="15" customHeight="1" x14ac:dyDescent="0.2">
      <c r="B32" s="231">
        <f t="shared" si="89"/>
        <v>0</v>
      </c>
      <c r="C32" s="231">
        <f t="shared" si="90"/>
        <v>0</v>
      </c>
      <c r="D32" s="231">
        <f t="shared" si="91"/>
        <v>0</v>
      </c>
      <c r="E32" s="231">
        <f t="shared" si="92"/>
        <v>0</v>
      </c>
      <c r="F32" s="231">
        <f t="shared" si="93"/>
        <v>0</v>
      </c>
      <c r="G32" s="231">
        <f t="shared" si="94"/>
        <v>0</v>
      </c>
      <c r="H32" s="231">
        <f t="shared" si="95"/>
        <v>0</v>
      </c>
      <c r="I32" s="232">
        <f t="shared" si="96"/>
        <v>0</v>
      </c>
      <c r="J32" s="151">
        <f t="shared" si="97"/>
        <v>0</v>
      </c>
      <c r="K32" s="152"/>
      <c r="L32" s="152"/>
      <c r="M32" s="153"/>
      <c r="N32" s="233"/>
      <c r="O32" s="155"/>
      <c r="P32" s="145" t="str">
        <f>IFERROR(VLOOKUP(O32,整理番号!$A$30:$B$31,2,FALSE),"")</f>
        <v/>
      </c>
      <c r="Q32" s="213"/>
      <c r="R32" s="158"/>
      <c r="S32" s="156" t="str">
        <f t="shared" si="98"/>
        <v/>
      </c>
      <c r="T32" s="152"/>
      <c r="U32" s="153"/>
      <c r="V32" s="145" t="str">
        <f>IFERROR(VLOOKUP(U32,整理番号!$A$3:$B$5,2,FALSE),"")</f>
        <v/>
      </c>
      <c r="W32" s="153"/>
      <c r="X32" s="146" t="str">
        <f>IFERROR(VLOOKUP(W32,整理番号!$A$8:$B$9,2,FALSE),"")</f>
        <v/>
      </c>
      <c r="Y32" s="153"/>
      <c r="Z32" s="145" t="str">
        <f>IFERROR(VLOOKUP(Y32,整理番号!$A$12:$B$16,2,FALSE),"")</f>
        <v/>
      </c>
      <c r="AA32" s="209"/>
      <c r="AB32" s="211"/>
      <c r="AC32" s="211"/>
      <c r="AD32" s="209"/>
      <c r="AE32" s="209"/>
      <c r="AF32" s="209"/>
      <c r="AG32" s="209"/>
      <c r="AH32" s="408"/>
      <c r="AI32" s="159"/>
      <c r="AJ32" s="410" t="str">
        <f>IFERROR(VLOOKUP(AI32,整理番号!$A$19:$B$23,2,FALSE),"")</f>
        <v/>
      </c>
      <c r="AK32" s="156" t="str">
        <f t="shared" si="99"/>
        <v/>
      </c>
      <c r="AL32" s="157"/>
      <c r="AM32" s="216"/>
      <c r="AN32" s="218"/>
      <c r="AO32" s="218"/>
      <c r="AP32" s="158"/>
      <c r="AQ32" s="159"/>
      <c r="AR32" s="220"/>
      <c r="AS32" s="161" t="str">
        <f t="shared" si="100"/>
        <v/>
      </c>
      <c r="AT32" s="147"/>
      <c r="AU32" s="147"/>
      <c r="AV32" s="161" t="str">
        <f t="shared" si="101"/>
        <v/>
      </c>
      <c r="AW32" s="162" t="str">
        <f t="shared" si="102"/>
        <v/>
      </c>
      <c r="AX32" s="162" t="str">
        <f t="shared" si="103"/>
        <v/>
      </c>
      <c r="AY32" s="223"/>
      <c r="AZ32" s="227" t="str">
        <f t="shared" si="104"/>
        <v/>
      </c>
      <c r="BA32" s="228" t="str">
        <f t="shared" si="105"/>
        <v/>
      </c>
      <c r="BB32" s="234" t="str">
        <f t="shared" si="106"/>
        <v/>
      </c>
      <c r="BC32" s="237"/>
      <c r="BD32" s="238"/>
      <c r="BE32" s="284"/>
      <c r="BF32" s="286"/>
      <c r="BG32" s="241"/>
      <c r="BH32" s="241"/>
      <c r="BI32" s="241"/>
      <c r="BJ32" s="241"/>
      <c r="BK32" s="241"/>
      <c r="BL32" s="163" t="s">
        <v>105</v>
      </c>
      <c r="BM32" s="302" t="str">
        <f t="shared" si="107"/>
        <v/>
      </c>
      <c r="BN32" s="251"/>
      <c r="BO32" s="270"/>
      <c r="BP32" s="179"/>
      <c r="BQ32" s="164"/>
      <c r="BR32" s="243"/>
      <c r="BS32" s="243"/>
      <c r="BT32" s="243"/>
      <c r="BU32" s="243"/>
      <c r="BV32" s="243"/>
      <c r="BW32" s="165" t="s">
        <v>106</v>
      </c>
      <c r="BX32" s="251"/>
      <c r="BY32" s="296"/>
      <c r="BZ32" s="304"/>
      <c r="CA32" s="305"/>
      <c r="CB32" s="305"/>
      <c r="CC32" s="305"/>
      <c r="CD32" s="305"/>
      <c r="CE32" s="305"/>
      <c r="CF32" s="165" t="s">
        <v>169</v>
      </c>
      <c r="CG32" s="308" t="str">
        <f t="shared" si="108"/>
        <v/>
      </c>
      <c r="CH32" s="251"/>
      <c r="CI32" s="296"/>
      <c r="CJ32" s="166"/>
      <c r="CK32" s="245"/>
      <c r="CL32" s="245"/>
      <c r="CM32" s="245"/>
      <c r="CN32" s="245"/>
      <c r="CO32" s="245"/>
      <c r="CP32" s="165" t="s">
        <v>107</v>
      </c>
      <c r="CQ32" s="247"/>
      <c r="CR32" s="249" t="str">
        <f t="shared" si="109"/>
        <v/>
      </c>
      <c r="CS32" s="251"/>
      <c r="CT32" s="296" t="s">
        <v>171</v>
      </c>
      <c r="CU32" s="167"/>
      <c r="CV32" s="300"/>
      <c r="CW32" s="300"/>
      <c r="CX32" s="300"/>
      <c r="CY32" s="300"/>
      <c r="CZ32" s="300"/>
      <c r="DA32" s="300"/>
      <c r="DB32" s="168" t="s">
        <v>108</v>
      </c>
      <c r="DC32" s="296" t="s">
        <v>171</v>
      </c>
      <c r="DD32" s="170"/>
      <c r="DE32" s="300"/>
      <c r="DF32" s="300"/>
      <c r="DG32" s="300"/>
      <c r="DH32" s="300"/>
      <c r="DI32" s="300"/>
      <c r="DJ32" s="300"/>
      <c r="DK32" s="169" t="s">
        <v>106</v>
      </c>
      <c r="DL32" s="296" t="s">
        <v>171</v>
      </c>
      <c r="DM32" s="170"/>
      <c r="DN32" s="300"/>
      <c r="DO32" s="300"/>
      <c r="DP32" s="300"/>
      <c r="DQ32" s="300"/>
      <c r="DR32" s="300"/>
      <c r="DS32" s="300"/>
      <c r="DT32" s="171" t="s">
        <v>106</v>
      </c>
      <c r="DU32" s="296" t="s">
        <v>171</v>
      </c>
      <c r="DV32" s="310"/>
      <c r="DW32" s="300"/>
      <c r="DX32" s="300"/>
      <c r="DY32" s="300"/>
      <c r="DZ32" s="300"/>
      <c r="EA32" s="300"/>
      <c r="EB32" s="300"/>
      <c r="EC32" s="172" t="s">
        <v>106</v>
      </c>
      <c r="ED32" s="173"/>
      <c r="EE32" s="296" t="s">
        <v>171</v>
      </c>
      <c r="EF32" s="170"/>
      <c r="EG32" s="300"/>
      <c r="EH32" s="300"/>
      <c r="EI32" s="300"/>
      <c r="EJ32" s="300"/>
      <c r="EK32" s="300"/>
      <c r="EL32" s="300"/>
      <c r="EM32" s="172" t="s">
        <v>106</v>
      </c>
      <c r="EN32" s="174"/>
      <c r="EO32" s="296" t="s">
        <v>171</v>
      </c>
      <c r="EP32" s="255"/>
      <c r="EQ32" s="256"/>
      <c r="ER32" s="256"/>
      <c r="ES32" s="256"/>
      <c r="ET32" s="256"/>
      <c r="EU32" s="256"/>
      <c r="EV32" s="175" t="s">
        <v>109</v>
      </c>
      <c r="EW32" s="259" t="str">
        <f t="shared" si="110"/>
        <v/>
      </c>
      <c r="EX32" s="253"/>
      <c r="EY32" s="296" t="s">
        <v>171</v>
      </c>
      <c r="EZ32" s="255"/>
      <c r="FA32" s="256"/>
      <c r="FB32" s="256"/>
      <c r="FC32" s="256"/>
      <c r="FD32" s="256"/>
      <c r="FE32" s="256"/>
      <c r="FF32" s="175" t="s">
        <v>109</v>
      </c>
      <c r="FG32" s="176" t="str">
        <f t="shared" si="111"/>
        <v/>
      </c>
      <c r="FH32" s="251"/>
      <c r="FI32" s="296"/>
      <c r="FJ32" s="423"/>
      <c r="FK32" s="424"/>
      <c r="FL32" s="424"/>
      <c r="FM32" s="424"/>
      <c r="FN32" s="424"/>
      <c r="FO32" s="424"/>
      <c r="FP32" s="165" t="s">
        <v>110</v>
      </c>
      <c r="FQ32" s="177" t="str">
        <f t="shared" si="112"/>
        <v/>
      </c>
      <c r="FR32" s="261"/>
      <c r="FS32" s="263" t="str">
        <f t="shared" si="113"/>
        <v/>
      </c>
      <c r="FT32" s="269"/>
      <c r="FU32" s="270"/>
      <c r="FV32" s="265" t="str">
        <f t="shared" si="114"/>
        <v/>
      </c>
      <c r="FW32" s="273"/>
      <c r="FX32" s="274"/>
      <c r="FY32" s="267" t="str">
        <f t="shared" si="115"/>
        <v/>
      </c>
      <c r="FZ32" s="273"/>
      <c r="GA32" s="277"/>
      <c r="GB32" s="376"/>
      <c r="GD32" s="316" t="str">
        <f t="shared" si="116"/>
        <v/>
      </c>
      <c r="GE32" s="290" t="str">
        <f t="shared" si="117"/>
        <v/>
      </c>
      <c r="GF32" s="290" t="str">
        <f t="shared" si="118"/>
        <v/>
      </c>
      <c r="GG32" s="290" t="str">
        <f t="shared" si="119"/>
        <v/>
      </c>
      <c r="GH32" s="387" t="str">
        <f t="shared" si="120"/>
        <v/>
      </c>
      <c r="GI32" s="316" t="str">
        <f t="shared" si="121"/>
        <v/>
      </c>
      <c r="GJ32" s="290" t="str">
        <f t="shared" si="122"/>
        <v/>
      </c>
      <c r="GK32" s="290" t="str">
        <f t="shared" si="123"/>
        <v/>
      </c>
      <c r="GL32" s="317" t="str">
        <f t="shared" si="124"/>
        <v/>
      </c>
      <c r="GM32" s="391"/>
      <c r="GN32" s="398" t="str">
        <f t="shared" si="125"/>
        <v/>
      </c>
      <c r="GO32" s="398" t="str">
        <f t="shared" si="126"/>
        <v/>
      </c>
      <c r="GP32" s="399" t="str">
        <f t="shared" si="127"/>
        <v/>
      </c>
      <c r="GQ32" s="400" t="str">
        <f t="shared" si="128"/>
        <v/>
      </c>
      <c r="GR32" s="400" t="str">
        <f t="shared" si="129"/>
        <v/>
      </c>
      <c r="GS32" s="400" t="str">
        <f t="shared" si="130"/>
        <v/>
      </c>
      <c r="GT32" s="290" t="str">
        <f t="shared" si="131"/>
        <v/>
      </c>
      <c r="GU32" s="290" t="str">
        <f t="shared" si="132"/>
        <v/>
      </c>
      <c r="GV32" s="290" t="str">
        <f t="shared" si="133"/>
        <v/>
      </c>
      <c r="GW32" s="400" t="str">
        <f t="shared" si="134"/>
        <v/>
      </c>
      <c r="GX32" s="290" t="str">
        <f t="shared" si="135"/>
        <v/>
      </c>
      <c r="GY32" s="290" t="str">
        <f t="shared" si="136"/>
        <v/>
      </c>
      <c r="GZ32" s="290" t="str">
        <f t="shared" si="137"/>
        <v/>
      </c>
      <c r="HA32" s="317" t="str">
        <f t="shared" si="138"/>
        <v/>
      </c>
      <c r="HB32" s="417" t="str">
        <f t="shared" si="139"/>
        <v/>
      </c>
      <c r="HC32" s="399" t="str">
        <f t="shared" si="140"/>
        <v/>
      </c>
      <c r="HD32" s="290" t="str">
        <f t="shared" si="141"/>
        <v/>
      </c>
      <c r="HE32" s="290" t="str">
        <f t="shared" si="142"/>
        <v/>
      </c>
      <c r="HF32" s="290" t="str">
        <f t="shared" si="143"/>
        <v/>
      </c>
      <c r="HG32" s="290" t="str">
        <f t="shared" si="144"/>
        <v/>
      </c>
      <c r="HH32" s="317" t="str">
        <f t="shared" si="145"/>
        <v/>
      </c>
      <c r="HI32" s="399" t="str">
        <f t="shared" si="146"/>
        <v/>
      </c>
      <c r="HJ32" s="387" t="str">
        <f t="shared" si="147"/>
        <v/>
      </c>
      <c r="HK32" s="387" t="str">
        <f t="shared" si="148"/>
        <v/>
      </c>
      <c r="HL32" s="387" t="str">
        <f t="shared" si="149"/>
        <v/>
      </c>
      <c r="HM32" s="387" t="str">
        <f t="shared" si="150"/>
        <v/>
      </c>
      <c r="HN32" s="317" t="str">
        <f t="shared" si="151"/>
        <v/>
      </c>
      <c r="HO32" s="417" t="str">
        <f t="shared" si="152"/>
        <v/>
      </c>
      <c r="HP32" s="290" t="str">
        <f t="shared" si="153"/>
        <v/>
      </c>
      <c r="HQ32" s="290" t="str">
        <f t="shared" si="154"/>
        <v/>
      </c>
      <c r="HR32" s="422" t="str">
        <f t="shared" si="155"/>
        <v/>
      </c>
      <c r="HS32" s="399" t="str">
        <f t="shared" si="156"/>
        <v/>
      </c>
      <c r="HT32" s="400" t="str">
        <f t="shared" si="157"/>
        <v/>
      </c>
      <c r="HU32" s="387" t="str">
        <f t="shared" si="158"/>
        <v/>
      </c>
      <c r="HV32" s="387" t="str">
        <f t="shared" si="159"/>
        <v/>
      </c>
      <c r="HW32" s="404" t="str">
        <f t="shared" si="160"/>
        <v/>
      </c>
      <c r="HX32" s="394" t="str">
        <f t="shared" si="161"/>
        <v/>
      </c>
      <c r="HY32" s="180"/>
      <c r="HZ32" s="406">
        <f t="shared" si="162"/>
        <v>0</v>
      </c>
      <c r="IA32" s="406">
        <f t="shared" si="163"/>
        <v>0</v>
      </c>
      <c r="IB32" s="407">
        <f t="shared" si="164"/>
        <v>0</v>
      </c>
      <c r="IC32" s="407" t="str">
        <f t="shared" si="165"/>
        <v/>
      </c>
      <c r="ID32" s="407" t="str">
        <f t="shared" si="166"/>
        <v/>
      </c>
      <c r="IE32" s="407" t="str">
        <f t="shared" si="167"/>
        <v/>
      </c>
      <c r="IF32" s="407" t="str">
        <f t="shared" si="168"/>
        <v/>
      </c>
      <c r="IG32" s="407">
        <f t="shared" si="169"/>
        <v>0</v>
      </c>
      <c r="IH32" s="407">
        <f t="shared" si="170"/>
        <v>0</v>
      </c>
      <c r="II32" s="407">
        <f t="shared" si="171"/>
        <v>0</v>
      </c>
      <c r="IJ32" s="407">
        <f t="shared" si="172"/>
        <v>0</v>
      </c>
      <c r="IK32" s="406">
        <f t="shared" si="173"/>
        <v>0</v>
      </c>
    </row>
    <row r="33" spans="2:245" s="178" customFormat="1" ht="15" customHeight="1" x14ac:dyDescent="0.2">
      <c r="B33" s="231">
        <f t="shared" si="89"/>
        <v>0</v>
      </c>
      <c r="C33" s="231">
        <f t="shared" si="90"/>
        <v>0</v>
      </c>
      <c r="D33" s="231">
        <f t="shared" si="91"/>
        <v>0</v>
      </c>
      <c r="E33" s="231">
        <f t="shared" si="92"/>
        <v>0</v>
      </c>
      <c r="F33" s="231">
        <f t="shared" si="93"/>
        <v>0</v>
      </c>
      <c r="G33" s="231">
        <f t="shared" si="94"/>
        <v>0</v>
      </c>
      <c r="H33" s="231">
        <f t="shared" si="95"/>
        <v>0</v>
      </c>
      <c r="I33" s="232">
        <f t="shared" si="96"/>
        <v>0</v>
      </c>
      <c r="J33" s="151">
        <f t="shared" si="97"/>
        <v>0</v>
      </c>
      <c r="K33" s="152"/>
      <c r="L33" s="152"/>
      <c r="M33" s="153"/>
      <c r="N33" s="233"/>
      <c r="O33" s="155"/>
      <c r="P33" s="145" t="str">
        <f>IFERROR(VLOOKUP(O33,整理番号!$A$30:$B$31,2,FALSE),"")</f>
        <v/>
      </c>
      <c r="Q33" s="213"/>
      <c r="R33" s="158"/>
      <c r="S33" s="156" t="str">
        <f t="shared" si="98"/>
        <v/>
      </c>
      <c r="T33" s="152"/>
      <c r="U33" s="153"/>
      <c r="V33" s="145" t="str">
        <f>IFERROR(VLOOKUP(U33,整理番号!$A$3:$B$5,2,FALSE),"")</f>
        <v/>
      </c>
      <c r="W33" s="153"/>
      <c r="X33" s="146" t="str">
        <f>IFERROR(VLOOKUP(W33,整理番号!$A$8:$B$9,2,FALSE),"")</f>
        <v/>
      </c>
      <c r="Y33" s="153"/>
      <c r="Z33" s="145" t="str">
        <f>IFERROR(VLOOKUP(Y33,整理番号!$A$12:$B$16,2,FALSE),"")</f>
        <v/>
      </c>
      <c r="AA33" s="209"/>
      <c r="AB33" s="211"/>
      <c r="AC33" s="211"/>
      <c r="AD33" s="209"/>
      <c r="AE33" s="209"/>
      <c r="AF33" s="209"/>
      <c r="AG33" s="209"/>
      <c r="AH33" s="408"/>
      <c r="AI33" s="159"/>
      <c r="AJ33" s="410" t="str">
        <f>IFERROR(VLOOKUP(AI33,整理番号!$A$19:$B$23,2,FALSE),"")</f>
        <v/>
      </c>
      <c r="AK33" s="156" t="str">
        <f t="shared" si="99"/>
        <v/>
      </c>
      <c r="AL33" s="157"/>
      <c r="AM33" s="216"/>
      <c r="AN33" s="218"/>
      <c r="AO33" s="218"/>
      <c r="AP33" s="158"/>
      <c r="AQ33" s="159"/>
      <c r="AR33" s="220"/>
      <c r="AS33" s="161" t="str">
        <f t="shared" si="100"/>
        <v/>
      </c>
      <c r="AT33" s="147"/>
      <c r="AU33" s="147"/>
      <c r="AV33" s="161" t="str">
        <f t="shared" si="101"/>
        <v/>
      </c>
      <c r="AW33" s="162" t="str">
        <f t="shared" si="102"/>
        <v/>
      </c>
      <c r="AX33" s="162" t="str">
        <f t="shared" si="103"/>
        <v/>
      </c>
      <c r="AY33" s="223"/>
      <c r="AZ33" s="227" t="str">
        <f t="shared" si="104"/>
        <v/>
      </c>
      <c r="BA33" s="228" t="str">
        <f t="shared" si="105"/>
        <v/>
      </c>
      <c r="BB33" s="234" t="str">
        <f t="shared" si="106"/>
        <v/>
      </c>
      <c r="BC33" s="237"/>
      <c r="BD33" s="238"/>
      <c r="BE33" s="284"/>
      <c r="BF33" s="286"/>
      <c r="BG33" s="241"/>
      <c r="BH33" s="241"/>
      <c r="BI33" s="241"/>
      <c r="BJ33" s="241"/>
      <c r="BK33" s="241"/>
      <c r="BL33" s="163" t="s">
        <v>105</v>
      </c>
      <c r="BM33" s="302" t="str">
        <f t="shared" si="107"/>
        <v/>
      </c>
      <c r="BN33" s="251"/>
      <c r="BO33" s="270"/>
      <c r="BP33" s="179"/>
      <c r="BQ33" s="164"/>
      <c r="BR33" s="243"/>
      <c r="BS33" s="243"/>
      <c r="BT33" s="243"/>
      <c r="BU33" s="243"/>
      <c r="BV33" s="243"/>
      <c r="BW33" s="165" t="s">
        <v>106</v>
      </c>
      <c r="BX33" s="251"/>
      <c r="BY33" s="296"/>
      <c r="BZ33" s="304"/>
      <c r="CA33" s="305"/>
      <c r="CB33" s="305"/>
      <c r="CC33" s="305"/>
      <c r="CD33" s="305"/>
      <c r="CE33" s="305"/>
      <c r="CF33" s="165" t="s">
        <v>169</v>
      </c>
      <c r="CG33" s="308" t="str">
        <f t="shared" si="108"/>
        <v/>
      </c>
      <c r="CH33" s="251"/>
      <c r="CI33" s="296"/>
      <c r="CJ33" s="166"/>
      <c r="CK33" s="245"/>
      <c r="CL33" s="245"/>
      <c r="CM33" s="245"/>
      <c r="CN33" s="245"/>
      <c r="CO33" s="245"/>
      <c r="CP33" s="165" t="s">
        <v>107</v>
      </c>
      <c r="CQ33" s="247"/>
      <c r="CR33" s="249" t="str">
        <f t="shared" si="109"/>
        <v/>
      </c>
      <c r="CS33" s="251"/>
      <c r="CT33" s="296" t="s">
        <v>171</v>
      </c>
      <c r="CU33" s="167"/>
      <c r="CV33" s="300"/>
      <c r="CW33" s="300"/>
      <c r="CX33" s="300"/>
      <c r="CY33" s="300"/>
      <c r="CZ33" s="300"/>
      <c r="DA33" s="300"/>
      <c r="DB33" s="168" t="s">
        <v>108</v>
      </c>
      <c r="DC33" s="296" t="s">
        <v>171</v>
      </c>
      <c r="DD33" s="170"/>
      <c r="DE33" s="300"/>
      <c r="DF33" s="300"/>
      <c r="DG33" s="300"/>
      <c r="DH33" s="300"/>
      <c r="DI33" s="300"/>
      <c r="DJ33" s="300"/>
      <c r="DK33" s="169" t="s">
        <v>106</v>
      </c>
      <c r="DL33" s="296" t="s">
        <v>171</v>
      </c>
      <c r="DM33" s="170"/>
      <c r="DN33" s="300"/>
      <c r="DO33" s="300"/>
      <c r="DP33" s="300"/>
      <c r="DQ33" s="300"/>
      <c r="DR33" s="300"/>
      <c r="DS33" s="300"/>
      <c r="DT33" s="171" t="s">
        <v>106</v>
      </c>
      <c r="DU33" s="296" t="s">
        <v>171</v>
      </c>
      <c r="DV33" s="310"/>
      <c r="DW33" s="300"/>
      <c r="DX33" s="300"/>
      <c r="DY33" s="300"/>
      <c r="DZ33" s="300"/>
      <c r="EA33" s="300"/>
      <c r="EB33" s="300"/>
      <c r="EC33" s="172" t="s">
        <v>106</v>
      </c>
      <c r="ED33" s="173"/>
      <c r="EE33" s="296" t="s">
        <v>171</v>
      </c>
      <c r="EF33" s="170"/>
      <c r="EG33" s="300"/>
      <c r="EH33" s="300"/>
      <c r="EI33" s="300"/>
      <c r="EJ33" s="300"/>
      <c r="EK33" s="300"/>
      <c r="EL33" s="300"/>
      <c r="EM33" s="172" t="s">
        <v>106</v>
      </c>
      <c r="EN33" s="174"/>
      <c r="EO33" s="296" t="s">
        <v>171</v>
      </c>
      <c r="EP33" s="255"/>
      <c r="EQ33" s="256"/>
      <c r="ER33" s="256"/>
      <c r="ES33" s="256"/>
      <c r="ET33" s="256"/>
      <c r="EU33" s="256"/>
      <c r="EV33" s="175" t="s">
        <v>109</v>
      </c>
      <c r="EW33" s="259" t="str">
        <f t="shared" si="110"/>
        <v/>
      </c>
      <c r="EX33" s="253"/>
      <c r="EY33" s="296" t="s">
        <v>171</v>
      </c>
      <c r="EZ33" s="255"/>
      <c r="FA33" s="256"/>
      <c r="FB33" s="256"/>
      <c r="FC33" s="256"/>
      <c r="FD33" s="256"/>
      <c r="FE33" s="256"/>
      <c r="FF33" s="175" t="s">
        <v>109</v>
      </c>
      <c r="FG33" s="176" t="str">
        <f t="shared" si="111"/>
        <v/>
      </c>
      <c r="FH33" s="251"/>
      <c r="FI33" s="296"/>
      <c r="FJ33" s="423"/>
      <c r="FK33" s="424"/>
      <c r="FL33" s="424"/>
      <c r="FM33" s="424"/>
      <c r="FN33" s="424"/>
      <c r="FO33" s="424"/>
      <c r="FP33" s="165" t="s">
        <v>110</v>
      </c>
      <c r="FQ33" s="177" t="str">
        <f t="shared" si="112"/>
        <v/>
      </c>
      <c r="FR33" s="261"/>
      <c r="FS33" s="263" t="str">
        <f t="shared" si="113"/>
        <v/>
      </c>
      <c r="FT33" s="269"/>
      <c r="FU33" s="270"/>
      <c r="FV33" s="265" t="str">
        <f t="shared" si="114"/>
        <v/>
      </c>
      <c r="FW33" s="273"/>
      <c r="FX33" s="274"/>
      <c r="FY33" s="267" t="str">
        <f t="shared" si="115"/>
        <v/>
      </c>
      <c r="FZ33" s="273"/>
      <c r="GA33" s="277"/>
      <c r="GB33" s="376"/>
      <c r="GD33" s="316" t="str">
        <f t="shared" si="116"/>
        <v/>
      </c>
      <c r="GE33" s="290" t="str">
        <f t="shared" si="117"/>
        <v/>
      </c>
      <c r="GF33" s="290" t="str">
        <f t="shared" si="118"/>
        <v/>
      </c>
      <c r="GG33" s="290" t="str">
        <f t="shared" si="119"/>
        <v/>
      </c>
      <c r="GH33" s="387" t="str">
        <f t="shared" si="120"/>
        <v/>
      </c>
      <c r="GI33" s="316" t="str">
        <f t="shared" si="121"/>
        <v/>
      </c>
      <c r="GJ33" s="290" t="str">
        <f t="shared" si="122"/>
        <v/>
      </c>
      <c r="GK33" s="290" t="str">
        <f t="shared" si="123"/>
        <v/>
      </c>
      <c r="GL33" s="317" t="str">
        <f t="shared" si="124"/>
        <v/>
      </c>
      <c r="GM33" s="391"/>
      <c r="GN33" s="398" t="str">
        <f t="shared" si="125"/>
        <v/>
      </c>
      <c r="GO33" s="398" t="str">
        <f t="shared" si="126"/>
        <v/>
      </c>
      <c r="GP33" s="399" t="str">
        <f t="shared" si="127"/>
        <v/>
      </c>
      <c r="GQ33" s="400" t="str">
        <f t="shared" si="128"/>
        <v/>
      </c>
      <c r="GR33" s="400" t="str">
        <f t="shared" si="129"/>
        <v/>
      </c>
      <c r="GS33" s="400" t="str">
        <f t="shared" si="130"/>
        <v/>
      </c>
      <c r="GT33" s="290" t="str">
        <f t="shared" si="131"/>
        <v/>
      </c>
      <c r="GU33" s="290" t="str">
        <f t="shared" si="132"/>
        <v/>
      </c>
      <c r="GV33" s="290" t="str">
        <f t="shared" si="133"/>
        <v/>
      </c>
      <c r="GW33" s="400" t="str">
        <f t="shared" si="134"/>
        <v/>
      </c>
      <c r="GX33" s="290" t="str">
        <f t="shared" si="135"/>
        <v/>
      </c>
      <c r="GY33" s="290" t="str">
        <f t="shared" si="136"/>
        <v/>
      </c>
      <c r="GZ33" s="290" t="str">
        <f t="shared" si="137"/>
        <v/>
      </c>
      <c r="HA33" s="317" t="str">
        <f t="shared" si="138"/>
        <v/>
      </c>
      <c r="HB33" s="417" t="str">
        <f t="shared" si="139"/>
        <v/>
      </c>
      <c r="HC33" s="399" t="str">
        <f t="shared" si="140"/>
        <v/>
      </c>
      <c r="HD33" s="290" t="str">
        <f t="shared" si="141"/>
        <v/>
      </c>
      <c r="HE33" s="290" t="str">
        <f t="shared" si="142"/>
        <v/>
      </c>
      <c r="HF33" s="290" t="str">
        <f t="shared" si="143"/>
        <v/>
      </c>
      <c r="HG33" s="290" t="str">
        <f t="shared" si="144"/>
        <v/>
      </c>
      <c r="HH33" s="317" t="str">
        <f t="shared" si="145"/>
        <v/>
      </c>
      <c r="HI33" s="399" t="str">
        <f t="shared" si="146"/>
        <v/>
      </c>
      <c r="HJ33" s="387" t="str">
        <f t="shared" si="147"/>
        <v/>
      </c>
      <c r="HK33" s="387" t="str">
        <f t="shared" si="148"/>
        <v/>
      </c>
      <c r="HL33" s="387" t="str">
        <f t="shared" si="149"/>
        <v/>
      </c>
      <c r="HM33" s="387" t="str">
        <f t="shared" si="150"/>
        <v/>
      </c>
      <c r="HN33" s="317" t="str">
        <f t="shared" si="151"/>
        <v/>
      </c>
      <c r="HO33" s="417" t="str">
        <f t="shared" si="152"/>
        <v/>
      </c>
      <c r="HP33" s="290" t="str">
        <f t="shared" si="153"/>
        <v/>
      </c>
      <c r="HQ33" s="290" t="str">
        <f t="shared" si="154"/>
        <v/>
      </c>
      <c r="HR33" s="422" t="str">
        <f t="shared" si="155"/>
        <v/>
      </c>
      <c r="HS33" s="399" t="str">
        <f t="shared" si="156"/>
        <v/>
      </c>
      <c r="HT33" s="400" t="str">
        <f t="shared" si="157"/>
        <v/>
      </c>
      <c r="HU33" s="387" t="str">
        <f t="shared" si="158"/>
        <v/>
      </c>
      <c r="HV33" s="387" t="str">
        <f t="shared" si="159"/>
        <v/>
      </c>
      <c r="HW33" s="404" t="str">
        <f t="shared" si="160"/>
        <v/>
      </c>
      <c r="HX33" s="394" t="str">
        <f t="shared" si="161"/>
        <v/>
      </c>
      <c r="HY33" s="180"/>
      <c r="HZ33" s="406">
        <f t="shared" si="162"/>
        <v>0</v>
      </c>
      <c r="IA33" s="406">
        <f t="shared" si="163"/>
        <v>0</v>
      </c>
      <c r="IB33" s="407">
        <f t="shared" si="164"/>
        <v>0</v>
      </c>
      <c r="IC33" s="407" t="str">
        <f t="shared" si="165"/>
        <v/>
      </c>
      <c r="ID33" s="407" t="str">
        <f t="shared" si="166"/>
        <v/>
      </c>
      <c r="IE33" s="407" t="str">
        <f t="shared" si="167"/>
        <v/>
      </c>
      <c r="IF33" s="407" t="str">
        <f t="shared" si="168"/>
        <v/>
      </c>
      <c r="IG33" s="407">
        <f t="shared" si="169"/>
        <v>0</v>
      </c>
      <c r="IH33" s="407">
        <f t="shared" si="170"/>
        <v>0</v>
      </c>
      <c r="II33" s="407">
        <f t="shared" si="171"/>
        <v>0</v>
      </c>
      <c r="IJ33" s="407">
        <f t="shared" si="172"/>
        <v>0</v>
      </c>
      <c r="IK33" s="406">
        <f t="shared" si="173"/>
        <v>0</v>
      </c>
    </row>
    <row r="34" spans="2:245" s="178" customFormat="1" ht="15" customHeight="1" x14ac:dyDescent="0.2">
      <c r="B34" s="231">
        <f t="shared" si="89"/>
        <v>0</v>
      </c>
      <c r="C34" s="231">
        <f t="shared" si="90"/>
        <v>0</v>
      </c>
      <c r="D34" s="231">
        <f t="shared" si="91"/>
        <v>0</v>
      </c>
      <c r="E34" s="231">
        <f t="shared" si="92"/>
        <v>0</v>
      </c>
      <c r="F34" s="231">
        <f t="shared" si="93"/>
        <v>0</v>
      </c>
      <c r="G34" s="231">
        <f t="shared" si="94"/>
        <v>0</v>
      </c>
      <c r="H34" s="231">
        <f t="shared" si="95"/>
        <v>0</v>
      </c>
      <c r="I34" s="232">
        <f t="shared" si="96"/>
        <v>0</v>
      </c>
      <c r="J34" s="151">
        <f t="shared" si="97"/>
        <v>0</v>
      </c>
      <c r="K34" s="152"/>
      <c r="L34" s="152"/>
      <c r="M34" s="153"/>
      <c r="N34" s="233"/>
      <c r="O34" s="155"/>
      <c r="P34" s="145" t="str">
        <f>IFERROR(VLOOKUP(O34,整理番号!$A$30:$B$31,2,FALSE),"")</f>
        <v/>
      </c>
      <c r="Q34" s="213"/>
      <c r="R34" s="158"/>
      <c r="S34" s="156" t="str">
        <f t="shared" si="98"/>
        <v/>
      </c>
      <c r="T34" s="152"/>
      <c r="U34" s="153"/>
      <c r="V34" s="145" t="str">
        <f>IFERROR(VLOOKUP(U34,整理番号!$A$3:$B$5,2,FALSE),"")</f>
        <v/>
      </c>
      <c r="W34" s="153"/>
      <c r="X34" s="146" t="str">
        <f>IFERROR(VLOOKUP(W34,整理番号!$A$8:$B$9,2,FALSE),"")</f>
        <v/>
      </c>
      <c r="Y34" s="153"/>
      <c r="Z34" s="145" t="str">
        <f>IFERROR(VLOOKUP(Y34,整理番号!$A$12:$B$16,2,FALSE),"")</f>
        <v/>
      </c>
      <c r="AA34" s="209"/>
      <c r="AB34" s="211"/>
      <c r="AC34" s="211"/>
      <c r="AD34" s="209"/>
      <c r="AE34" s="209"/>
      <c r="AF34" s="209"/>
      <c r="AG34" s="209"/>
      <c r="AH34" s="408"/>
      <c r="AI34" s="159"/>
      <c r="AJ34" s="410" t="str">
        <f>IFERROR(VLOOKUP(AI34,整理番号!$A$19:$B$23,2,FALSE),"")</f>
        <v/>
      </c>
      <c r="AK34" s="156" t="str">
        <f t="shared" si="99"/>
        <v/>
      </c>
      <c r="AL34" s="157"/>
      <c r="AM34" s="216"/>
      <c r="AN34" s="218"/>
      <c r="AO34" s="218"/>
      <c r="AP34" s="158"/>
      <c r="AQ34" s="159"/>
      <c r="AR34" s="220"/>
      <c r="AS34" s="161" t="str">
        <f t="shared" si="100"/>
        <v/>
      </c>
      <c r="AT34" s="147"/>
      <c r="AU34" s="147"/>
      <c r="AV34" s="161" t="str">
        <f t="shared" si="101"/>
        <v/>
      </c>
      <c r="AW34" s="162" t="str">
        <f t="shared" si="102"/>
        <v/>
      </c>
      <c r="AX34" s="162" t="str">
        <f t="shared" si="103"/>
        <v/>
      </c>
      <c r="AY34" s="223"/>
      <c r="AZ34" s="227" t="str">
        <f t="shared" si="104"/>
        <v/>
      </c>
      <c r="BA34" s="228" t="str">
        <f t="shared" si="105"/>
        <v/>
      </c>
      <c r="BB34" s="234" t="str">
        <f t="shared" si="106"/>
        <v/>
      </c>
      <c r="BC34" s="237"/>
      <c r="BD34" s="238"/>
      <c r="BE34" s="284"/>
      <c r="BF34" s="286"/>
      <c r="BG34" s="241"/>
      <c r="BH34" s="241"/>
      <c r="BI34" s="241"/>
      <c r="BJ34" s="241"/>
      <c r="BK34" s="241"/>
      <c r="BL34" s="163" t="s">
        <v>105</v>
      </c>
      <c r="BM34" s="302" t="str">
        <f t="shared" si="107"/>
        <v/>
      </c>
      <c r="BN34" s="251"/>
      <c r="BO34" s="270"/>
      <c r="BP34" s="179"/>
      <c r="BQ34" s="164"/>
      <c r="BR34" s="243"/>
      <c r="BS34" s="243"/>
      <c r="BT34" s="243"/>
      <c r="BU34" s="243"/>
      <c r="BV34" s="243"/>
      <c r="BW34" s="165" t="s">
        <v>106</v>
      </c>
      <c r="BX34" s="251"/>
      <c r="BY34" s="296"/>
      <c r="BZ34" s="304"/>
      <c r="CA34" s="305"/>
      <c r="CB34" s="305"/>
      <c r="CC34" s="305"/>
      <c r="CD34" s="305"/>
      <c r="CE34" s="305"/>
      <c r="CF34" s="165" t="s">
        <v>169</v>
      </c>
      <c r="CG34" s="308" t="str">
        <f t="shared" si="108"/>
        <v/>
      </c>
      <c r="CH34" s="251"/>
      <c r="CI34" s="296"/>
      <c r="CJ34" s="166"/>
      <c r="CK34" s="245"/>
      <c r="CL34" s="245"/>
      <c r="CM34" s="245"/>
      <c r="CN34" s="245"/>
      <c r="CO34" s="245"/>
      <c r="CP34" s="165" t="s">
        <v>107</v>
      </c>
      <c r="CQ34" s="247"/>
      <c r="CR34" s="249" t="str">
        <f t="shared" si="109"/>
        <v/>
      </c>
      <c r="CS34" s="251"/>
      <c r="CT34" s="296" t="s">
        <v>171</v>
      </c>
      <c r="CU34" s="167"/>
      <c r="CV34" s="300"/>
      <c r="CW34" s="300"/>
      <c r="CX34" s="300"/>
      <c r="CY34" s="300"/>
      <c r="CZ34" s="300"/>
      <c r="DA34" s="300"/>
      <c r="DB34" s="168" t="s">
        <v>108</v>
      </c>
      <c r="DC34" s="296" t="s">
        <v>171</v>
      </c>
      <c r="DD34" s="170"/>
      <c r="DE34" s="300"/>
      <c r="DF34" s="300"/>
      <c r="DG34" s="300"/>
      <c r="DH34" s="300"/>
      <c r="DI34" s="300"/>
      <c r="DJ34" s="300"/>
      <c r="DK34" s="169" t="s">
        <v>106</v>
      </c>
      <c r="DL34" s="296" t="s">
        <v>171</v>
      </c>
      <c r="DM34" s="170"/>
      <c r="DN34" s="300"/>
      <c r="DO34" s="300"/>
      <c r="DP34" s="300"/>
      <c r="DQ34" s="300"/>
      <c r="DR34" s="300"/>
      <c r="DS34" s="300"/>
      <c r="DT34" s="171" t="s">
        <v>106</v>
      </c>
      <c r="DU34" s="296" t="s">
        <v>171</v>
      </c>
      <c r="DV34" s="310"/>
      <c r="DW34" s="300"/>
      <c r="DX34" s="300"/>
      <c r="DY34" s="300"/>
      <c r="DZ34" s="300"/>
      <c r="EA34" s="300"/>
      <c r="EB34" s="300"/>
      <c r="EC34" s="172" t="s">
        <v>106</v>
      </c>
      <c r="ED34" s="173"/>
      <c r="EE34" s="296" t="s">
        <v>171</v>
      </c>
      <c r="EF34" s="170"/>
      <c r="EG34" s="300"/>
      <c r="EH34" s="300"/>
      <c r="EI34" s="300"/>
      <c r="EJ34" s="300"/>
      <c r="EK34" s="300"/>
      <c r="EL34" s="300"/>
      <c r="EM34" s="172" t="s">
        <v>106</v>
      </c>
      <c r="EN34" s="174"/>
      <c r="EO34" s="296" t="s">
        <v>171</v>
      </c>
      <c r="EP34" s="255"/>
      <c r="EQ34" s="256"/>
      <c r="ER34" s="256"/>
      <c r="ES34" s="256"/>
      <c r="ET34" s="256"/>
      <c r="EU34" s="256"/>
      <c r="EV34" s="175" t="s">
        <v>109</v>
      </c>
      <c r="EW34" s="259" t="str">
        <f t="shared" si="110"/>
        <v/>
      </c>
      <c r="EX34" s="253"/>
      <c r="EY34" s="296" t="s">
        <v>171</v>
      </c>
      <c r="EZ34" s="255"/>
      <c r="FA34" s="256"/>
      <c r="FB34" s="256"/>
      <c r="FC34" s="256"/>
      <c r="FD34" s="256"/>
      <c r="FE34" s="256"/>
      <c r="FF34" s="175" t="s">
        <v>109</v>
      </c>
      <c r="FG34" s="176" t="str">
        <f t="shared" si="111"/>
        <v/>
      </c>
      <c r="FH34" s="251"/>
      <c r="FI34" s="296"/>
      <c r="FJ34" s="423"/>
      <c r="FK34" s="424"/>
      <c r="FL34" s="424"/>
      <c r="FM34" s="424"/>
      <c r="FN34" s="424"/>
      <c r="FO34" s="424"/>
      <c r="FP34" s="165" t="s">
        <v>110</v>
      </c>
      <c r="FQ34" s="177" t="str">
        <f t="shared" si="112"/>
        <v/>
      </c>
      <c r="FR34" s="261"/>
      <c r="FS34" s="263" t="str">
        <f t="shared" si="113"/>
        <v/>
      </c>
      <c r="FT34" s="269"/>
      <c r="FU34" s="270"/>
      <c r="FV34" s="265" t="str">
        <f t="shared" si="114"/>
        <v/>
      </c>
      <c r="FW34" s="273"/>
      <c r="FX34" s="274"/>
      <c r="FY34" s="267" t="str">
        <f t="shared" si="115"/>
        <v/>
      </c>
      <c r="FZ34" s="273"/>
      <c r="GA34" s="277"/>
      <c r="GB34" s="376"/>
      <c r="GD34" s="316" t="str">
        <f t="shared" si="116"/>
        <v/>
      </c>
      <c r="GE34" s="290" t="str">
        <f t="shared" si="117"/>
        <v/>
      </c>
      <c r="GF34" s="290" t="str">
        <f t="shared" si="118"/>
        <v/>
      </c>
      <c r="GG34" s="290" t="str">
        <f t="shared" si="119"/>
        <v/>
      </c>
      <c r="GH34" s="387" t="str">
        <f t="shared" si="120"/>
        <v/>
      </c>
      <c r="GI34" s="316" t="str">
        <f t="shared" si="121"/>
        <v/>
      </c>
      <c r="GJ34" s="290" t="str">
        <f t="shared" si="122"/>
        <v/>
      </c>
      <c r="GK34" s="290" t="str">
        <f t="shared" si="123"/>
        <v/>
      </c>
      <c r="GL34" s="317" t="str">
        <f t="shared" si="124"/>
        <v/>
      </c>
      <c r="GM34" s="391"/>
      <c r="GN34" s="398" t="str">
        <f t="shared" si="125"/>
        <v/>
      </c>
      <c r="GO34" s="398" t="str">
        <f t="shared" si="126"/>
        <v/>
      </c>
      <c r="GP34" s="399" t="str">
        <f t="shared" si="127"/>
        <v/>
      </c>
      <c r="GQ34" s="400" t="str">
        <f t="shared" si="128"/>
        <v/>
      </c>
      <c r="GR34" s="400" t="str">
        <f t="shared" si="129"/>
        <v/>
      </c>
      <c r="GS34" s="400" t="str">
        <f t="shared" si="130"/>
        <v/>
      </c>
      <c r="GT34" s="290" t="str">
        <f t="shared" si="131"/>
        <v/>
      </c>
      <c r="GU34" s="290" t="str">
        <f t="shared" si="132"/>
        <v/>
      </c>
      <c r="GV34" s="290" t="str">
        <f t="shared" si="133"/>
        <v/>
      </c>
      <c r="GW34" s="400" t="str">
        <f t="shared" si="134"/>
        <v/>
      </c>
      <c r="GX34" s="290" t="str">
        <f t="shared" si="135"/>
        <v/>
      </c>
      <c r="GY34" s="290" t="str">
        <f t="shared" si="136"/>
        <v/>
      </c>
      <c r="GZ34" s="290" t="str">
        <f t="shared" si="137"/>
        <v/>
      </c>
      <c r="HA34" s="317" t="str">
        <f t="shared" si="138"/>
        <v/>
      </c>
      <c r="HB34" s="417" t="str">
        <f t="shared" si="139"/>
        <v/>
      </c>
      <c r="HC34" s="399" t="str">
        <f t="shared" si="140"/>
        <v/>
      </c>
      <c r="HD34" s="290" t="str">
        <f t="shared" si="141"/>
        <v/>
      </c>
      <c r="HE34" s="290" t="str">
        <f t="shared" si="142"/>
        <v/>
      </c>
      <c r="HF34" s="290" t="str">
        <f t="shared" si="143"/>
        <v/>
      </c>
      <c r="HG34" s="290" t="str">
        <f t="shared" si="144"/>
        <v/>
      </c>
      <c r="HH34" s="317" t="str">
        <f t="shared" si="145"/>
        <v/>
      </c>
      <c r="HI34" s="399" t="str">
        <f t="shared" si="146"/>
        <v/>
      </c>
      <c r="HJ34" s="387" t="str">
        <f t="shared" si="147"/>
        <v/>
      </c>
      <c r="HK34" s="387" t="str">
        <f t="shared" si="148"/>
        <v/>
      </c>
      <c r="HL34" s="387" t="str">
        <f t="shared" si="149"/>
        <v/>
      </c>
      <c r="HM34" s="387" t="str">
        <f t="shared" si="150"/>
        <v/>
      </c>
      <c r="HN34" s="317" t="str">
        <f t="shared" si="151"/>
        <v/>
      </c>
      <c r="HO34" s="417" t="str">
        <f t="shared" si="152"/>
        <v/>
      </c>
      <c r="HP34" s="290" t="str">
        <f t="shared" si="153"/>
        <v/>
      </c>
      <c r="HQ34" s="290" t="str">
        <f t="shared" si="154"/>
        <v/>
      </c>
      <c r="HR34" s="422" t="str">
        <f t="shared" si="155"/>
        <v/>
      </c>
      <c r="HS34" s="399" t="str">
        <f t="shared" si="156"/>
        <v/>
      </c>
      <c r="HT34" s="400" t="str">
        <f t="shared" si="157"/>
        <v/>
      </c>
      <c r="HU34" s="387" t="str">
        <f t="shared" si="158"/>
        <v/>
      </c>
      <c r="HV34" s="387" t="str">
        <f t="shared" si="159"/>
        <v/>
      </c>
      <c r="HW34" s="404" t="str">
        <f t="shared" si="160"/>
        <v/>
      </c>
      <c r="HX34" s="394" t="str">
        <f t="shared" si="161"/>
        <v/>
      </c>
      <c r="HY34" s="180"/>
      <c r="HZ34" s="406">
        <f t="shared" si="162"/>
        <v>0</v>
      </c>
      <c r="IA34" s="406">
        <f t="shared" si="163"/>
        <v>0</v>
      </c>
      <c r="IB34" s="407">
        <f t="shared" si="164"/>
        <v>0</v>
      </c>
      <c r="IC34" s="407" t="str">
        <f t="shared" si="165"/>
        <v/>
      </c>
      <c r="ID34" s="407" t="str">
        <f t="shared" si="166"/>
        <v/>
      </c>
      <c r="IE34" s="407" t="str">
        <f t="shared" si="167"/>
        <v/>
      </c>
      <c r="IF34" s="407" t="str">
        <f t="shared" si="168"/>
        <v/>
      </c>
      <c r="IG34" s="407">
        <f t="shared" si="169"/>
        <v>0</v>
      </c>
      <c r="IH34" s="407">
        <f t="shared" si="170"/>
        <v>0</v>
      </c>
      <c r="II34" s="407">
        <f t="shared" si="171"/>
        <v>0</v>
      </c>
      <c r="IJ34" s="407">
        <f t="shared" si="172"/>
        <v>0</v>
      </c>
      <c r="IK34" s="406">
        <f t="shared" si="173"/>
        <v>0</v>
      </c>
    </row>
    <row r="35" spans="2:245" s="178" customFormat="1" ht="15" customHeight="1" x14ac:dyDescent="0.2">
      <c r="B35" s="231">
        <f t="shared" si="89"/>
        <v>0</v>
      </c>
      <c r="C35" s="231">
        <f t="shared" si="90"/>
        <v>0</v>
      </c>
      <c r="D35" s="231">
        <f t="shared" si="91"/>
        <v>0</v>
      </c>
      <c r="E35" s="231">
        <f t="shared" si="92"/>
        <v>0</v>
      </c>
      <c r="F35" s="231">
        <f t="shared" si="93"/>
        <v>0</v>
      </c>
      <c r="G35" s="231">
        <f t="shared" si="94"/>
        <v>0</v>
      </c>
      <c r="H35" s="231">
        <f t="shared" si="95"/>
        <v>0</v>
      </c>
      <c r="I35" s="232">
        <f t="shared" si="96"/>
        <v>0</v>
      </c>
      <c r="J35" s="151">
        <f t="shared" si="97"/>
        <v>0</v>
      </c>
      <c r="K35" s="152"/>
      <c r="L35" s="152"/>
      <c r="M35" s="153"/>
      <c r="N35" s="233"/>
      <c r="O35" s="155"/>
      <c r="P35" s="145" t="str">
        <f>IFERROR(VLOOKUP(O35,整理番号!$A$30:$B$31,2,FALSE),"")</f>
        <v/>
      </c>
      <c r="Q35" s="213"/>
      <c r="R35" s="158"/>
      <c r="S35" s="156" t="str">
        <f t="shared" si="98"/>
        <v/>
      </c>
      <c r="T35" s="152"/>
      <c r="U35" s="153"/>
      <c r="V35" s="145" t="str">
        <f>IFERROR(VLOOKUP(U35,整理番号!$A$3:$B$5,2,FALSE),"")</f>
        <v/>
      </c>
      <c r="W35" s="153"/>
      <c r="X35" s="146" t="str">
        <f>IFERROR(VLOOKUP(W35,整理番号!$A$8:$B$9,2,FALSE),"")</f>
        <v/>
      </c>
      <c r="Y35" s="153"/>
      <c r="Z35" s="145" t="str">
        <f>IFERROR(VLOOKUP(Y35,整理番号!$A$12:$B$16,2,FALSE),"")</f>
        <v/>
      </c>
      <c r="AA35" s="209"/>
      <c r="AB35" s="211"/>
      <c r="AC35" s="211"/>
      <c r="AD35" s="209"/>
      <c r="AE35" s="209"/>
      <c r="AF35" s="209"/>
      <c r="AG35" s="209"/>
      <c r="AH35" s="408"/>
      <c r="AI35" s="159"/>
      <c r="AJ35" s="410" t="str">
        <f>IFERROR(VLOOKUP(AI35,整理番号!$A$19:$B$23,2,FALSE),"")</f>
        <v/>
      </c>
      <c r="AK35" s="156" t="str">
        <f t="shared" si="99"/>
        <v/>
      </c>
      <c r="AL35" s="157"/>
      <c r="AM35" s="216"/>
      <c r="AN35" s="218"/>
      <c r="AO35" s="218"/>
      <c r="AP35" s="158"/>
      <c r="AQ35" s="159"/>
      <c r="AR35" s="220"/>
      <c r="AS35" s="161" t="str">
        <f t="shared" si="100"/>
        <v/>
      </c>
      <c r="AT35" s="147"/>
      <c r="AU35" s="147"/>
      <c r="AV35" s="161" t="str">
        <f t="shared" si="101"/>
        <v/>
      </c>
      <c r="AW35" s="162" t="str">
        <f t="shared" si="102"/>
        <v/>
      </c>
      <c r="AX35" s="162" t="str">
        <f t="shared" si="103"/>
        <v/>
      </c>
      <c r="AY35" s="223"/>
      <c r="AZ35" s="227" t="str">
        <f t="shared" si="104"/>
        <v/>
      </c>
      <c r="BA35" s="228" t="str">
        <f t="shared" si="105"/>
        <v/>
      </c>
      <c r="BB35" s="234" t="str">
        <f t="shared" si="106"/>
        <v/>
      </c>
      <c r="BC35" s="237"/>
      <c r="BD35" s="238"/>
      <c r="BE35" s="284"/>
      <c r="BF35" s="286"/>
      <c r="BG35" s="241"/>
      <c r="BH35" s="241"/>
      <c r="BI35" s="241"/>
      <c r="BJ35" s="241"/>
      <c r="BK35" s="241"/>
      <c r="BL35" s="163" t="s">
        <v>105</v>
      </c>
      <c r="BM35" s="302" t="str">
        <f t="shared" si="107"/>
        <v/>
      </c>
      <c r="BN35" s="251"/>
      <c r="BO35" s="270"/>
      <c r="BP35" s="179"/>
      <c r="BQ35" s="164"/>
      <c r="BR35" s="243"/>
      <c r="BS35" s="243"/>
      <c r="BT35" s="243"/>
      <c r="BU35" s="243"/>
      <c r="BV35" s="243"/>
      <c r="BW35" s="165" t="s">
        <v>106</v>
      </c>
      <c r="BX35" s="251"/>
      <c r="BY35" s="296"/>
      <c r="BZ35" s="304"/>
      <c r="CA35" s="305"/>
      <c r="CB35" s="305"/>
      <c r="CC35" s="305"/>
      <c r="CD35" s="305"/>
      <c r="CE35" s="305"/>
      <c r="CF35" s="165" t="s">
        <v>169</v>
      </c>
      <c r="CG35" s="308" t="str">
        <f t="shared" si="108"/>
        <v/>
      </c>
      <c r="CH35" s="251"/>
      <c r="CI35" s="296"/>
      <c r="CJ35" s="166"/>
      <c r="CK35" s="245"/>
      <c r="CL35" s="245"/>
      <c r="CM35" s="245"/>
      <c r="CN35" s="245"/>
      <c r="CO35" s="245"/>
      <c r="CP35" s="165" t="s">
        <v>107</v>
      </c>
      <c r="CQ35" s="247"/>
      <c r="CR35" s="249" t="str">
        <f t="shared" si="109"/>
        <v/>
      </c>
      <c r="CS35" s="251"/>
      <c r="CT35" s="296" t="s">
        <v>171</v>
      </c>
      <c r="CU35" s="167"/>
      <c r="CV35" s="300"/>
      <c r="CW35" s="300"/>
      <c r="CX35" s="300"/>
      <c r="CY35" s="300"/>
      <c r="CZ35" s="300"/>
      <c r="DA35" s="300"/>
      <c r="DB35" s="168" t="s">
        <v>108</v>
      </c>
      <c r="DC35" s="296" t="s">
        <v>171</v>
      </c>
      <c r="DD35" s="170"/>
      <c r="DE35" s="300"/>
      <c r="DF35" s="300"/>
      <c r="DG35" s="300"/>
      <c r="DH35" s="300"/>
      <c r="DI35" s="300"/>
      <c r="DJ35" s="300"/>
      <c r="DK35" s="169" t="s">
        <v>106</v>
      </c>
      <c r="DL35" s="296" t="s">
        <v>171</v>
      </c>
      <c r="DM35" s="170"/>
      <c r="DN35" s="300"/>
      <c r="DO35" s="300"/>
      <c r="DP35" s="300"/>
      <c r="DQ35" s="300"/>
      <c r="DR35" s="300"/>
      <c r="DS35" s="300"/>
      <c r="DT35" s="171" t="s">
        <v>106</v>
      </c>
      <c r="DU35" s="296" t="s">
        <v>171</v>
      </c>
      <c r="DV35" s="310"/>
      <c r="DW35" s="300"/>
      <c r="DX35" s="300"/>
      <c r="DY35" s="300"/>
      <c r="DZ35" s="300"/>
      <c r="EA35" s="300"/>
      <c r="EB35" s="300"/>
      <c r="EC35" s="172" t="s">
        <v>106</v>
      </c>
      <c r="ED35" s="173"/>
      <c r="EE35" s="296" t="s">
        <v>171</v>
      </c>
      <c r="EF35" s="170"/>
      <c r="EG35" s="300"/>
      <c r="EH35" s="300"/>
      <c r="EI35" s="300"/>
      <c r="EJ35" s="300"/>
      <c r="EK35" s="300"/>
      <c r="EL35" s="300"/>
      <c r="EM35" s="172" t="s">
        <v>106</v>
      </c>
      <c r="EN35" s="174"/>
      <c r="EO35" s="296" t="s">
        <v>171</v>
      </c>
      <c r="EP35" s="255"/>
      <c r="EQ35" s="256"/>
      <c r="ER35" s="256"/>
      <c r="ES35" s="256"/>
      <c r="ET35" s="256"/>
      <c r="EU35" s="256"/>
      <c r="EV35" s="175" t="s">
        <v>109</v>
      </c>
      <c r="EW35" s="259" t="str">
        <f t="shared" si="110"/>
        <v/>
      </c>
      <c r="EX35" s="253"/>
      <c r="EY35" s="296" t="s">
        <v>171</v>
      </c>
      <c r="EZ35" s="255"/>
      <c r="FA35" s="256"/>
      <c r="FB35" s="256"/>
      <c r="FC35" s="256"/>
      <c r="FD35" s="256"/>
      <c r="FE35" s="256"/>
      <c r="FF35" s="175" t="s">
        <v>109</v>
      </c>
      <c r="FG35" s="176" t="str">
        <f t="shared" si="111"/>
        <v/>
      </c>
      <c r="FH35" s="251"/>
      <c r="FI35" s="296"/>
      <c r="FJ35" s="423"/>
      <c r="FK35" s="424"/>
      <c r="FL35" s="424"/>
      <c r="FM35" s="424"/>
      <c r="FN35" s="424"/>
      <c r="FO35" s="424"/>
      <c r="FP35" s="165" t="s">
        <v>110</v>
      </c>
      <c r="FQ35" s="177" t="str">
        <f t="shared" si="112"/>
        <v/>
      </c>
      <c r="FR35" s="261"/>
      <c r="FS35" s="263" t="str">
        <f t="shared" si="113"/>
        <v/>
      </c>
      <c r="FT35" s="269"/>
      <c r="FU35" s="270"/>
      <c r="FV35" s="265" t="str">
        <f t="shared" si="114"/>
        <v/>
      </c>
      <c r="FW35" s="273"/>
      <c r="FX35" s="274"/>
      <c r="FY35" s="267" t="str">
        <f t="shared" si="115"/>
        <v/>
      </c>
      <c r="FZ35" s="273"/>
      <c r="GA35" s="277"/>
      <c r="GB35" s="376"/>
      <c r="GD35" s="316" t="str">
        <f t="shared" si="116"/>
        <v/>
      </c>
      <c r="GE35" s="290" t="str">
        <f t="shared" si="117"/>
        <v/>
      </c>
      <c r="GF35" s="290" t="str">
        <f t="shared" si="118"/>
        <v/>
      </c>
      <c r="GG35" s="290" t="str">
        <f t="shared" si="119"/>
        <v/>
      </c>
      <c r="GH35" s="387" t="str">
        <f t="shared" si="120"/>
        <v/>
      </c>
      <c r="GI35" s="316" t="str">
        <f t="shared" si="121"/>
        <v/>
      </c>
      <c r="GJ35" s="290" t="str">
        <f t="shared" si="122"/>
        <v/>
      </c>
      <c r="GK35" s="290" t="str">
        <f t="shared" si="123"/>
        <v/>
      </c>
      <c r="GL35" s="317" t="str">
        <f t="shared" si="124"/>
        <v/>
      </c>
      <c r="GM35" s="391"/>
      <c r="GN35" s="398" t="str">
        <f t="shared" si="125"/>
        <v/>
      </c>
      <c r="GO35" s="398" t="str">
        <f t="shared" si="126"/>
        <v/>
      </c>
      <c r="GP35" s="399" t="str">
        <f t="shared" si="127"/>
        <v/>
      </c>
      <c r="GQ35" s="400" t="str">
        <f t="shared" si="128"/>
        <v/>
      </c>
      <c r="GR35" s="400" t="str">
        <f t="shared" si="129"/>
        <v/>
      </c>
      <c r="GS35" s="400" t="str">
        <f t="shared" si="130"/>
        <v/>
      </c>
      <c r="GT35" s="290" t="str">
        <f t="shared" si="131"/>
        <v/>
      </c>
      <c r="GU35" s="290" t="str">
        <f t="shared" si="132"/>
        <v/>
      </c>
      <c r="GV35" s="290" t="str">
        <f t="shared" si="133"/>
        <v/>
      </c>
      <c r="GW35" s="400" t="str">
        <f t="shared" si="134"/>
        <v/>
      </c>
      <c r="GX35" s="290" t="str">
        <f t="shared" si="135"/>
        <v/>
      </c>
      <c r="GY35" s="290" t="str">
        <f t="shared" si="136"/>
        <v/>
      </c>
      <c r="GZ35" s="290" t="str">
        <f t="shared" si="137"/>
        <v/>
      </c>
      <c r="HA35" s="317" t="str">
        <f t="shared" si="138"/>
        <v/>
      </c>
      <c r="HB35" s="417" t="str">
        <f t="shared" si="139"/>
        <v/>
      </c>
      <c r="HC35" s="399" t="str">
        <f t="shared" si="140"/>
        <v/>
      </c>
      <c r="HD35" s="290" t="str">
        <f t="shared" si="141"/>
        <v/>
      </c>
      <c r="HE35" s="290" t="str">
        <f t="shared" si="142"/>
        <v/>
      </c>
      <c r="HF35" s="290" t="str">
        <f t="shared" si="143"/>
        <v/>
      </c>
      <c r="HG35" s="290" t="str">
        <f t="shared" si="144"/>
        <v/>
      </c>
      <c r="HH35" s="317" t="str">
        <f t="shared" si="145"/>
        <v/>
      </c>
      <c r="HI35" s="399" t="str">
        <f t="shared" si="146"/>
        <v/>
      </c>
      <c r="HJ35" s="387" t="str">
        <f t="shared" si="147"/>
        <v/>
      </c>
      <c r="HK35" s="387" t="str">
        <f t="shared" si="148"/>
        <v/>
      </c>
      <c r="HL35" s="387" t="str">
        <f t="shared" si="149"/>
        <v/>
      </c>
      <c r="HM35" s="387" t="str">
        <f t="shared" si="150"/>
        <v/>
      </c>
      <c r="HN35" s="317" t="str">
        <f t="shared" si="151"/>
        <v/>
      </c>
      <c r="HO35" s="417" t="str">
        <f t="shared" si="152"/>
        <v/>
      </c>
      <c r="HP35" s="290" t="str">
        <f t="shared" si="153"/>
        <v/>
      </c>
      <c r="HQ35" s="290" t="str">
        <f t="shared" si="154"/>
        <v/>
      </c>
      <c r="HR35" s="422" t="str">
        <f t="shared" si="155"/>
        <v/>
      </c>
      <c r="HS35" s="399" t="str">
        <f t="shared" si="156"/>
        <v/>
      </c>
      <c r="HT35" s="400" t="str">
        <f t="shared" si="157"/>
        <v/>
      </c>
      <c r="HU35" s="387" t="str">
        <f t="shared" si="158"/>
        <v/>
      </c>
      <c r="HV35" s="387" t="str">
        <f t="shared" si="159"/>
        <v/>
      </c>
      <c r="HW35" s="404" t="str">
        <f t="shared" si="160"/>
        <v/>
      </c>
      <c r="HX35" s="394" t="str">
        <f t="shared" si="161"/>
        <v/>
      </c>
      <c r="HY35" s="180"/>
      <c r="HZ35" s="406">
        <f t="shared" si="162"/>
        <v>0</v>
      </c>
      <c r="IA35" s="406">
        <f t="shared" si="163"/>
        <v>0</v>
      </c>
      <c r="IB35" s="407">
        <f t="shared" si="164"/>
        <v>0</v>
      </c>
      <c r="IC35" s="407" t="str">
        <f t="shared" si="165"/>
        <v/>
      </c>
      <c r="ID35" s="407" t="str">
        <f t="shared" si="166"/>
        <v/>
      </c>
      <c r="IE35" s="407" t="str">
        <f t="shared" si="167"/>
        <v/>
      </c>
      <c r="IF35" s="407" t="str">
        <f t="shared" si="168"/>
        <v/>
      </c>
      <c r="IG35" s="407">
        <f t="shared" si="169"/>
        <v>0</v>
      </c>
      <c r="IH35" s="407">
        <f t="shared" si="170"/>
        <v>0</v>
      </c>
      <c r="II35" s="407">
        <f t="shared" si="171"/>
        <v>0</v>
      </c>
      <c r="IJ35" s="407">
        <f t="shared" si="172"/>
        <v>0</v>
      </c>
      <c r="IK35" s="406">
        <f t="shared" si="173"/>
        <v>0</v>
      </c>
    </row>
    <row r="36" spans="2:245" s="178" customFormat="1" ht="15" customHeight="1" x14ac:dyDescent="0.2">
      <c r="B36" s="231">
        <f t="shared" si="89"/>
        <v>0</v>
      </c>
      <c r="C36" s="231">
        <f t="shared" si="90"/>
        <v>0</v>
      </c>
      <c r="D36" s="231">
        <f t="shared" si="91"/>
        <v>0</v>
      </c>
      <c r="E36" s="231">
        <f t="shared" si="92"/>
        <v>0</v>
      </c>
      <c r="F36" s="231">
        <f t="shared" si="93"/>
        <v>0</v>
      </c>
      <c r="G36" s="231">
        <f t="shared" si="94"/>
        <v>0</v>
      </c>
      <c r="H36" s="231">
        <f t="shared" si="95"/>
        <v>0</v>
      </c>
      <c r="I36" s="232">
        <f t="shared" si="96"/>
        <v>0</v>
      </c>
      <c r="J36" s="151">
        <f t="shared" si="97"/>
        <v>0</v>
      </c>
      <c r="K36" s="152"/>
      <c r="L36" s="152"/>
      <c r="M36" s="153"/>
      <c r="N36" s="233"/>
      <c r="O36" s="155"/>
      <c r="P36" s="145" t="str">
        <f>IFERROR(VLOOKUP(O36,整理番号!$A$30:$B$31,2,FALSE),"")</f>
        <v/>
      </c>
      <c r="Q36" s="213"/>
      <c r="R36" s="158"/>
      <c r="S36" s="156" t="str">
        <f t="shared" si="98"/>
        <v/>
      </c>
      <c r="T36" s="152"/>
      <c r="U36" s="153"/>
      <c r="V36" s="145" t="str">
        <f>IFERROR(VLOOKUP(U36,整理番号!$A$3:$B$5,2,FALSE),"")</f>
        <v/>
      </c>
      <c r="W36" s="153"/>
      <c r="X36" s="146" t="str">
        <f>IFERROR(VLOOKUP(W36,整理番号!$A$8:$B$9,2,FALSE),"")</f>
        <v/>
      </c>
      <c r="Y36" s="153"/>
      <c r="Z36" s="145" t="str">
        <f>IFERROR(VLOOKUP(Y36,整理番号!$A$12:$B$16,2,FALSE),"")</f>
        <v/>
      </c>
      <c r="AA36" s="209"/>
      <c r="AB36" s="211"/>
      <c r="AC36" s="211"/>
      <c r="AD36" s="209"/>
      <c r="AE36" s="209"/>
      <c r="AF36" s="209"/>
      <c r="AG36" s="209"/>
      <c r="AH36" s="408"/>
      <c r="AI36" s="159"/>
      <c r="AJ36" s="410" t="str">
        <f>IFERROR(VLOOKUP(AI36,整理番号!$A$19:$B$23,2,FALSE),"")</f>
        <v/>
      </c>
      <c r="AK36" s="156" t="str">
        <f t="shared" si="99"/>
        <v/>
      </c>
      <c r="AL36" s="157"/>
      <c r="AM36" s="216"/>
      <c r="AN36" s="218"/>
      <c r="AO36" s="218"/>
      <c r="AP36" s="158"/>
      <c r="AQ36" s="159"/>
      <c r="AR36" s="220"/>
      <c r="AS36" s="161" t="str">
        <f t="shared" si="100"/>
        <v/>
      </c>
      <c r="AT36" s="147"/>
      <c r="AU36" s="147"/>
      <c r="AV36" s="161" t="str">
        <f t="shared" si="101"/>
        <v/>
      </c>
      <c r="AW36" s="162" t="str">
        <f t="shared" si="102"/>
        <v/>
      </c>
      <c r="AX36" s="162" t="str">
        <f t="shared" si="103"/>
        <v/>
      </c>
      <c r="AY36" s="223"/>
      <c r="AZ36" s="227" t="str">
        <f t="shared" si="104"/>
        <v/>
      </c>
      <c r="BA36" s="228" t="str">
        <f t="shared" si="105"/>
        <v/>
      </c>
      <c r="BB36" s="234" t="str">
        <f t="shared" si="106"/>
        <v/>
      </c>
      <c r="BC36" s="237"/>
      <c r="BD36" s="238"/>
      <c r="BE36" s="284"/>
      <c r="BF36" s="286"/>
      <c r="BG36" s="241"/>
      <c r="BH36" s="241"/>
      <c r="BI36" s="241"/>
      <c r="BJ36" s="241"/>
      <c r="BK36" s="241"/>
      <c r="BL36" s="163" t="s">
        <v>105</v>
      </c>
      <c r="BM36" s="302" t="str">
        <f t="shared" si="107"/>
        <v/>
      </c>
      <c r="BN36" s="251"/>
      <c r="BO36" s="270"/>
      <c r="BP36" s="179"/>
      <c r="BQ36" s="164"/>
      <c r="BR36" s="243"/>
      <c r="BS36" s="243"/>
      <c r="BT36" s="243"/>
      <c r="BU36" s="243"/>
      <c r="BV36" s="243"/>
      <c r="BW36" s="165" t="s">
        <v>106</v>
      </c>
      <c r="BX36" s="251"/>
      <c r="BY36" s="296"/>
      <c r="BZ36" s="304"/>
      <c r="CA36" s="305"/>
      <c r="CB36" s="305"/>
      <c r="CC36" s="305"/>
      <c r="CD36" s="305"/>
      <c r="CE36" s="305"/>
      <c r="CF36" s="165" t="s">
        <v>169</v>
      </c>
      <c r="CG36" s="308" t="str">
        <f t="shared" si="108"/>
        <v/>
      </c>
      <c r="CH36" s="251"/>
      <c r="CI36" s="296"/>
      <c r="CJ36" s="166"/>
      <c r="CK36" s="245"/>
      <c r="CL36" s="245"/>
      <c r="CM36" s="245"/>
      <c r="CN36" s="245"/>
      <c r="CO36" s="245"/>
      <c r="CP36" s="165" t="s">
        <v>107</v>
      </c>
      <c r="CQ36" s="247"/>
      <c r="CR36" s="249" t="str">
        <f t="shared" si="109"/>
        <v/>
      </c>
      <c r="CS36" s="251"/>
      <c r="CT36" s="296" t="s">
        <v>171</v>
      </c>
      <c r="CU36" s="167"/>
      <c r="CV36" s="300"/>
      <c r="CW36" s="300"/>
      <c r="CX36" s="300"/>
      <c r="CY36" s="300"/>
      <c r="CZ36" s="300"/>
      <c r="DA36" s="300"/>
      <c r="DB36" s="168" t="s">
        <v>108</v>
      </c>
      <c r="DC36" s="296" t="s">
        <v>171</v>
      </c>
      <c r="DD36" s="170"/>
      <c r="DE36" s="300"/>
      <c r="DF36" s="300"/>
      <c r="DG36" s="300"/>
      <c r="DH36" s="300"/>
      <c r="DI36" s="300"/>
      <c r="DJ36" s="300"/>
      <c r="DK36" s="169" t="s">
        <v>106</v>
      </c>
      <c r="DL36" s="296" t="s">
        <v>171</v>
      </c>
      <c r="DM36" s="170"/>
      <c r="DN36" s="300"/>
      <c r="DO36" s="300"/>
      <c r="DP36" s="300"/>
      <c r="DQ36" s="300"/>
      <c r="DR36" s="300"/>
      <c r="DS36" s="300"/>
      <c r="DT36" s="171" t="s">
        <v>106</v>
      </c>
      <c r="DU36" s="296" t="s">
        <v>171</v>
      </c>
      <c r="DV36" s="310"/>
      <c r="DW36" s="300"/>
      <c r="DX36" s="300"/>
      <c r="DY36" s="300"/>
      <c r="DZ36" s="300"/>
      <c r="EA36" s="300"/>
      <c r="EB36" s="300"/>
      <c r="EC36" s="172" t="s">
        <v>106</v>
      </c>
      <c r="ED36" s="173"/>
      <c r="EE36" s="296" t="s">
        <v>171</v>
      </c>
      <c r="EF36" s="170"/>
      <c r="EG36" s="300"/>
      <c r="EH36" s="300"/>
      <c r="EI36" s="300"/>
      <c r="EJ36" s="300"/>
      <c r="EK36" s="300"/>
      <c r="EL36" s="300"/>
      <c r="EM36" s="172" t="s">
        <v>106</v>
      </c>
      <c r="EN36" s="174"/>
      <c r="EO36" s="296" t="s">
        <v>171</v>
      </c>
      <c r="EP36" s="255"/>
      <c r="EQ36" s="256"/>
      <c r="ER36" s="256"/>
      <c r="ES36" s="256"/>
      <c r="ET36" s="256"/>
      <c r="EU36" s="256"/>
      <c r="EV36" s="175" t="s">
        <v>109</v>
      </c>
      <c r="EW36" s="259" t="str">
        <f t="shared" si="110"/>
        <v/>
      </c>
      <c r="EX36" s="253"/>
      <c r="EY36" s="296" t="s">
        <v>171</v>
      </c>
      <c r="EZ36" s="255"/>
      <c r="FA36" s="256"/>
      <c r="FB36" s="256"/>
      <c r="FC36" s="256"/>
      <c r="FD36" s="256"/>
      <c r="FE36" s="256"/>
      <c r="FF36" s="175" t="s">
        <v>109</v>
      </c>
      <c r="FG36" s="176" t="str">
        <f t="shared" si="111"/>
        <v/>
      </c>
      <c r="FH36" s="251"/>
      <c r="FI36" s="296"/>
      <c r="FJ36" s="423"/>
      <c r="FK36" s="424"/>
      <c r="FL36" s="424"/>
      <c r="FM36" s="424"/>
      <c r="FN36" s="424"/>
      <c r="FO36" s="424"/>
      <c r="FP36" s="165" t="s">
        <v>110</v>
      </c>
      <c r="FQ36" s="177" t="str">
        <f t="shared" si="112"/>
        <v/>
      </c>
      <c r="FR36" s="261"/>
      <c r="FS36" s="263" t="str">
        <f t="shared" si="113"/>
        <v/>
      </c>
      <c r="FT36" s="269"/>
      <c r="FU36" s="270"/>
      <c r="FV36" s="265" t="str">
        <f t="shared" si="114"/>
        <v/>
      </c>
      <c r="FW36" s="273"/>
      <c r="FX36" s="274"/>
      <c r="FY36" s="267" t="str">
        <f t="shared" si="115"/>
        <v/>
      </c>
      <c r="FZ36" s="273"/>
      <c r="GA36" s="277"/>
      <c r="GB36" s="376"/>
      <c r="GD36" s="316" t="str">
        <f t="shared" si="116"/>
        <v/>
      </c>
      <c r="GE36" s="290" t="str">
        <f t="shared" si="117"/>
        <v/>
      </c>
      <c r="GF36" s="290" t="str">
        <f t="shared" si="118"/>
        <v/>
      </c>
      <c r="GG36" s="290" t="str">
        <f t="shared" si="119"/>
        <v/>
      </c>
      <c r="GH36" s="387" t="str">
        <f t="shared" si="120"/>
        <v/>
      </c>
      <c r="GI36" s="316" t="str">
        <f t="shared" si="121"/>
        <v/>
      </c>
      <c r="GJ36" s="290" t="str">
        <f t="shared" si="122"/>
        <v/>
      </c>
      <c r="GK36" s="290" t="str">
        <f t="shared" si="123"/>
        <v/>
      </c>
      <c r="GL36" s="317" t="str">
        <f t="shared" si="124"/>
        <v/>
      </c>
      <c r="GM36" s="391"/>
      <c r="GN36" s="398" t="str">
        <f t="shared" si="125"/>
        <v/>
      </c>
      <c r="GO36" s="398" t="str">
        <f t="shared" si="126"/>
        <v/>
      </c>
      <c r="GP36" s="399" t="str">
        <f t="shared" si="127"/>
        <v/>
      </c>
      <c r="GQ36" s="400" t="str">
        <f t="shared" si="128"/>
        <v/>
      </c>
      <c r="GR36" s="400" t="str">
        <f t="shared" si="129"/>
        <v/>
      </c>
      <c r="GS36" s="400" t="str">
        <f t="shared" si="130"/>
        <v/>
      </c>
      <c r="GT36" s="290" t="str">
        <f t="shared" si="131"/>
        <v/>
      </c>
      <c r="GU36" s="290" t="str">
        <f t="shared" si="132"/>
        <v/>
      </c>
      <c r="GV36" s="290" t="str">
        <f t="shared" si="133"/>
        <v/>
      </c>
      <c r="GW36" s="400" t="str">
        <f t="shared" si="134"/>
        <v/>
      </c>
      <c r="GX36" s="290" t="str">
        <f t="shared" si="135"/>
        <v/>
      </c>
      <c r="GY36" s="290" t="str">
        <f t="shared" si="136"/>
        <v/>
      </c>
      <c r="GZ36" s="290" t="str">
        <f t="shared" si="137"/>
        <v/>
      </c>
      <c r="HA36" s="317" t="str">
        <f t="shared" si="138"/>
        <v/>
      </c>
      <c r="HB36" s="417" t="str">
        <f t="shared" si="139"/>
        <v/>
      </c>
      <c r="HC36" s="399" t="str">
        <f t="shared" si="140"/>
        <v/>
      </c>
      <c r="HD36" s="290" t="str">
        <f t="shared" si="141"/>
        <v/>
      </c>
      <c r="HE36" s="290" t="str">
        <f t="shared" si="142"/>
        <v/>
      </c>
      <c r="HF36" s="290" t="str">
        <f t="shared" si="143"/>
        <v/>
      </c>
      <c r="HG36" s="290" t="str">
        <f t="shared" si="144"/>
        <v/>
      </c>
      <c r="HH36" s="317" t="str">
        <f t="shared" si="145"/>
        <v/>
      </c>
      <c r="HI36" s="399" t="str">
        <f t="shared" si="146"/>
        <v/>
      </c>
      <c r="HJ36" s="387" t="str">
        <f t="shared" si="147"/>
        <v/>
      </c>
      <c r="HK36" s="387" t="str">
        <f t="shared" si="148"/>
        <v/>
      </c>
      <c r="HL36" s="387" t="str">
        <f t="shared" si="149"/>
        <v/>
      </c>
      <c r="HM36" s="387" t="str">
        <f t="shared" si="150"/>
        <v/>
      </c>
      <c r="HN36" s="317" t="str">
        <f t="shared" si="151"/>
        <v/>
      </c>
      <c r="HO36" s="417" t="str">
        <f t="shared" si="152"/>
        <v/>
      </c>
      <c r="HP36" s="290" t="str">
        <f t="shared" si="153"/>
        <v/>
      </c>
      <c r="HQ36" s="290" t="str">
        <f t="shared" si="154"/>
        <v/>
      </c>
      <c r="HR36" s="422" t="str">
        <f t="shared" si="155"/>
        <v/>
      </c>
      <c r="HS36" s="399" t="str">
        <f t="shared" si="156"/>
        <v/>
      </c>
      <c r="HT36" s="400" t="str">
        <f t="shared" si="157"/>
        <v/>
      </c>
      <c r="HU36" s="387" t="str">
        <f t="shared" si="158"/>
        <v/>
      </c>
      <c r="HV36" s="387" t="str">
        <f t="shared" si="159"/>
        <v/>
      </c>
      <c r="HW36" s="404" t="str">
        <f t="shared" si="160"/>
        <v/>
      </c>
      <c r="HX36" s="394" t="str">
        <f t="shared" si="161"/>
        <v/>
      </c>
      <c r="HY36" s="180"/>
      <c r="HZ36" s="406">
        <f t="shared" si="162"/>
        <v>0</v>
      </c>
      <c r="IA36" s="406">
        <f t="shared" si="163"/>
        <v>0</v>
      </c>
      <c r="IB36" s="407">
        <f t="shared" si="164"/>
        <v>0</v>
      </c>
      <c r="IC36" s="407" t="str">
        <f t="shared" si="165"/>
        <v/>
      </c>
      <c r="ID36" s="407" t="str">
        <f t="shared" si="166"/>
        <v/>
      </c>
      <c r="IE36" s="407" t="str">
        <f t="shared" si="167"/>
        <v/>
      </c>
      <c r="IF36" s="407" t="str">
        <f t="shared" si="168"/>
        <v/>
      </c>
      <c r="IG36" s="407">
        <f t="shared" si="169"/>
        <v>0</v>
      </c>
      <c r="IH36" s="407">
        <f t="shared" si="170"/>
        <v>0</v>
      </c>
      <c r="II36" s="407">
        <f t="shared" si="171"/>
        <v>0</v>
      </c>
      <c r="IJ36" s="407">
        <f t="shared" si="172"/>
        <v>0</v>
      </c>
      <c r="IK36" s="406">
        <f t="shared" si="173"/>
        <v>0</v>
      </c>
    </row>
    <row r="37" spans="2:245" s="178" customFormat="1" ht="15" customHeight="1" x14ac:dyDescent="0.2">
      <c r="B37" s="231">
        <f t="shared" si="89"/>
        <v>0</v>
      </c>
      <c r="C37" s="231">
        <f t="shared" si="90"/>
        <v>0</v>
      </c>
      <c r="D37" s="231">
        <f t="shared" si="91"/>
        <v>0</v>
      </c>
      <c r="E37" s="231">
        <f t="shared" si="92"/>
        <v>0</v>
      </c>
      <c r="F37" s="231">
        <f t="shared" si="93"/>
        <v>0</v>
      </c>
      <c r="G37" s="231">
        <f t="shared" si="94"/>
        <v>0</v>
      </c>
      <c r="H37" s="231">
        <f t="shared" si="95"/>
        <v>0</v>
      </c>
      <c r="I37" s="232">
        <f t="shared" si="96"/>
        <v>0</v>
      </c>
      <c r="J37" s="151">
        <f t="shared" si="97"/>
        <v>0</v>
      </c>
      <c r="K37" s="152"/>
      <c r="L37" s="152"/>
      <c r="M37" s="153"/>
      <c r="N37" s="233"/>
      <c r="O37" s="155"/>
      <c r="P37" s="145" t="str">
        <f>IFERROR(VLOOKUP(O37,整理番号!$A$30:$B$31,2,FALSE),"")</f>
        <v/>
      </c>
      <c r="Q37" s="213"/>
      <c r="R37" s="158"/>
      <c r="S37" s="156" t="str">
        <f t="shared" si="98"/>
        <v/>
      </c>
      <c r="T37" s="152"/>
      <c r="U37" s="153"/>
      <c r="V37" s="145" t="str">
        <f>IFERROR(VLOOKUP(U37,整理番号!$A$3:$B$5,2,FALSE),"")</f>
        <v/>
      </c>
      <c r="W37" s="153"/>
      <c r="X37" s="146" t="str">
        <f>IFERROR(VLOOKUP(W37,整理番号!$A$8:$B$9,2,FALSE),"")</f>
        <v/>
      </c>
      <c r="Y37" s="153"/>
      <c r="Z37" s="145" t="str">
        <f>IFERROR(VLOOKUP(Y37,整理番号!$A$12:$B$16,2,FALSE),"")</f>
        <v/>
      </c>
      <c r="AA37" s="209"/>
      <c r="AB37" s="211"/>
      <c r="AC37" s="211"/>
      <c r="AD37" s="209"/>
      <c r="AE37" s="209"/>
      <c r="AF37" s="209"/>
      <c r="AG37" s="209"/>
      <c r="AH37" s="408"/>
      <c r="AI37" s="159"/>
      <c r="AJ37" s="410" t="str">
        <f>IFERROR(VLOOKUP(AI37,整理番号!$A$19:$B$23,2,FALSE),"")</f>
        <v/>
      </c>
      <c r="AK37" s="156" t="str">
        <f t="shared" si="99"/>
        <v/>
      </c>
      <c r="AL37" s="157"/>
      <c r="AM37" s="216"/>
      <c r="AN37" s="218"/>
      <c r="AO37" s="218"/>
      <c r="AP37" s="158"/>
      <c r="AQ37" s="159"/>
      <c r="AR37" s="220"/>
      <c r="AS37" s="161" t="str">
        <f t="shared" si="100"/>
        <v/>
      </c>
      <c r="AT37" s="147"/>
      <c r="AU37" s="147"/>
      <c r="AV37" s="161" t="str">
        <f t="shared" si="101"/>
        <v/>
      </c>
      <c r="AW37" s="162" t="str">
        <f t="shared" si="102"/>
        <v/>
      </c>
      <c r="AX37" s="162" t="str">
        <f t="shared" si="103"/>
        <v/>
      </c>
      <c r="AY37" s="223"/>
      <c r="AZ37" s="227" t="str">
        <f t="shared" si="104"/>
        <v/>
      </c>
      <c r="BA37" s="228" t="str">
        <f t="shared" si="105"/>
        <v/>
      </c>
      <c r="BB37" s="234" t="str">
        <f t="shared" si="106"/>
        <v/>
      </c>
      <c r="BC37" s="237"/>
      <c r="BD37" s="238"/>
      <c r="BE37" s="284"/>
      <c r="BF37" s="286"/>
      <c r="BG37" s="241"/>
      <c r="BH37" s="241"/>
      <c r="BI37" s="241"/>
      <c r="BJ37" s="241"/>
      <c r="BK37" s="241"/>
      <c r="BL37" s="163" t="s">
        <v>105</v>
      </c>
      <c r="BM37" s="302" t="str">
        <f t="shared" si="107"/>
        <v/>
      </c>
      <c r="BN37" s="251"/>
      <c r="BO37" s="270"/>
      <c r="BP37" s="179"/>
      <c r="BQ37" s="164"/>
      <c r="BR37" s="243"/>
      <c r="BS37" s="243"/>
      <c r="BT37" s="243"/>
      <c r="BU37" s="243"/>
      <c r="BV37" s="243"/>
      <c r="BW37" s="165" t="s">
        <v>106</v>
      </c>
      <c r="BX37" s="251"/>
      <c r="BY37" s="296"/>
      <c r="BZ37" s="304"/>
      <c r="CA37" s="305"/>
      <c r="CB37" s="305"/>
      <c r="CC37" s="305"/>
      <c r="CD37" s="305"/>
      <c r="CE37" s="305"/>
      <c r="CF37" s="165" t="s">
        <v>169</v>
      </c>
      <c r="CG37" s="308" t="str">
        <f t="shared" si="108"/>
        <v/>
      </c>
      <c r="CH37" s="251"/>
      <c r="CI37" s="296"/>
      <c r="CJ37" s="166"/>
      <c r="CK37" s="245"/>
      <c r="CL37" s="245"/>
      <c r="CM37" s="245"/>
      <c r="CN37" s="245"/>
      <c r="CO37" s="245"/>
      <c r="CP37" s="165" t="s">
        <v>107</v>
      </c>
      <c r="CQ37" s="247"/>
      <c r="CR37" s="249" t="str">
        <f t="shared" si="109"/>
        <v/>
      </c>
      <c r="CS37" s="251"/>
      <c r="CT37" s="296" t="s">
        <v>171</v>
      </c>
      <c r="CU37" s="167"/>
      <c r="CV37" s="300"/>
      <c r="CW37" s="300"/>
      <c r="CX37" s="300"/>
      <c r="CY37" s="300"/>
      <c r="CZ37" s="300"/>
      <c r="DA37" s="300"/>
      <c r="DB37" s="168" t="s">
        <v>108</v>
      </c>
      <c r="DC37" s="296" t="s">
        <v>171</v>
      </c>
      <c r="DD37" s="170"/>
      <c r="DE37" s="300"/>
      <c r="DF37" s="300"/>
      <c r="DG37" s="300"/>
      <c r="DH37" s="300"/>
      <c r="DI37" s="300"/>
      <c r="DJ37" s="300"/>
      <c r="DK37" s="169" t="s">
        <v>106</v>
      </c>
      <c r="DL37" s="296" t="s">
        <v>171</v>
      </c>
      <c r="DM37" s="170"/>
      <c r="DN37" s="300"/>
      <c r="DO37" s="300"/>
      <c r="DP37" s="300"/>
      <c r="DQ37" s="300"/>
      <c r="DR37" s="300"/>
      <c r="DS37" s="300"/>
      <c r="DT37" s="171" t="s">
        <v>106</v>
      </c>
      <c r="DU37" s="296" t="s">
        <v>171</v>
      </c>
      <c r="DV37" s="310"/>
      <c r="DW37" s="300"/>
      <c r="DX37" s="300"/>
      <c r="DY37" s="300"/>
      <c r="DZ37" s="300"/>
      <c r="EA37" s="300"/>
      <c r="EB37" s="300"/>
      <c r="EC37" s="172" t="s">
        <v>106</v>
      </c>
      <c r="ED37" s="173"/>
      <c r="EE37" s="296" t="s">
        <v>171</v>
      </c>
      <c r="EF37" s="170"/>
      <c r="EG37" s="300"/>
      <c r="EH37" s="300"/>
      <c r="EI37" s="300"/>
      <c r="EJ37" s="300"/>
      <c r="EK37" s="300"/>
      <c r="EL37" s="300"/>
      <c r="EM37" s="172" t="s">
        <v>106</v>
      </c>
      <c r="EN37" s="174"/>
      <c r="EO37" s="296" t="s">
        <v>171</v>
      </c>
      <c r="EP37" s="255"/>
      <c r="EQ37" s="256"/>
      <c r="ER37" s="256"/>
      <c r="ES37" s="256"/>
      <c r="ET37" s="256"/>
      <c r="EU37" s="256"/>
      <c r="EV37" s="175" t="s">
        <v>109</v>
      </c>
      <c r="EW37" s="259" t="str">
        <f t="shared" si="110"/>
        <v/>
      </c>
      <c r="EX37" s="253"/>
      <c r="EY37" s="296" t="s">
        <v>171</v>
      </c>
      <c r="EZ37" s="255"/>
      <c r="FA37" s="256"/>
      <c r="FB37" s="256"/>
      <c r="FC37" s="256"/>
      <c r="FD37" s="256"/>
      <c r="FE37" s="256"/>
      <c r="FF37" s="175" t="s">
        <v>109</v>
      </c>
      <c r="FG37" s="176" t="str">
        <f t="shared" si="111"/>
        <v/>
      </c>
      <c r="FH37" s="251"/>
      <c r="FI37" s="296"/>
      <c r="FJ37" s="423"/>
      <c r="FK37" s="424"/>
      <c r="FL37" s="424"/>
      <c r="FM37" s="424"/>
      <c r="FN37" s="424"/>
      <c r="FO37" s="424"/>
      <c r="FP37" s="165" t="s">
        <v>110</v>
      </c>
      <c r="FQ37" s="177" t="str">
        <f t="shared" si="112"/>
        <v/>
      </c>
      <c r="FR37" s="261"/>
      <c r="FS37" s="263" t="str">
        <f t="shared" si="113"/>
        <v/>
      </c>
      <c r="FT37" s="269"/>
      <c r="FU37" s="270"/>
      <c r="FV37" s="265" t="str">
        <f t="shared" si="114"/>
        <v/>
      </c>
      <c r="FW37" s="273"/>
      <c r="FX37" s="274"/>
      <c r="FY37" s="267" t="str">
        <f t="shared" si="115"/>
        <v/>
      </c>
      <c r="FZ37" s="273"/>
      <c r="GA37" s="277"/>
      <c r="GB37" s="376"/>
      <c r="GD37" s="316" t="str">
        <f t="shared" si="116"/>
        <v/>
      </c>
      <c r="GE37" s="290" t="str">
        <f t="shared" si="117"/>
        <v/>
      </c>
      <c r="GF37" s="290" t="str">
        <f t="shared" si="118"/>
        <v/>
      </c>
      <c r="GG37" s="290" t="str">
        <f t="shared" si="119"/>
        <v/>
      </c>
      <c r="GH37" s="387" t="str">
        <f t="shared" si="120"/>
        <v/>
      </c>
      <c r="GI37" s="316" t="str">
        <f t="shared" si="121"/>
        <v/>
      </c>
      <c r="GJ37" s="290" t="str">
        <f t="shared" si="122"/>
        <v/>
      </c>
      <c r="GK37" s="290" t="str">
        <f t="shared" si="123"/>
        <v/>
      </c>
      <c r="GL37" s="317" t="str">
        <f t="shared" si="124"/>
        <v/>
      </c>
      <c r="GM37" s="391"/>
      <c r="GN37" s="398" t="str">
        <f t="shared" si="125"/>
        <v/>
      </c>
      <c r="GO37" s="398" t="str">
        <f t="shared" si="126"/>
        <v/>
      </c>
      <c r="GP37" s="399" t="str">
        <f t="shared" si="127"/>
        <v/>
      </c>
      <c r="GQ37" s="400" t="str">
        <f t="shared" si="128"/>
        <v/>
      </c>
      <c r="GR37" s="400" t="str">
        <f t="shared" si="129"/>
        <v/>
      </c>
      <c r="GS37" s="400" t="str">
        <f t="shared" si="130"/>
        <v/>
      </c>
      <c r="GT37" s="290" t="str">
        <f t="shared" si="131"/>
        <v/>
      </c>
      <c r="GU37" s="290" t="str">
        <f t="shared" si="132"/>
        <v/>
      </c>
      <c r="GV37" s="290" t="str">
        <f t="shared" si="133"/>
        <v/>
      </c>
      <c r="GW37" s="400" t="str">
        <f t="shared" si="134"/>
        <v/>
      </c>
      <c r="GX37" s="290" t="str">
        <f t="shared" si="135"/>
        <v/>
      </c>
      <c r="GY37" s="290" t="str">
        <f t="shared" si="136"/>
        <v/>
      </c>
      <c r="GZ37" s="290" t="str">
        <f t="shared" si="137"/>
        <v/>
      </c>
      <c r="HA37" s="317" t="str">
        <f t="shared" si="138"/>
        <v/>
      </c>
      <c r="HB37" s="417" t="str">
        <f t="shared" si="139"/>
        <v/>
      </c>
      <c r="HC37" s="399" t="str">
        <f t="shared" si="140"/>
        <v/>
      </c>
      <c r="HD37" s="290" t="str">
        <f t="shared" si="141"/>
        <v/>
      </c>
      <c r="HE37" s="290" t="str">
        <f t="shared" si="142"/>
        <v/>
      </c>
      <c r="HF37" s="290" t="str">
        <f t="shared" si="143"/>
        <v/>
      </c>
      <c r="HG37" s="290" t="str">
        <f t="shared" si="144"/>
        <v/>
      </c>
      <c r="HH37" s="317" t="str">
        <f t="shared" si="145"/>
        <v/>
      </c>
      <c r="HI37" s="399" t="str">
        <f t="shared" si="146"/>
        <v/>
      </c>
      <c r="HJ37" s="387" t="str">
        <f t="shared" si="147"/>
        <v/>
      </c>
      <c r="HK37" s="387" t="str">
        <f t="shared" si="148"/>
        <v/>
      </c>
      <c r="HL37" s="387" t="str">
        <f t="shared" si="149"/>
        <v/>
      </c>
      <c r="HM37" s="387" t="str">
        <f t="shared" si="150"/>
        <v/>
      </c>
      <c r="HN37" s="317" t="str">
        <f t="shared" si="151"/>
        <v/>
      </c>
      <c r="HO37" s="417" t="str">
        <f t="shared" si="152"/>
        <v/>
      </c>
      <c r="HP37" s="290" t="str">
        <f t="shared" si="153"/>
        <v/>
      </c>
      <c r="HQ37" s="290" t="str">
        <f t="shared" si="154"/>
        <v/>
      </c>
      <c r="HR37" s="422" t="str">
        <f t="shared" si="155"/>
        <v/>
      </c>
      <c r="HS37" s="399" t="str">
        <f t="shared" si="156"/>
        <v/>
      </c>
      <c r="HT37" s="400" t="str">
        <f t="shared" si="157"/>
        <v/>
      </c>
      <c r="HU37" s="387" t="str">
        <f t="shared" si="158"/>
        <v/>
      </c>
      <c r="HV37" s="387" t="str">
        <f t="shared" si="159"/>
        <v/>
      </c>
      <c r="HW37" s="404" t="str">
        <f t="shared" si="160"/>
        <v/>
      </c>
      <c r="HX37" s="394" t="str">
        <f t="shared" si="161"/>
        <v/>
      </c>
      <c r="HY37" s="180"/>
      <c r="HZ37" s="406">
        <f t="shared" si="162"/>
        <v>0</v>
      </c>
      <c r="IA37" s="406">
        <f t="shared" si="163"/>
        <v>0</v>
      </c>
      <c r="IB37" s="407">
        <f t="shared" si="164"/>
        <v>0</v>
      </c>
      <c r="IC37" s="407" t="str">
        <f t="shared" si="165"/>
        <v/>
      </c>
      <c r="ID37" s="407" t="str">
        <f t="shared" si="166"/>
        <v/>
      </c>
      <c r="IE37" s="407" t="str">
        <f t="shared" si="167"/>
        <v/>
      </c>
      <c r="IF37" s="407" t="str">
        <f t="shared" si="168"/>
        <v/>
      </c>
      <c r="IG37" s="407">
        <f t="shared" si="169"/>
        <v>0</v>
      </c>
      <c r="IH37" s="407">
        <f t="shared" si="170"/>
        <v>0</v>
      </c>
      <c r="II37" s="407">
        <f t="shared" si="171"/>
        <v>0</v>
      </c>
      <c r="IJ37" s="407">
        <f t="shared" si="172"/>
        <v>0</v>
      </c>
      <c r="IK37" s="406">
        <f t="shared" si="173"/>
        <v>0</v>
      </c>
    </row>
    <row r="38" spans="2:245" s="178" customFormat="1" ht="15" customHeight="1" x14ac:dyDescent="0.2">
      <c r="B38" s="231">
        <f t="shared" si="89"/>
        <v>0</v>
      </c>
      <c r="C38" s="231">
        <f t="shared" si="90"/>
        <v>0</v>
      </c>
      <c r="D38" s="231">
        <f t="shared" si="91"/>
        <v>0</v>
      </c>
      <c r="E38" s="231">
        <f t="shared" si="92"/>
        <v>0</v>
      </c>
      <c r="F38" s="231">
        <f t="shared" si="93"/>
        <v>0</v>
      </c>
      <c r="G38" s="231">
        <f t="shared" si="94"/>
        <v>0</v>
      </c>
      <c r="H38" s="231">
        <f t="shared" si="95"/>
        <v>0</v>
      </c>
      <c r="I38" s="232">
        <f t="shared" si="96"/>
        <v>0</v>
      </c>
      <c r="J38" s="151">
        <f t="shared" si="97"/>
        <v>0</v>
      </c>
      <c r="K38" s="152"/>
      <c r="L38" s="152"/>
      <c r="M38" s="153"/>
      <c r="N38" s="233"/>
      <c r="O38" s="155"/>
      <c r="P38" s="145" t="str">
        <f>IFERROR(VLOOKUP(O38,整理番号!$A$30:$B$31,2,FALSE),"")</f>
        <v/>
      </c>
      <c r="Q38" s="213"/>
      <c r="R38" s="158"/>
      <c r="S38" s="156" t="str">
        <f t="shared" si="98"/>
        <v/>
      </c>
      <c r="T38" s="152"/>
      <c r="U38" s="153"/>
      <c r="V38" s="145" t="str">
        <f>IFERROR(VLOOKUP(U38,整理番号!$A$3:$B$5,2,FALSE),"")</f>
        <v/>
      </c>
      <c r="W38" s="153"/>
      <c r="X38" s="146" t="str">
        <f>IFERROR(VLOOKUP(W38,整理番号!$A$8:$B$9,2,FALSE),"")</f>
        <v/>
      </c>
      <c r="Y38" s="153"/>
      <c r="Z38" s="145" t="str">
        <f>IFERROR(VLOOKUP(Y38,整理番号!$A$12:$B$16,2,FALSE),"")</f>
        <v/>
      </c>
      <c r="AA38" s="209"/>
      <c r="AB38" s="211"/>
      <c r="AC38" s="211"/>
      <c r="AD38" s="209"/>
      <c r="AE38" s="209"/>
      <c r="AF38" s="209"/>
      <c r="AG38" s="209"/>
      <c r="AH38" s="408"/>
      <c r="AI38" s="159"/>
      <c r="AJ38" s="410" t="str">
        <f>IFERROR(VLOOKUP(AI38,整理番号!$A$19:$B$23,2,FALSE),"")</f>
        <v/>
      </c>
      <c r="AK38" s="156" t="str">
        <f t="shared" si="99"/>
        <v/>
      </c>
      <c r="AL38" s="157"/>
      <c r="AM38" s="216"/>
      <c r="AN38" s="218"/>
      <c r="AO38" s="218"/>
      <c r="AP38" s="158"/>
      <c r="AQ38" s="159"/>
      <c r="AR38" s="220"/>
      <c r="AS38" s="161" t="str">
        <f t="shared" si="100"/>
        <v/>
      </c>
      <c r="AT38" s="147"/>
      <c r="AU38" s="147"/>
      <c r="AV38" s="161" t="str">
        <f t="shared" si="101"/>
        <v/>
      </c>
      <c r="AW38" s="162" t="str">
        <f t="shared" si="102"/>
        <v/>
      </c>
      <c r="AX38" s="162" t="str">
        <f t="shared" si="103"/>
        <v/>
      </c>
      <c r="AY38" s="223"/>
      <c r="AZ38" s="227" t="str">
        <f t="shared" si="104"/>
        <v/>
      </c>
      <c r="BA38" s="228" t="str">
        <f t="shared" si="105"/>
        <v/>
      </c>
      <c r="BB38" s="234" t="str">
        <f t="shared" si="106"/>
        <v/>
      </c>
      <c r="BC38" s="237"/>
      <c r="BD38" s="238"/>
      <c r="BE38" s="284"/>
      <c r="BF38" s="286"/>
      <c r="BG38" s="241"/>
      <c r="BH38" s="241"/>
      <c r="BI38" s="241"/>
      <c r="BJ38" s="241"/>
      <c r="BK38" s="241"/>
      <c r="BL38" s="163" t="s">
        <v>105</v>
      </c>
      <c r="BM38" s="302" t="str">
        <f t="shared" si="107"/>
        <v/>
      </c>
      <c r="BN38" s="251"/>
      <c r="BO38" s="270"/>
      <c r="BP38" s="179"/>
      <c r="BQ38" s="164"/>
      <c r="BR38" s="243"/>
      <c r="BS38" s="243"/>
      <c r="BT38" s="243"/>
      <c r="BU38" s="243"/>
      <c r="BV38" s="243"/>
      <c r="BW38" s="165" t="s">
        <v>106</v>
      </c>
      <c r="BX38" s="251"/>
      <c r="BY38" s="296"/>
      <c r="BZ38" s="304"/>
      <c r="CA38" s="305"/>
      <c r="CB38" s="305"/>
      <c r="CC38" s="305"/>
      <c r="CD38" s="305"/>
      <c r="CE38" s="305"/>
      <c r="CF38" s="165" t="s">
        <v>169</v>
      </c>
      <c r="CG38" s="308" t="str">
        <f t="shared" si="108"/>
        <v/>
      </c>
      <c r="CH38" s="251"/>
      <c r="CI38" s="296"/>
      <c r="CJ38" s="166"/>
      <c r="CK38" s="245"/>
      <c r="CL38" s="245"/>
      <c r="CM38" s="245"/>
      <c r="CN38" s="245"/>
      <c r="CO38" s="245"/>
      <c r="CP38" s="165" t="s">
        <v>107</v>
      </c>
      <c r="CQ38" s="247"/>
      <c r="CR38" s="249" t="str">
        <f t="shared" si="109"/>
        <v/>
      </c>
      <c r="CS38" s="251"/>
      <c r="CT38" s="296" t="s">
        <v>171</v>
      </c>
      <c r="CU38" s="167"/>
      <c r="CV38" s="300"/>
      <c r="CW38" s="300"/>
      <c r="CX38" s="300"/>
      <c r="CY38" s="300"/>
      <c r="CZ38" s="300"/>
      <c r="DA38" s="300"/>
      <c r="DB38" s="168" t="s">
        <v>108</v>
      </c>
      <c r="DC38" s="296" t="s">
        <v>171</v>
      </c>
      <c r="DD38" s="170"/>
      <c r="DE38" s="300"/>
      <c r="DF38" s="300"/>
      <c r="DG38" s="300"/>
      <c r="DH38" s="300"/>
      <c r="DI38" s="300"/>
      <c r="DJ38" s="300"/>
      <c r="DK38" s="169" t="s">
        <v>106</v>
      </c>
      <c r="DL38" s="296" t="s">
        <v>171</v>
      </c>
      <c r="DM38" s="170"/>
      <c r="DN38" s="300"/>
      <c r="DO38" s="300"/>
      <c r="DP38" s="300"/>
      <c r="DQ38" s="300"/>
      <c r="DR38" s="300"/>
      <c r="DS38" s="300"/>
      <c r="DT38" s="171" t="s">
        <v>106</v>
      </c>
      <c r="DU38" s="296" t="s">
        <v>171</v>
      </c>
      <c r="DV38" s="310"/>
      <c r="DW38" s="300"/>
      <c r="DX38" s="300"/>
      <c r="DY38" s="300"/>
      <c r="DZ38" s="300"/>
      <c r="EA38" s="300"/>
      <c r="EB38" s="300"/>
      <c r="EC38" s="172" t="s">
        <v>106</v>
      </c>
      <c r="ED38" s="173"/>
      <c r="EE38" s="296" t="s">
        <v>171</v>
      </c>
      <c r="EF38" s="170"/>
      <c r="EG38" s="300"/>
      <c r="EH38" s="300"/>
      <c r="EI38" s="300"/>
      <c r="EJ38" s="300"/>
      <c r="EK38" s="300"/>
      <c r="EL38" s="300"/>
      <c r="EM38" s="172" t="s">
        <v>106</v>
      </c>
      <c r="EN38" s="174"/>
      <c r="EO38" s="296" t="s">
        <v>171</v>
      </c>
      <c r="EP38" s="255"/>
      <c r="EQ38" s="256"/>
      <c r="ER38" s="256"/>
      <c r="ES38" s="256"/>
      <c r="ET38" s="256"/>
      <c r="EU38" s="256"/>
      <c r="EV38" s="175" t="s">
        <v>109</v>
      </c>
      <c r="EW38" s="259" t="str">
        <f t="shared" si="110"/>
        <v/>
      </c>
      <c r="EX38" s="253"/>
      <c r="EY38" s="296" t="s">
        <v>171</v>
      </c>
      <c r="EZ38" s="255"/>
      <c r="FA38" s="256"/>
      <c r="FB38" s="256"/>
      <c r="FC38" s="256"/>
      <c r="FD38" s="256"/>
      <c r="FE38" s="256"/>
      <c r="FF38" s="175" t="s">
        <v>109</v>
      </c>
      <c r="FG38" s="176" t="str">
        <f t="shared" si="111"/>
        <v/>
      </c>
      <c r="FH38" s="251"/>
      <c r="FI38" s="296"/>
      <c r="FJ38" s="423"/>
      <c r="FK38" s="424"/>
      <c r="FL38" s="424"/>
      <c r="FM38" s="424"/>
      <c r="FN38" s="424"/>
      <c r="FO38" s="424"/>
      <c r="FP38" s="165" t="s">
        <v>110</v>
      </c>
      <c r="FQ38" s="177" t="str">
        <f t="shared" si="112"/>
        <v/>
      </c>
      <c r="FR38" s="261"/>
      <c r="FS38" s="263" t="str">
        <f t="shared" si="113"/>
        <v/>
      </c>
      <c r="FT38" s="269"/>
      <c r="FU38" s="270"/>
      <c r="FV38" s="265" t="str">
        <f t="shared" si="114"/>
        <v/>
      </c>
      <c r="FW38" s="273"/>
      <c r="FX38" s="274"/>
      <c r="FY38" s="267" t="str">
        <f t="shared" si="115"/>
        <v/>
      </c>
      <c r="FZ38" s="273"/>
      <c r="GA38" s="277"/>
      <c r="GB38" s="376"/>
      <c r="GD38" s="316" t="str">
        <f t="shared" si="116"/>
        <v/>
      </c>
      <c r="GE38" s="290" t="str">
        <f t="shared" si="117"/>
        <v/>
      </c>
      <c r="GF38" s="290" t="str">
        <f t="shared" si="118"/>
        <v/>
      </c>
      <c r="GG38" s="290" t="str">
        <f t="shared" si="119"/>
        <v/>
      </c>
      <c r="GH38" s="387" t="str">
        <f t="shared" si="120"/>
        <v/>
      </c>
      <c r="GI38" s="316" t="str">
        <f t="shared" si="121"/>
        <v/>
      </c>
      <c r="GJ38" s="290" t="str">
        <f t="shared" si="122"/>
        <v/>
      </c>
      <c r="GK38" s="290" t="str">
        <f t="shared" si="123"/>
        <v/>
      </c>
      <c r="GL38" s="317" t="str">
        <f t="shared" si="124"/>
        <v/>
      </c>
      <c r="GM38" s="391"/>
      <c r="GN38" s="398" t="str">
        <f t="shared" si="125"/>
        <v/>
      </c>
      <c r="GO38" s="398" t="str">
        <f t="shared" si="126"/>
        <v/>
      </c>
      <c r="GP38" s="399" t="str">
        <f t="shared" si="127"/>
        <v/>
      </c>
      <c r="GQ38" s="400" t="str">
        <f t="shared" si="128"/>
        <v/>
      </c>
      <c r="GR38" s="400" t="str">
        <f t="shared" si="129"/>
        <v/>
      </c>
      <c r="GS38" s="400" t="str">
        <f t="shared" si="130"/>
        <v/>
      </c>
      <c r="GT38" s="290" t="str">
        <f t="shared" si="131"/>
        <v/>
      </c>
      <c r="GU38" s="290" t="str">
        <f t="shared" si="132"/>
        <v/>
      </c>
      <c r="GV38" s="290" t="str">
        <f t="shared" si="133"/>
        <v/>
      </c>
      <c r="GW38" s="400" t="str">
        <f t="shared" si="134"/>
        <v/>
      </c>
      <c r="GX38" s="290" t="str">
        <f t="shared" si="135"/>
        <v/>
      </c>
      <c r="GY38" s="290" t="str">
        <f t="shared" si="136"/>
        <v/>
      </c>
      <c r="GZ38" s="290" t="str">
        <f t="shared" si="137"/>
        <v/>
      </c>
      <c r="HA38" s="317" t="str">
        <f t="shared" si="138"/>
        <v/>
      </c>
      <c r="HB38" s="417" t="str">
        <f t="shared" si="139"/>
        <v/>
      </c>
      <c r="HC38" s="399" t="str">
        <f t="shared" si="140"/>
        <v/>
      </c>
      <c r="HD38" s="290" t="str">
        <f t="shared" si="141"/>
        <v/>
      </c>
      <c r="HE38" s="290" t="str">
        <f t="shared" si="142"/>
        <v/>
      </c>
      <c r="HF38" s="290" t="str">
        <f t="shared" si="143"/>
        <v/>
      </c>
      <c r="HG38" s="290" t="str">
        <f t="shared" si="144"/>
        <v/>
      </c>
      <c r="HH38" s="317" t="str">
        <f t="shared" si="145"/>
        <v/>
      </c>
      <c r="HI38" s="399" t="str">
        <f t="shared" si="146"/>
        <v/>
      </c>
      <c r="HJ38" s="387" t="str">
        <f t="shared" si="147"/>
        <v/>
      </c>
      <c r="HK38" s="387" t="str">
        <f t="shared" si="148"/>
        <v/>
      </c>
      <c r="HL38" s="387" t="str">
        <f t="shared" si="149"/>
        <v/>
      </c>
      <c r="HM38" s="387" t="str">
        <f t="shared" si="150"/>
        <v/>
      </c>
      <c r="HN38" s="317" t="str">
        <f t="shared" si="151"/>
        <v/>
      </c>
      <c r="HO38" s="417" t="str">
        <f t="shared" si="152"/>
        <v/>
      </c>
      <c r="HP38" s="290" t="str">
        <f t="shared" si="153"/>
        <v/>
      </c>
      <c r="HQ38" s="290" t="str">
        <f t="shared" si="154"/>
        <v/>
      </c>
      <c r="HR38" s="422" t="str">
        <f t="shared" si="155"/>
        <v/>
      </c>
      <c r="HS38" s="399" t="str">
        <f t="shared" si="156"/>
        <v/>
      </c>
      <c r="HT38" s="400" t="str">
        <f t="shared" si="157"/>
        <v/>
      </c>
      <c r="HU38" s="387" t="str">
        <f t="shared" si="158"/>
        <v/>
      </c>
      <c r="HV38" s="387" t="str">
        <f t="shared" si="159"/>
        <v/>
      </c>
      <c r="HW38" s="404" t="str">
        <f t="shared" si="160"/>
        <v/>
      </c>
      <c r="HX38" s="394" t="str">
        <f t="shared" si="161"/>
        <v/>
      </c>
      <c r="HY38" s="180"/>
      <c r="HZ38" s="406">
        <f t="shared" si="162"/>
        <v>0</v>
      </c>
      <c r="IA38" s="406">
        <f t="shared" si="163"/>
        <v>0</v>
      </c>
      <c r="IB38" s="407">
        <f t="shared" si="164"/>
        <v>0</v>
      </c>
      <c r="IC38" s="407" t="str">
        <f t="shared" si="165"/>
        <v/>
      </c>
      <c r="ID38" s="407" t="str">
        <f t="shared" si="166"/>
        <v/>
      </c>
      <c r="IE38" s="407" t="str">
        <f t="shared" si="167"/>
        <v/>
      </c>
      <c r="IF38" s="407" t="str">
        <f t="shared" si="168"/>
        <v/>
      </c>
      <c r="IG38" s="407">
        <f t="shared" si="169"/>
        <v>0</v>
      </c>
      <c r="IH38" s="407">
        <f t="shared" si="170"/>
        <v>0</v>
      </c>
      <c r="II38" s="407">
        <f t="shared" si="171"/>
        <v>0</v>
      </c>
      <c r="IJ38" s="407">
        <f t="shared" si="172"/>
        <v>0</v>
      </c>
      <c r="IK38" s="406">
        <f t="shared" si="173"/>
        <v>0</v>
      </c>
    </row>
    <row r="39" spans="2:245" s="178" customFormat="1" ht="15" customHeight="1" x14ac:dyDescent="0.2">
      <c r="B39" s="231">
        <f t="shared" si="89"/>
        <v>0</v>
      </c>
      <c r="C39" s="231">
        <f t="shared" si="90"/>
        <v>0</v>
      </c>
      <c r="D39" s="231">
        <f t="shared" si="91"/>
        <v>0</v>
      </c>
      <c r="E39" s="231">
        <f t="shared" si="92"/>
        <v>0</v>
      </c>
      <c r="F39" s="231">
        <f t="shared" si="93"/>
        <v>0</v>
      </c>
      <c r="G39" s="231">
        <f t="shared" si="94"/>
        <v>0</v>
      </c>
      <c r="H39" s="231">
        <f t="shared" si="95"/>
        <v>0</v>
      </c>
      <c r="I39" s="232">
        <f t="shared" si="96"/>
        <v>0</v>
      </c>
      <c r="J39" s="151">
        <f t="shared" si="97"/>
        <v>0</v>
      </c>
      <c r="K39" s="152"/>
      <c r="L39" s="152"/>
      <c r="M39" s="153"/>
      <c r="N39" s="233"/>
      <c r="O39" s="155"/>
      <c r="P39" s="145" t="str">
        <f>IFERROR(VLOOKUP(O39,整理番号!$A$30:$B$31,2,FALSE),"")</f>
        <v/>
      </c>
      <c r="Q39" s="213"/>
      <c r="R39" s="158"/>
      <c r="S39" s="156" t="str">
        <f t="shared" si="98"/>
        <v/>
      </c>
      <c r="T39" s="152"/>
      <c r="U39" s="153"/>
      <c r="V39" s="145" t="str">
        <f>IFERROR(VLOOKUP(U39,整理番号!$A$3:$B$5,2,FALSE),"")</f>
        <v/>
      </c>
      <c r="W39" s="153"/>
      <c r="X39" s="146" t="str">
        <f>IFERROR(VLOOKUP(W39,整理番号!$A$8:$B$9,2,FALSE),"")</f>
        <v/>
      </c>
      <c r="Y39" s="153"/>
      <c r="Z39" s="145" t="str">
        <f>IFERROR(VLOOKUP(Y39,整理番号!$A$12:$B$16,2,FALSE),"")</f>
        <v/>
      </c>
      <c r="AA39" s="209"/>
      <c r="AB39" s="211"/>
      <c r="AC39" s="211"/>
      <c r="AD39" s="209"/>
      <c r="AE39" s="209"/>
      <c r="AF39" s="209"/>
      <c r="AG39" s="209"/>
      <c r="AH39" s="408"/>
      <c r="AI39" s="159"/>
      <c r="AJ39" s="410" t="str">
        <f>IFERROR(VLOOKUP(AI39,整理番号!$A$19:$B$23,2,FALSE),"")</f>
        <v/>
      </c>
      <c r="AK39" s="156" t="str">
        <f t="shared" si="99"/>
        <v/>
      </c>
      <c r="AL39" s="157"/>
      <c r="AM39" s="216"/>
      <c r="AN39" s="218"/>
      <c r="AO39" s="218"/>
      <c r="AP39" s="158"/>
      <c r="AQ39" s="159"/>
      <c r="AR39" s="220"/>
      <c r="AS39" s="161" t="str">
        <f t="shared" si="100"/>
        <v/>
      </c>
      <c r="AT39" s="147"/>
      <c r="AU39" s="147"/>
      <c r="AV39" s="161" t="str">
        <f t="shared" si="101"/>
        <v/>
      </c>
      <c r="AW39" s="162" t="str">
        <f t="shared" si="102"/>
        <v/>
      </c>
      <c r="AX39" s="162" t="str">
        <f t="shared" si="103"/>
        <v/>
      </c>
      <c r="AY39" s="223"/>
      <c r="AZ39" s="227" t="str">
        <f t="shared" si="104"/>
        <v/>
      </c>
      <c r="BA39" s="228" t="str">
        <f t="shared" si="105"/>
        <v/>
      </c>
      <c r="BB39" s="234" t="str">
        <f t="shared" si="106"/>
        <v/>
      </c>
      <c r="BC39" s="237"/>
      <c r="BD39" s="238"/>
      <c r="BE39" s="284"/>
      <c r="BF39" s="286"/>
      <c r="BG39" s="241"/>
      <c r="BH39" s="241"/>
      <c r="BI39" s="241"/>
      <c r="BJ39" s="241"/>
      <c r="BK39" s="241"/>
      <c r="BL39" s="163" t="s">
        <v>105</v>
      </c>
      <c r="BM39" s="302" t="str">
        <f t="shared" si="107"/>
        <v/>
      </c>
      <c r="BN39" s="251"/>
      <c r="BO39" s="270"/>
      <c r="BP39" s="179"/>
      <c r="BQ39" s="164"/>
      <c r="BR39" s="243"/>
      <c r="BS39" s="243"/>
      <c r="BT39" s="243"/>
      <c r="BU39" s="243"/>
      <c r="BV39" s="243"/>
      <c r="BW39" s="165" t="s">
        <v>106</v>
      </c>
      <c r="BX39" s="251"/>
      <c r="BY39" s="296"/>
      <c r="BZ39" s="304"/>
      <c r="CA39" s="305"/>
      <c r="CB39" s="305"/>
      <c r="CC39" s="305"/>
      <c r="CD39" s="305"/>
      <c r="CE39" s="305"/>
      <c r="CF39" s="165" t="s">
        <v>169</v>
      </c>
      <c r="CG39" s="308" t="str">
        <f t="shared" si="108"/>
        <v/>
      </c>
      <c r="CH39" s="251"/>
      <c r="CI39" s="296"/>
      <c r="CJ39" s="166"/>
      <c r="CK39" s="245"/>
      <c r="CL39" s="245"/>
      <c r="CM39" s="245"/>
      <c r="CN39" s="245"/>
      <c r="CO39" s="245"/>
      <c r="CP39" s="165" t="s">
        <v>107</v>
      </c>
      <c r="CQ39" s="247"/>
      <c r="CR39" s="249" t="str">
        <f t="shared" si="109"/>
        <v/>
      </c>
      <c r="CS39" s="251"/>
      <c r="CT39" s="296" t="s">
        <v>171</v>
      </c>
      <c r="CU39" s="167"/>
      <c r="CV39" s="300"/>
      <c r="CW39" s="300"/>
      <c r="CX39" s="300"/>
      <c r="CY39" s="300"/>
      <c r="CZ39" s="300"/>
      <c r="DA39" s="300"/>
      <c r="DB39" s="168" t="s">
        <v>108</v>
      </c>
      <c r="DC39" s="296" t="s">
        <v>171</v>
      </c>
      <c r="DD39" s="170"/>
      <c r="DE39" s="300"/>
      <c r="DF39" s="300"/>
      <c r="DG39" s="300"/>
      <c r="DH39" s="300"/>
      <c r="DI39" s="300"/>
      <c r="DJ39" s="300"/>
      <c r="DK39" s="169" t="s">
        <v>106</v>
      </c>
      <c r="DL39" s="296" t="s">
        <v>171</v>
      </c>
      <c r="DM39" s="170"/>
      <c r="DN39" s="300"/>
      <c r="DO39" s="300"/>
      <c r="DP39" s="300"/>
      <c r="DQ39" s="300"/>
      <c r="DR39" s="300"/>
      <c r="DS39" s="300"/>
      <c r="DT39" s="171" t="s">
        <v>106</v>
      </c>
      <c r="DU39" s="296" t="s">
        <v>171</v>
      </c>
      <c r="DV39" s="310"/>
      <c r="DW39" s="300"/>
      <c r="DX39" s="300"/>
      <c r="DY39" s="300"/>
      <c r="DZ39" s="300"/>
      <c r="EA39" s="300"/>
      <c r="EB39" s="300"/>
      <c r="EC39" s="172" t="s">
        <v>106</v>
      </c>
      <c r="ED39" s="173"/>
      <c r="EE39" s="296" t="s">
        <v>171</v>
      </c>
      <c r="EF39" s="170"/>
      <c r="EG39" s="300"/>
      <c r="EH39" s="300"/>
      <c r="EI39" s="300"/>
      <c r="EJ39" s="300"/>
      <c r="EK39" s="300"/>
      <c r="EL39" s="300"/>
      <c r="EM39" s="172" t="s">
        <v>106</v>
      </c>
      <c r="EN39" s="174"/>
      <c r="EO39" s="296" t="s">
        <v>171</v>
      </c>
      <c r="EP39" s="255"/>
      <c r="EQ39" s="256"/>
      <c r="ER39" s="256"/>
      <c r="ES39" s="256"/>
      <c r="ET39" s="256"/>
      <c r="EU39" s="256"/>
      <c r="EV39" s="175" t="s">
        <v>109</v>
      </c>
      <c r="EW39" s="259" t="str">
        <f t="shared" si="110"/>
        <v/>
      </c>
      <c r="EX39" s="253"/>
      <c r="EY39" s="296" t="s">
        <v>171</v>
      </c>
      <c r="EZ39" s="255"/>
      <c r="FA39" s="256"/>
      <c r="FB39" s="256"/>
      <c r="FC39" s="256"/>
      <c r="FD39" s="256"/>
      <c r="FE39" s="256"/>
      <c r="FF39" s="175" t="s">
        <v>109</v>
      </c>
      <c r="FG39" s="176" t="str">
        <f t="shared" si="111"/>
        <v/>
      </c>
      <c r="FH39" s="251"/>
      <c r="FI39" s="296"/>
      <c r="FJ39" s="423"/>
      <c r="FK39" s="424"/>
      <c r="FL39" s="424"/>
      <c r="FM39" s="424"/>
      <c r="FN39" s="424"/>
      <c r="FO39" s="424"/>
      <c r="FP39" s="165" t="s">
        <v>110</v>
      </c>
      <c r="FQ39" s="177" t="str">
        <f t="shared" si="112"/>
        <v/>
      </c>
      <c r="FR39" s="261"/>
      <c r="FS39" s="263" t="str">
        <f t="shared" si="113"/>
        <v/>
      </c>
      <c r="FT39" s="269"/>
      <c r="FU39" s="270"/>
      <c r="FV39" s="265" t="str">
        <f t="shared" si="114"/>
        <v/>
      </c>
      <c r="FW39" s="273"/>
      <c r="FX39" s="274"/>
      <c r="FY39" s="267" t="str">
        <f t="shared" si="115"/>
        <v/>
      </c>
      <c r="FZ39" s="273"/>
      <c r="GA39" s="277"/>
      <c r="GB39" s="376"/>
      <c r="GD39" s="316" t="str">
        <f t="shared" si="116"/>
        <v/>
      </c>
      <c r="GE39" s="290" t="str">
        <f t="shared" si="117"/>
        <v/>
      </c>
      <c r="GF39" s="290" t="str">
        <f t="shared" si="118"/>
        <v/>
      </c>
      <c r="GG39" s="290" t="str">
        <f t="shared" si="119"/>
        <v/>
      </c>
      <c r="GH39" s="387" t="str">
        <f t="shared" si="120"/>
        <v/>
      </c>
      <c r="GI39" s="316" t="str">
        <f t="shared" si="121"/>
        <v/>
      </c>
      <c r="GJ39" s="290" t="str">
        <f t="shared" si="122"/>
        <v/>
      </c>
      <c r="GK39" s="290" t="str">
        <f t="shared" si="123"/>
        <v/>
      </c>
      <c r="GL39" s="317" t="str">
        <f t="shared" si="124"/>
        <v/>
      </c>
      <c r="GM39" s="391"/>
      <c r="GN39" s="398" t="str">
        <f t="shared" si="125"/>
        <v/>
      </c>
      <c r="GO39" s="398" t="str">
        <f t="shared" si="126"/>
        <v/>
      </c>
      <c r="GP39" s="399" t="str">
        <f t="shared" si="127"/>
        <v/>
      </c>
      <c r="GQ39" s="400" t="str">
        <f t="shared" si="128"/>
        <v/>
      </c>
      <c r="GR39" s="400" t="str">
        <f t="shared" si="129"/>
        <v/>
      </c>
      <c r="GS39" s="400" t="str">
        <f t="shared" si="130"/>
        <v/>
      </c>
      <c r="GT39" s="290" t="str">
        <f t="shared" si="131"/>
        <v/>
      </c>
      <c r="GU39" s="290" t="str">
        <f t="shared" si="132"/>
        <v/>
      </c>
      <c r="GV39" s="290" t="str">
        <f t="shared" si="133"/>
        <v/>
      </c>
      <c r="GW39" s="400" t="str">
        <f t="shared" si="134"/>
        <v/>
      </c>
      <c r="GX39" s="290" t="str">
        <f t="shared" si="135"/>
        <v/>
      </c>
      <c r="GY39" s="290" t="str">
        <f t="shared" si="136"/>
        <v/>
      </c>
      <c r="GZ39" s="290" t="str">
        <f t="shared" si="137"/>
        <v/>
      </c>
      <c r="HA39" s="317" t="str">
        <f t="shared" si="138"/>
        <v/>
      </c>
      <c r="HB39" s="417" t="str">
        <f t="shared" si="139"/>
        <v/>
      </c>
      <c r="HC39" s="399" t="str">
        <f t="shared" si="140"/>
        <v/>
      </c>
      <c r="HD39" s="290" t="str">
        <f t="shared" si="141"/>
        <v/>
      </c>
      <c r="HE39" s="290" t="str">
        <f t="shared" si="142"/>
        <v/>
      </c>
      <c r="HF39" s="290" t="str">
        <f t="shared" si="143"/>
        <v/>
      </c>
      <c r="HG39" s="290" t="str">
        <f t="shared" si="144"/>
        <v/>
      </c>
      <c r="HH39" s="317" t="str">
        <f t="shared" si="145"/>
        <v/>
      </c>
      <c r="HI39" s="399" t="str">
        <f t="shared" si="146"/>
        <v/>
      </c>
      <c r="HJ39" s="387" t="str">
        <f t="shared" si="147"/>
        <v/>
      </c>
      <c r="HK39" s="387" t="str">
        <f t="shared" si="148"/>
        <v/>
      </c>
      <c r="HL39" s="387" t="str">
        <f t="shared" si="149"/>
        <v/>
      </c>
      <c r="HM39" s="387" t="str">
        <f t="shared" si="150"/>
        <v/>
      </c>
      <c r="HN39" s="317" t="str">
        <f t="shared" si="151"/>
        <v/>
      </c>
      <c r="HO39" s="417" t="str">
        <f t="shared" si="152"/>
        <v/>
      </c>
      <c r="HP39" s="290" t="str">
        <f t="shared" si="153"/>
        <v/>
      </c>
      <c r="HQ39" s="290" t="str">
        <f t="shared" si="154"/>
        <v/>
      </c>
      <c r="HR39" s="422" t="str">
        <f t="shared" si="155"/>
        <v/>
      </c>
      <c r="HS39" s="399" t="str">
        <f t="shared" si="156"/>
        <v/>
      </c>
      <c r="HT39" s="400" t="str">
        <f t="shared" si="157"/>
        <v/>
      </c>
      <c r="HU39" s="387" t="str">
        <f t="shared" si="158"/>
        <v/>
      </c>
      <c r="HV39" s="387" t="str">
        <f t="shared" si="159"/>
        <v/>
      </c>
      <c r="HW39" s="404" t="str">
        <f t="shared" si="160"/>
        <v/>
      </c>
      <c r="HX39" s="394" t="str">
        <f t="shared" si="161"/>
        <v/>
      </c>
      <c r="HY39" s="180"/>
      <c r="HZ39" s="406">
        <f t="shared" si="162"/>
        <v>0</v>
      </c>
      <c r="IA39" s="406">
        <f t="shared" si="163"/>
        <v>0</v>
      </c>
      <c r="IB39" s="407">
        <f t="shared" si="164"/>
        <v>0</v>
      </c>
      <c r="IC39" s="407" t="str">
        <f t="shared" si="165"/>
        <v/>
      </c>
      <c r="ID39" s="407" t="str">
        <f t="shared" si="166"/>
        <v/>
      </c>
      <c r="IE39" s="407" t="str">
        <f t="shared" si="167"/>
        <v/>
      </c>
      <c r="IF39" s="407" t="str">
        <f t="shared" si="168"/>
        <v/>
      </c>
      <c r="IG39" s="407">
        <f t="shared" si="169"/>
        <v>0</v>
      </c>
      <c r="IH39" s="407">
        <f t="shared" si="170"/>
        <v>0</v>
      </c>
      <c r="II39" s="407">
        <f t="shared" si="171"/>
        <v>0</v>
      </c>
      <c r="IJ39" s="407">
        <f t="shared" si="172"/>
        <v>0</v>
      </c>
      <c r="IK39" s="406">
        <f t="shared" si="173"/>
        <v>0</v>
      </c>
    </row>
    <row r="40" spans="2:245" s="178" customFormat="1" ht="15" customHeight="1" x14ac:dyDescent="0.2">
      <c r="B40" s="231">
        <f t="shared" si="89"/>
        <v>0</v>
      </c>
      <c r="C40" s="231">
        <f t="shared" si="90"/>
        <v>0</v>
      </c>
      <c r="D40" s="231">
        <f t="shared" si="91"/>
        <v>0</v>
      </c>
      <c r="E40" s="231">
        <f t="shared" si="92"/>
        <v>0</v>
      </c>
      <c r="F40" s="231">
        <f t="shared" si="93"/>
        <v>0</v>
      </c>
      <c r="G40" s="231">
        <f t="shared" si="94"/>
        <v>0</v>
      </c>
      <c r="H40" s="231">
        <f t="shared" si="95"/>
        <v>0</v>
      </c>
      <c r="I40" s="232">
        <f t="shared" si="96"/>
        <v>0</v>
      </c>
      <c r="J40" s="151">
        <f t="shared" si="97"/>
        <v>0</v>
      </c>
      <c r="K40" s="152"/>
      <c r="L40" s="152"/>
      <c r="M40" s="153"/>
      <c r="N40" s="233"/>
      <c r="O40" s="155"/>
      <c r="P40" s="145" t="str">
        <f>IFERROR(VLOOKUP(O40,整理番号!$A$30:$B$31,2,FALSE),"")</f>
        <v/>
      </c>
      <c r="Q40" s="213"/>
      <c r="R40" s="158"/>
      <c r="S40" s="156" t="str">
        <f t="shared" si="98"/>
        <v/>
      </c>
      <c r="T40" s="152"/>
      <c r="U40" s="153"/>
      <c r="V40" s="145" t="str">
        <f>IFERROR(VLOOKUP(U40,整理番号!$A$3:$B$5,2,FALSE),"")</f>
        <v/>
      </c>
      <c r="W40" s="153"/>
      <c r="X40" s="146" t="str">
        <f>IFERROR(VLOOKUP(W40,整理番号!$A$8:$B$9,2,FALSE),"")</f>
        <v/>
      </c>
      <c r="Y40" s="153"/>
      <c r="Z40" s="145" t="str">
        <f>IFERROR(VLOOKUP(Y40,整理番号!$A$12:$B$16,2,FALSE),"")</f>
        <v/>
      </c>
      <c r="AA40" s="209"/>
      <c r="AB40" s="211"/>
      <c r="AC40" s="211"/>
      <c r="AD40" s="209"/>
      <c r="AE40" s="209"/>
      <c r="AF40" s="209"/>
      <c r="AG40" s="209"/>
      <c r="AH40" s="408"/>
      <c r="AI40" s="159"/>
      <c r="AJ40" s="410" t="str">
        <f>IFERROR(VLOOKUP(AI40,整理番号!$A$19:$B$23,2,FALSE),"")</f>
        <v/>
      </c>
      <c r="AK40" s="156" t="str">
        <f t="shared" si="99"/>
        <v/>
      </c>
      <c r="AL40" s="157"/>
      <c r="AM40" s="216"/>
      <c r="AN40" s="218"/>
      <c r="AO40" s="218"/>
      <c r="AP40" s="158"/>
      <c r="AQ40" s="159"/>
      <c r="AR40" s="220"/>
      <c r="AS40" s="161" t="str">
        <f t="shared" si="100"/>
        <v/>
      </c>
      <c r="AT40" s="147"/>
      <c r="AU40" s="147"/>
      <c r="AV40" s="161" t="str">
        <f t="shared" si="101"/>
        <v/>
      </c>
      <c r="AW40" s="162" t="str">
        <f t="shared" si="102"/>
        <v/>
      </c>
      <c r="AX40" s="162" t="str">
        <f t="shared" si="103"/>
        <v/>
      </c>
      <c r="AY40" s="223"/>
      <c r="AZ40" s="227" t="str">
        <f t="shared" si="104"/>
        <v/>
      </c>
      <c r="BA40" s="228" t="str">
        <f t="shared" si="105"/>
        <v/>
      </c>
      <c r="BB40" s="234" t="str">
        <f t="shared" si="106"/>
        <v/>
      </c>
      <c r="BC40" s="237"/>
      <c r="BD40" s="238"/>
      <c r="BE40" s="284"/>
      <c r="BF40" s="286"/>
      <c r="BG40" s="241"/>
      <c r="BH40" s="241"/>
      <c r="BI40" s="241"/>
      <c r="BJ40" s="241"/>
      <c r="BK40" s="241"/>
      <c r="BL40" s="163" t="s">
        <v>105</v>
      </c>
      <c r="BM40" s="302" t="str">
        <f t="shared" si="107"/>
        <v/>
      </c>
      <c r="BN40" s="251"/>
      <c r="BO40" s="270"/>
      <c r="BP40" s="179"/>
      <c r="BQ40" s="164"/>
      <c r="BR40" s="243"/>
      <c r="BS40" s="243"/>
      <c r="BT40" s="243"/>
      <c r="BU40" s="243"/>
      <c r="BV40" s="243"/>
      <c r="BW40" s="165" t="s">
        <v>106</v>
      </c>
      <c r="BX40" s="251"/>
      <c r="BY40" s="296"/>
      <c r="BZ40" s="304"/>
      <c r="CA40" s="305"/>
      <c r="CB40" s="305"/>
      <c r="CC40" s="305"/>
      <c r="CD40" s="305"/>
      <c r="CE40" s="305"/>
      <c r="CF40" s="165" t="s">
        <v>169</v>
      </c>
      <c r="CG40" s="308" t="str">
        <f t="shared" si="108"/>
        <v/>
      </c>
      <c r="CH40" s="251"/>
      <c r="CI40" s="296"/>
      <c r="CJ40" s="166"/>
      <c r="CK40" s="245"/>
      <c r="CL40" s="245"/>
      <c r="CM40" s="245"/>
      <c r="CN40" s="245"/>
      <c r="CO40" s="245"/>
      <c r="CP40" s="165" t="s">
        <v>107</v>
      </c>
      <c r="CQ40" s="247"/>
      <c r="CR40" s="249" t="str">
        <f t="shared" si="109"/>
        <v/>
      </c>
      <c r="CS40" s="251"/>
      <c r="CT40" s="296" t="s">
        <v>171</v>
      </c>
      <c r="CU40" s="167"/>
      <c r="CV40" s="300"/>
      <c r="CW40" s="300"/>
      <c r="CX40" s="300"/>
      <c r="CY40" s="300"/>
      <c r="CZ40" s="300"/>
      <c r="DA40" s="300"/>
      <c r="DB40" s="168" t="s">
        <v>108</v>
      </c>
      <c r="DC40" s="296" t="s">
        <v>171</v>
      </c>
      <c r="DD40" s="170"/>
      <c r="DE40" s="300"/>
      <c r="DF40" s="300"/>
      <c r="DG40" s="300"/>
      <c r="DH40" s="300"/>
      <c r="DI40" s="300"/>
      <c r="DJ40" s="300"/>
      <c r="DK40" s="169" t="s">
        <v>106</v>
      </c>
      <c r="DL40" s="296" t="s">
        <v>171</v>
      </c>
      <c r="DM40" s="170"/>
      <c r="DN40" s="300"/>
      <c r="DO40" s="300"/>
      <c r="DP40" s="300"/>
      <c r="DQ40" s="300"/>
      <c r="DR40" s="300"/>
      <c r="DS40" s="300"/>
      <c r="DT40" s="171" t="s">
        <v>106</v>
      </c>
      <c r="DU40" s="296" t="s">
        <v>171</v>
      </c>
      <c r="DV40" s="310"/>
      <c r="DW40" s="300"/>
      <c r="DX40" s="300"/>
      <c r="DY40" s="300"/>
      <c r="DZ40" s="300"/>
      <c r="EA40" s="300"/>
      <c r="EB40" s="300"/>
      <c r="EC40" s="172" t="s">
        <v>106</v>
      </c>
      <c r="ED40" s="173"/>
      <c r="EE40" s="296" t="s">
        <v>171</v>
      </c>
      <c r="EF40" s="170"/>
      <c r="EG40" s="300"/>
      <c r="EH40" s="300"/>
      <c r="EI40" s="300"/>
      <c r="EJ40" s="300"/>
      <c r="EK40" s="300"/>
      <c r="EL40" s="300"/>
      <c r="EM40" s="172" t="s">
        <v>106</v>
      </c>
      <c r="EN40" s="174"/>
      <c r="EO40" s="296" t="s">
        <v>171</v>
      </c>
      <c r="EP40" s="255"/>
      <c r="EQ40" s="256"/>
      <c r="ER40" s="256"/>
      <c r="ES40" s="256"/>
      <c r="ET40" s="256"/>
      <c r="EU40" s="256"/>
      <c r="EV40" s="175" t="s">
        <v>109</v>
      </c>
      <c r="EW40" s="259" t="str">
        <f t="shared" si="110"/>
        <v/>
      </c>
      <c r="EX40" s="253"/>
      <c r="EY40" s="296" t="s">
        <v>171</v>
      </c>
      <c r="EZ40" s="255"/>
      <c r="FA40" s="256"/>
      <c r="FB40" s="256"/>
      <c r="FC40" s="256"/>
      <c r="FD40" s="256"/>
      <c r="FE40" s="256"/>
      <c r="FF40" s="175" t="s">
        <v>109</v>
      </c>
      <c r="FG40" s="176" t="str">
        <f t="shared" si="111"/>
        <v/>
      </c>
      <c r="FH40" s="251"/>
      <c r="FI40" s="296"/>
      <c r="FJ40" s="423"/>
      <c r="FK40" s="424"/>
      <c r="FL40" s="424"/>
      <c r="FM40" s="424"/>
      <c r="FN40" s="424"/>
      <c r="FO40" s="424"/>
      <c r="FP40" s="165" t="s">
        <v>110</v>
      </c>
      <c r="FQ40" s="177" t="str">
        <f t="shared" si="112"/>
        <v/>
      </c>
      <c r="FR40" s="261"/>
      <c r="FS40" s="263" t="str">
        <f t="shared" si="113"/>
        <v/>
      </c>
      <c r="FT40" s="269"/>
      <c r="FU40" s="270"/>
      <c r="FV40" s="265" t="str">
        <f t="shared" si="114"/>
        <v/>
      </c>
      <c r="FW40" s="273"/>
      <c r="FX40" s="274"/>
      <c r="FY40" s="267" t="str">
        <f t="shared" si="115"/>
        <v/>
      </c>
      <c r="FZ40" s="273"/>
      <c r="GA40" s="277"/>
      <c r="GB40" s="376"/>
      <c r="GD40" s="316" t="str">
        <f t="shared" si="116"/>
        <v/>
      </c>
      <c r="GE40" s="290" t="str">
        <f t="shared" si="117"/>
        <v/>
      </c>
      <c r="GF40" s="290" t="str">
        <f t="shared" si="118"/>
        <v/>
      </c>
      <c r="GG40" s="290" t="str">
        <f t="shared" si="119"/>
        <v/>
      </c>
      <c r="GH40" s="387" t="str">
        <f t="shared" si="120"/>
        <v/>
      </c>
      <c r="GI40" s="316" t="str">
        <f t="shared" si="121"/>
        <v/>
      </c>
      <c r="GJ40" s="290" t="str">
        <f t="shared" si="122"/>
        <v/>
      </c>
      <c r="GK40" s="290" t="str">
        <f t="shared" si="123"/>
        <v/>
      </c>
      <c r="GL40" s="317" t="str">
        <f t="shared" si="124"/>
        <v/>
      </c>
      <c r="GM40" s="391"/>
      <c r="GN40" s="398" t="str">
        <f t="shared" si="125"/>
        <v/>
      </c>
      <c r="GO40" s="398" t="str">
        <f t="shared" si="126"/>
        <v/>
      </c>
      <c r="GP40" s="399" t="str">
        <f t="shared" si="127"/>
        <v/>
      </c>
      <c r="GQ40" s="400" t="str">
        <f t="shared" si="128"/>
        <v/>
      </c>
      <c r="GR40" s="400" t="str">
        <f t="shared" si="129"/>
        <v/>
      </c>
      <c r="GS40" s="400" t="str">
        <f t="shared" si="130"/>
        <v/>
      </c>
      <c r="GT40" s="290" t="str">
        <f t="shared" si="131"/>
        <v/>
      </c>
      <c r="GU40" s="290" t="str">
        <f t="shared" si="132"/>
        <v/>
      </c>
      <c r="GV40" s="290" t="str">
        <f t="shared" si="133"/>
        <v/>
      </c>
      <c r="GW40" s="400" t="str">
        <f t="shared" si="134"/>
        <v/>
      </c>
      <c r="GX40" s="290" t="str">
        <f t="shared" si="135"/>
        <v/>
      </c>
      <c r="GY40" s="290" t="str">
        <f t="shared" si="136"/>
        <v/>
      </c>
      <c r="GZ40" s="290" t="str">
        <f t="shared" si="137"/>
        <v/>
      </c>
      <c r="HA40" s="317" t="str">
        <f t="shared" si="138"/>
        <v/>
      </c>
      <c r="HB40" s="417" t="str">
        <f t="shared" si="139"/>
        <v/>
      </c>
      <c r="HC40" s="399" t="str">
        <f t="shared" si="140"/>
        <v/>
      </c>
      <c r="HD40" s="290" t="str">
        <f t="shared" si="141"/>
        <v/>
      </c>
      <c r="HE40" s="290" t="str">
        <f t="shared" si="142"/>
        <v/>
      </c>
      <c r="HF40" s="290" t="str">
        <f t="shared" si="143"/>
        <v/>
      </c>
      <c r="HG40" s="290" t="str">
        <f t="shared" si="144"/>
        <v/>
      </c>
      <c r="HH40" s="317" t="str">
        <f t="shared" si="145"/>
        <v/>
      </c>
      <c r="HI40" s="399" t="str">
        <f t="shared" si="146"/>
        <v/>
      </c>
      <c r="HJ40" s="387" t="str">
        <f t="shared" si="147"/>
        <v/>
      </c>
      <c r="HK40" s="387" t="str">
        <f t="shared" si="148"/>
        <v/>
      </c>
      <c r="HL40" s="387" t="str">
        <f t="shared" si="149"/>
        <v/>
      </c>
      <c r="HM40" s="387" t="str">
        <f t="shared" si="150"/>
        <v/>
      </c>
      <c r="HN40" s="317" t="str">
        <f t="shared" si="151"/>
        <v/>
      </c>
      <c r="HO40" s="417" t="str">
        <f t="shared" si="152"/>
        <v/>
      </c>
      <c r="HP40" s="290" t="str">
        <f t="shared" si="153"/>
        <v/>
      </c>
      <c r="HQ40" s="290" t="str">
        <f t="shared" si="154"/>
        <v/>
      </c>
      <c r="HR40" s="422" t="str">
        <f t="shared" si="155"/>
        <v/>
      </c>
      <c r="HS40" s="399" t="str">
        <f t="shared" si="156"/>
        <v/>
      </c>
      <c r="HT40" s="400" t="str">
        <f t="shared" si="157"/>
        <v/>
      </c>
      <c r="HU40" s="387" t="str">
        <f t="shared" si="158"/>
        <v/>
      </c>
      <c r="HV40" s="387" t="str">
        <f t="shared" si="159"/>
        <v/>
      </c>
      <c r="HW40" s="404" t="str">
        <f t="shared" si="160"/>
        <v/>
      </c>
      <c r="HX40" s="394" t="str">
        <f t="shared" si="161"/>
        <v/>
      </c>
      <c r="HY40" s="180"/>
      <c r="HZ40" s="406">
        <f t="shared" si="162"/>
        <v>0</v>
      </c>
      <c r="IA40" s="406">
        <f t="shared" si="163"/>
        <v>0</v>
      </c>
      <c r="IB40" s="407">
        <f t="shared" si="164"/>
        <v>0</v>
      </c>
      <c r="IC40" s="407" t="str">
        <f t="shared" si="165"/>
        <v/>
      </c>
      <c r="ID40" s="407" t="str">
        <f t="shared" si="166"/>
        <v/>
      </c>
      <c r="IE40" s="407" t="str">
        <f t="shared" si="167"/>
        <v/>
      </c>
      <c r="IF40" s="407" t="str">
        <f t="shared" si="168"/>
        <v/>
      </c>
      <c r="IG40" s="407">
        <f t="shared" si="169"/>
        <v>0</v>
      </c>
      <c r="IH40" s="407">
        <f t="shared" si="170"/>
        <v>0</v>
      </c>
      <c r="II40" s="407">
        <f t="shared" si="171"/>
        <v>0</v>
      </c>
      <c r="IJ40" s="407">
        <f t="shared" si="172"/>
        <v>0</v>
      </c>
      <c r="IK40" s="406">
        <f t="shared" si="173"/>
        <v>0</v>
      </c>
    </row>
    <row r="41" spans="2:245" s="178" customFormat="1" ht="15" customHeight="1" x14ac:dyDescent="0.2">
      <c r="B41" s="231">
        <f t="shared" si="89"/>
        <v>0</v>
      </c>
      <c r="C41" s="231">
        <f t="shared" si="90"/>
        <v>0</v>
      </c>
      <c r="D41" s="231">
        <f t="shared" si="91"/>
        <v>0</v>
      </c>
      <c r="E41" s="231">
        <f t="shared" si="92"/>
        <v>0</v>
      </c>
      <c r="F41" s="231">
        <f t="shared" si="93"/>
        <v>0</v>
      </c>
      <c r="G41" s="231">
        <f t="shared" si="94"/>
        <v>0</v>
      </c>
      <c r="H41" s="231">
        <f t="shared" si="95"/>
        <v>0</v>
      </c>
      <c r="I41" s="232">
        <f t="shared" si="96"/>
        <v>0</v>
      </c>
      <c r="J41" s="151">
        <f t="shared" si="97"/>
        <v>0</v>
      </c>
      <c r="K41" s="152"/>
      <c r="L41" s="152"/>
      <c r="M41" s="153"/>
      <c r="N41" s="233"/>
      <c r="O41" s="155"/>
      <c r="P41" s="145" t="str">
        <f>IFERROR(VLOOKUP(O41,整理番号!$A$30:$B$31,2,FALSE),"")</f>
        <v/>
      </c>
      <c r="Q41" s="213"/>
      <c r="R41" s="158"/>
      <c r="S41" s="156" t="str">
        <f t="shared" si="98"/>
        <v/>
      </c>
      <c r="T41" s="152"/>
      <c r="U41" s="153"/>
      <c r="V41" s="145" t="str">
        <f>IFERROR(VLOOKUP(U41,整理番号!$A$3:$B$5,2,FALSE),"")</f>
        <v/>
      </c>
      <c r="W41" s="153"/>
      <c r="X41" s="146" t="str">
        <f>IFERROR(VLOOKUP(W41,整理番号!$A$8:$B$9,2,FALSE),"")</f>
        <v/>
      </c>
      <c r="Y41" s="153"/>
      <c r="Z41" s="145" t="str">
        <f>IFERROR(VLOOKUP(Y41,整理番号!$A$12:$B$16,2,FALSE),"")</f>
        <v/>
      </c>
      <c r="AA41" s="209"/>
      <c r="AB41" s="211"/>
      <c r="AC41" s="211"/>
      <c r="AD41" s="209"/>
      <c r="AE41" s="209"/>
      <c r="AF41" s="209"/>
      <c r="AG41" s="209"/>
      <c r="AH41" s="408"/>
      <c r="AI41" s="159"/>
      <c r="AJ41" s="410" t="str">
        <f>IFERROR(VLOOKUP(AI41,整理番号!$A$19:$B$23,2,FALSE),"")</f>
        <v/>
      </c>
      <c r="AK41" s="156" t="str">
        <f t="shared" si="99"/>
        <v/>
      </c>
      <c r="AL41" s="157"/>
      <c r="AM41" s="216"/>
      <c r="AN41" s="218"/>
      <c r="AO41" s="218"/>
      <c r="AP41" s="158"/>
      <c r="AQ41" s="159"/>
      <c r="AR41" s="220"/>
      <c r="AS41" s="161" t="str">
        <f t="shared" si="100"/>
        <v/>
      </c>
      <c r="AT41" s="147"/>
      <c r="AU41" s="147"/>
      <c r="AV41" s="161" t="str">
        <f t="shared" si="101"/>
        <v/>
      </c>
      <c r="AW41" s="162" t="str">
        <f t="shared" si="102"/>
        <v/>
      </c>
      <c r="AX41" s="162" t="str">
        <f t="shared" si="103"/>
        <v/>
      </c>
      <c r="AY41" s="223"/>
      <c r="AZ41" s="227" t="str">
        <f t="shared" si="104"/>
        <v/>
      </c>
      <c r="BA41" s="228" t="str">
        <f t="shared" si="105"/>
        <v/>
      </c>
      <c r="BB41" s="234" t="str">
        <f t="shared" si="106"/>
        <v/>
      </c>
      <c r="BC41" s="237"/>
      <c r="BD41" s="238"/>
      <c r="BE41" s="284"/>
      <c r="BF41" s="286"/>
      <c r="BG41" s="241"/>
      <c r="BH41" s="241"/>
      <c r="BI41" s="241"/>
      <c r="BJ41" s="241"/>
      <c r="BK41" s="241"/>
      <c r="BL41" s="163" t="s">
        <v>105</v>
      </c>
      <c r="BM41" s="302" t="str">
        <f t="shared" si="107"/>
        <v/>
      </c>
      <c r="BN41" s="251"/>
      <c r="BO41" s="270"/>
      <c r="BP41" s="179"/>
      <c r="BQ41" s="164"/>
      <c r="BR41" s="243"/>
      <c r="BS41" s="243"/>
      <c r="BT41" s="243"/>
      <c r="BU41" s="243"/>
      <c r="BV41" s="243"/>
      <c r="BW41" s="165" t="s">
        <v>106</v>
      </c>
      <c r="BX41" s="251"/>
      <c r="BY41" s="296"/>
      <c r="BZ41" s="304"/>
      <c r="CA41" s="305"/>
      <c r="CB41" s="305"/>
      <c r="CC41" s="305"/>
      <c r="CD41" s="305"/>
      <c r="CE41" s="305"/>
      <c r="CF41" s="165" t="s">
        <v>169</v>
      </c>
      <c r="CG41" s="308" t="str">
        <f t="shared" si="108"/>
        <v/>
      </c>
      <c r="CH41" s="251"/>
      <c r="CI41" s="296"/>
      <c r="CJ41" s="166"/>
      <c r="CK41" s="245"/>
      <c r="CL41" s="245"/>
      <c r="CM41" s="245"/>
      <c r="CN41" s="245"/>
      <c r="CO41" s="245"/>
      <c r="CP41" s="165" t="s">
        <v>107</v>
      </c>
      <c r="CQ41" s="247"/>
      <c r="CR41" s="249" t="str">
        <f t="shared" si="109"/>
        <v/>
      </c>
      <c r="CS41" s="251"/>
      <c r="CT41" s="296" t="s">
        <v>171</v>
      </c>
      <c r="CU41" s="167"/>
      <c r="CV41" s="300"/>
      <c r="CW41" s="300"/>
      <c r="CX41" s="300"/>
      <c r="CY41" s="300"/>
      <c r="CZ41" s="300"/>
      <c r="DA41" s="300"/>
      <c r="DB41" s="168" t="s">
        <v>108</v>
      </c>
      <c r="DC41" s="296" t="s">
        <v>171</v>
      </c>
      <c r="DD41" s="170"/>
      <c r="DE41" s="300"/>
      <c r="DF41" s="300"/>
      <c r="DG41" s="300"/>
      <c r="DH41" s="300"/>
      <c r="DI41" s="300"/>
      <c r="DJ41" s="300"/>
      <c r="DK41" s="169" t="s">
        <v>106</v>
      </c>
      <c r="DL41" s="296" t="s">
        <v>171</v>
      </c>
      <c r="DM41" s="170"/>
      <c r="DN41" s="300"/>
      <c r="DO41" s="300"/>
      <c r="DP41" s="300"/>
      <c r="DQ41" s="300"/>
      <c r="DR41" s="300"/>
      <c r="DS41" s="300"/>
      <c r="DT41" s="171" t="s">
        <v>106</v>
      </c>
      <c r="DU41" s="296" t="s">
        <v>171</v>
      </c>
      <c r="DV41" s="310"/>
      <c r="DW41" s="300"/>
      <c r="DX41" s="300"/>
      <c r="DY41" s="300"/>
      <c r="DZ41" s="300"/>
      <c r="EA41" s="300"/>
      <c r="EB41" s="300"/>
      <c r="EC41" s="172" t="s">
        <v>106</v>
      </c>
      <c r="ED41" s="173"/>
      <c r="EE41" s="296" t="s">
        <v>171</v>
      </c>
      <c r="EF41" s="170"/>
      <c r="EG41" s="300"/>
      <c r="EH41" s="300"/>
      <c r="EI41" s="300"/>
      <c r="EJ41" s="300"/>
      <c r="EK41" s="300"/>
      <c r="EL41" s="300"/>
      <c r="EM41" s="172" t="s">
        <v>106</v>
      </c>
      <c r="EN41" s="174"/>
      <c r="EO41" s="296" t="s">
        <v>171</v>
      </c>
      <c r="EP41" s="255"/>
      <c r="EQ41" s="256"/>
      <c r="ER41" s="256"/>
      <c r="ES41" s="256"/>
      <c r="ET41" s="256"/>
      <c r="EU41" s="256"/>
      <c r="EV41" s="175" t="s">
        <v>109</v>
      </c>
      <c r="EW41" s="259" t="str">
        <f t="shared" si="110"/>
        <v/>
      </c>
      <c r="EX41" s="253"/>
      <c r="EY41" s="296" t="s">
        <v>171</v>
      </c>
      <c r="EZ41" s="255"/>
      <c r="FA41" s="256"/>
      <c r="FB41" s="256"/>
      <c r="FC41" s="256"/>
      <c r="FD41" s="256"/>
      <c r="FE41" s="256"/>
      <c r="FF41" s="175" t="s">
        <v>109</v>
      </c>
      <c r="FG41" s="176" t="str">
        <f t="shared" si="111"/>
        <v/>
      </c>
      <c r="FH41" s="251"/>
      <c r="FI41" s="296"/>
      <c r="FJ41" s="423"/>
      <c r="FK41" s="424"/>
      <c r="FL41" s="424"/>
      <c r="FM41" s="424"/>
      <c r="FN41" s="424"/>
      <c r="FO41" s="424"/>
      <c r="FP41" s="165" t="s">
        <v>110</v>
      </c>
      <c r="FQ41" s="177" t="str">
        <f t="shared" si="112"/>
        <v/>
      </c>
      <c r="FR41" s="261"/>
      <c r="FS41" s="263" t="str">
        <f t="shared" si="113"/>
        <v/>
      </c>
      <c r="FT41" s="269"/>
      <c r="FU41" s="270"/>
      <c r="FV41" s="265" t="str">
        <f t="shared" si="114"/>
        <v/>
      </c>
      <c r="FW41" s="273"/>
      <c r="FX41" s="274"/>
      <c r="FY41" s="267" t="str">
        <f t="shared" si="115"/>
        <v/>
      </c>
      <c r="FZ41" s="273"/>
      <c r="GA41" s="277"/>
      <c r="GB41" s="376"/>
      <c r="GD41" s="316" t="str">
        <f t="shared" si="116"/>
        <v/>
      </c>
      <c r="GE41" s="290" t="str">
        <f t="shared" si="117"/>
        <v/>
      </c>
      <c r="GF41" s="290" t="str">
        <f t="shared" si="118"/>
        <v/>
      </c>
      <c r="GG41" s="290" t="str">
        <f t="shared" si="119"/>
        <v/>
      </c>
      <c r="GH41" s="387" t="str">
        <f t="shared" si="120"/>
        <v/>
      </c>
      <c r="GI41" s="316" t="str">
        <f t="shared" si="121"/>
        <v/>
      </c>
      <c r="GJ41" s="290" t="str">
        <f t="shared" si="122"/>
        <v/>
      </c>
      <c r="GK41" s="290" t="str">
        <f t="shared" si="123"/>
        <v/>
      </c>
      <c r="GL41" s="317" t="str">
        <f t="shared" si="124"/>
        <v/>
      </c>
      <c r="GM41" s="391"/>
      <c r="GN41" s="398" t="str">
        <f t="shared" si="125"/>
        <v/>
      </c>
      <c r="GO41" s="398" t="str">
        <f t="shared" si="126"/>
        <v/>
      </c>
      <c r="GP41" s="399" t="str">
        <f t="shared" si="127"/>
        <v/>
      </c>
      <c r="GQ41" s="400" t="str">
        <f t="shared" si="128"/>
        <v/>
      </c>
      <c r="GR41" s="400" t="str">
        <f t="shared" si="129"/>
        <v/>
      </c>
      <c r="GS41" s="400" t="str">
        <f t="shared" si="130"/>
        <v/>
      </c>
      <c r="GT41" s="290" t="str">
        <f t="shared" si="131"/>
        <v/>
      </c>
      <c r="GU41" s="290" t="str">
        <f t="shared" si="132"/>
        <v/>
      </c>
      <c r="GV41" s="290" t="str">
        <f t="shared" si="133"/>
        <v/>
      </c>
      <c r="GW41" s="400" t="str">
        <f t="shared" si="134"/>
        <v/>
      </c>
      <c r="GX41" s="290" t="str">
        <f t="shared" si="135"/>
        <v/>
      </c>
      <c r="GY41" s="290" t="str">
        <f t="shared" si="136"/>
        <v/>
      </c>
      <c r="GZ41" s="290" t="str">
        <f t="shared" si="137"/>
        <v/>
      </c>
      <c r="HA41" s="317" t="str">
        <f t="shared" si="138"/>
        <v/>
      </c>
      <c r="HB41" s="417" t="str">
        <f t="shared" si="139"/>
        <v/>
      </c>
      <c r="HC41" s="399" t="str">
        <f t="shared" si="140"/>
        <v/>
      </c>
      <c r="HD41" s="290" t="str">
        <f t="shared" si="141"/>
        <v/>
      </c>
      <c r="HE41" s="290" t="str">
        <f t="shared" si="142"/>
        <v/>
      </c>
      <c r="HF41" s="290" t="str">
        <f t="shared" si="143"/>
        <v/>
      </c>
      <c r="HG41" s="290" t="str">
        <f t="shared" si="144"/>
        <v/>
      </c>
      <c r="HH41" s="317" t="str">
        <f t="shared" si="145"/>
        <v/>
      </c>
      <c r="HI41" s="399" t="str">
        <f t="shared" si="146"/>
        <v/>
      </c>
      <c r="HJ41" s="387" t="str">
        <f t="shared" si="147"/>
        <v/>
      </c>
      <c r="HK41" s="387" t="str">
        <f t="shared" si="148"/>
        <v/>
      </c>
      <c r="HL41" s="387" t="str">
        <f t="shared" si="149"/>
        <v/>
      </c>
      <c r="HM41" s="387" t="str">
        <f t="shared" si="150"/>
        <v/>
      </c>
      <c r="HN41" s="317" t="str">
        <f t="shared" si="151"/>
        <v/>
      </c>
      <c r="HO41" s="417" t="str">
        <f t="shared" si="152"/>
        <v/>
      </c>
      <c r="HP41" s="290" t="str">
        <f t="shared" si="153"/>
        <v/>
      </c>
      <c r="HQ41" s="290" t="str">
        <f t="shared" si="154"/>
        <v/>
      </c>
      <c r="HR41" s="422" t="str">
        <f t="shared" si="155"/>
        <v/>
      </c>
      <c r="HS41" s="399" t="str">
        <f t="shared" si="156"/>
        <v/>
      </c>
      <c r="HT41" s="400" t="str">
        <f t="shared" si="157"/>
        <v/>
      </c>
      <c r="HU41" s="387" t="str">
        <f t="shared" si="158"/>
        <v/>
      </c>
      <c r="HV41" s="387" t="str">
        <f t="shared" si="159"/>
        <v/>
      </c>
      <c r="HW41" s="404" t="str">
        <f t="shared" si="160"/>
        <v/>
      </c>
      <c r="HX41" s="394" t="str">
        <f t="shared" si="161"/>
        <v/>
      </c>
      <c r="HY41" s="180"/>
      <c r="HZ41" s="406">
        <f t="shared" si="162"/>
        <v>0</v>
      </c>
      <c r="IA41" s="406">
        <f t="shared" si="163"/>
        <v>0</v>
      </c>
      <c r="IB41" s="407">
        <f t="shared" si="164"/>
        <v>0</v>
      </c>
      <c r="IC41" s="407" t="str">
        <f t="shared" si="165"/>
        <v/>
      </c>
      <c r="ID41" s="407" t="str">
        <f t="shared" si="166"/>
        <v/>
      </c>
      <c r="IE41" s="407" t="str">
        <f t="shared" si="167"/>
        <v/>
      </c>
      <c r="IF41" s="407" t="str">
        <f t="shared" si="168"/>
        <v/>
      </c>
      <c r="IG41" s="407">
        <f t="shared" si="169"/>
        <v>0</v>
      </c>
      <c r="IH41" s="407">
        <f t="shared" si="170"/>
        <v>0</v>
      </c>
      <c r="II41" s="407">
        <f t="shared" si="171"/>
        <v>0</v>
      </c>
      <c r="IJ41" s="407">
        <f t="shared" si="172"/>
        <v>0</v>
      </c>
      <c r="IK41" s="406">
        <f t="shared" si="173"/>
        <v>0</v>
      </c>
    </row>
    <row r="42" spans="2:245" s="178" customFormat="1" ht="15" customHeight="1" x14ac:dyDescent="0.2">
      <c r="B42" s="231">
        <f t="shared" si="89"/>
        <v>0</v>
      </c>
      <c r="C42" s="231">
        <f t="shared" si="90"/>
        <v>0</v>
      </c>
      <c r="D42" s="231">
        <f t="shared" si="91"/>
        <v>0</v>
      </c>
      <c r="E42" s="231">
        <f t="shared" si="92"/>
        <v>0</v>
      </c>
      <c r="F42" s="231">
        <f t="shared" si="93"/>
        <v>0</v>
      </c>
      <c r="G42" s="231">
        <f t="shared" si="94"/>
        <v>0</v>
      </c>
      <c r="H42" s="231">
        <f t="shared" si="95"/>
        <v>0</v>
      </c>
      <c r="I42" s="232">
        <f t="shared" si="96"/>
        <v>0</v>
      </c>
      <c r="J42" s="151">
        <f t="shared" si="97"/>
        <v>0</v>
      </c>
      <c r="K42" s="152"/>
      <c r="L42" s="152"/>
      <c r="M42" s="153"/>
      <c r="N42" s="233"/>
      <c r="O42" s="155"/>
      <c r="P42" s="145" t="str">
        <f>IFERROR(VLOOKUP(O42,整理番号!$A$30:$B$31,2,FALSE),"")</f>
        <v/>
      </c>
      <c r="Q42" s="213"/>
      <c r="R42" s="158"/>
      <c r="S42" s="156" t="str">
        <f t="shared" si="98"/>
        <v/>
      </c>
      <c r="T42" s="152"/>
      <c r="U42" s="153"/>
      <c r="V42" s="145" t="str">
        <f>IFERROR(VLOOKUP(U42,整理番号!$A$3:$B$5,2,FALSE),"")</f>
        <v/>
      </c>
      <c r="W42" s="153"/>
      <c r="X42" s="146" t="str">
        <f>IFERROR(VLOOKUP(W42,整理番号!$A$8:$B$9,2,FALSE),"")</f>
        <v/>
      </c>
      <c r="Y42" s="153"/>
      <c r="Z42" s="145" t="str">
        <f>IFERROR(VLOOKUP(Y42,整理番号!$A$12:$B$16,2,FALSE),"")</f>
        <v/>
      </c>
      <c r="AA42" s="209"/>
      <c r="AB42" s="211"/>
      <c r="AC42" s="211"/>
      <c r="AD42" s="209"/>
      <c r="AE42" s="209"/>
      <c r="AF42" s="209"/>
      <c r="AG42" s="209"/>
      <c r="AH42" s="408"/>
      <c r="AI42" s="159"/>
      <c r="AJ42" s="410" t="str">
        <f>IFERROR(VLOOKUP(AI42,整理番号!$A$19:$B$23,2,FALSE),"")</f>
        <v/>
      </c>
      <c r="AK42" s="156" t="str">
        <f t="shared" si="99"/>
        <v/>
      </c>
      <c r="AL42" s="157"/>
      <c r="AM42" s="216"/>
      <c r="AN42" s="218"/>
      <c r="AO42" s="218"/>
      <c r="AP42" s="158"/>
      <c r="AQ42" s="159"/>
      <c r="AR42" s="220"/>
      <c r="AS42" s="161" t="str">
        <f t="shared" si="100"/>
        <v/>
      </c>
      <c r="AT42" s="147"/>
      <c r="AU42" s="147"/>
      <c r="AV42" s="161" t="str">
        <f t="shared" si="101"/>
        <v/>
      </c>
      <c r="AW42" s="162" t="str">
        <f t="shared" si="102"/>
        <v/>
      </c>
      <c r="AX42" s="162" t="str">
        <f t="shared" si="103"/>
        <v/>
      </c>
      <c r="AY42" s="223"/>
      <c r="AZ42" s="227" t="str">
        <f t="shared" si="104"/>
        <v/>
      </c>
      <c r="BA42" s="228" t="str">
        <f t="shared" si="105"/>
        <v/>
      </c>
      <c r="BB42" s="234" t="str">
        <f t="shared" si="106"/>
        <v/>
      </c>
      <c r="BC42" s="237"/>
      <c r="BD42" s="238"/>
      <c r="BE42" s="284"/>
      <c r="BF42" s="286"/>
      <c r="BG42" s="241"/>
      <c r="BH42" s="241"/>
      <c r="BI42" s="241"/>
      <c r="BJ42" s="241"/>
      <c r="BK42" s="241"/>
      <c r="BL42" s="163" t="s">
        <v>105</v>
      </c>
      <c r="BM42" s="302" t="str">
        <f t="shared" si="107"/>
        <v/>
      </c>
      <c r="BN42" s="251"/>
      <c r="BO42" s="270"/>
      <c r="BP42" s="179"/>
      <c r="BQ42" s="164"/>
      <c r="BR42" s="243"/>
      <c r="BS42" s="243"/>
      <c r="BT42" s="243"/>
      <c r="BU42" s="243"/>
      <c r="BV42" s="243"/>
      <c r="BW42" s="165" t="s">
        <v>106</v>
      </c>
      <c r="BX42" s="251"/>
      <c r="BY42" s="296"/>
      <c r="BZ42" s="304"/>
      <c r="CA42" s="305"/>
      <c r="CB42" s="305"/>
      <c r="CC42" s="305"/>
      <c r="CD42" s="305"/>
      <c r="CE42" s="305"/>
      <c r="CF42" s="165" t="s">
        <v>169</v>
      </c>
      <c r="CG42" s="308" t="str">
        <f t="shared" si="108"/>
        <v/>
      </c>
      <c r="CH42" s="251"/>
      <c r="CI42" s="296"/>
      <c r="CJ42" s="166"/>
      <c r="CK42" s="245"/>
      <c r="CL42" s="245"/>
      <c r="CM42" s="245"/>
      <c r="CN42" s="245"/>
      <c r="CO42" s="245"/>
      <c r="CP42" s="165" t="s">
        <v>107</v>
      </c>
      <c r="CQ42" s="247"/>
      <c r="CR42" s="249" t="str">
        <f t="shared" si="109"/>
        <v/>
      </c>
      <c r="CS42" s="251"/>
      <c r="CT42" s="296" t="s">
        <v>171</v>
      </c>
      <c r="CU42" s="167"/>
      <c r="CV42" s="300"/>
      <c r="CW42" s="300"/>
      <c r="CX42" s="300"/>
      <c r="CY42" s="300"/>
      <c r="CZ42" s="300"/>
      <c r="DA42" s="300"/>
      <c r="DB42" s="168" t="s">
        <v>108</v>
      </c>
      <c r="DC42" s="296" t="s">
        <v>171</v>
      </c>
      <c r="DD42" s="170"/>
      <c r="DE42" s="300"/>
      <c r="DF42" s="300"/>
      <c r="DG42" s="300"/>
      <c r="DH42" s="300"/>
      <c r="DI42" s="300"/>
      <c r="DJ42" s="300"/>
      <c r="DK42" s="169" t="s">
        <v>106</v>
      </c>
      <c r="DL42" s="296" t="s">
        <v>171</v>
      </c>
      <c r="DM42" s="170"/>
      <c r="DN42" s="300"/>
      <c r="DO42" s="300"/>
      <c r="DP42" s="300"/>
      <c r="DQ42" s="300"/>
      <c r="DR42" s="300"/>
      <c r="DS42" s="300"/>
      <c r="DT42" s="171" t="s">
        <v>106</v>
      </c>
      <c r="DU42" s="296" t="s">
        <v>171</v>
      </c>
      <c r="DV42" s="310"/>
      <c r="DW42" s="300"/>
      <c r="DX42" s="300"/>
      <c r="DY42" s="300"/>
      <c r="DZ42" s="300"/>
      <c r="EA42" s="300"/>
      <c r="EB42" s="300"/>
      <c r="EC42" s="172" t="s">
        <v>106</v>
      </c>
      <c r="ED42" s="173"/>
      <c r="EE42" s="296" t="s">
        <v>171</v>
      </c>
      <c r="EF42" s="170"/>
      <c r="EG42" s="300"/>
      <c r="EH42" s="300"/>
      <c r="EI42" s="300"/>
      <c r="EJ42" s="300"/>
      <c r="EK42" s="300"/>
      <c r="EL42" s="300"/>
      <c r="EM42" s="172" t="s">
        <v>106</v>
      </c>
      <c r="EN42" s="174"/>
      <c r="EO42" s="296" t="s">
        <v>171</v>
      </c>
      <c r="EP42" s="255"/>
      <c r="EQ42" s="256"/>
      <c r="ER42" s="256"/>
      <c r="ES42" s="256"/>
      <c r="ET42" s="256"/>
      <c r="EU42" s="256"/>
      <c r="EV42" s="175" t="s">
        <v>109</v>
      </c>
      <c r="EW42" s="259" t="str">
        <f t="shared" si="110"/>
        <v/>
      </c>
      <c r="EX42" s="253"/>
      <c r="EY42" s="296" t="s">
        <v>171</v>
      </c>
      <c r="EZ42" s="255"/>
      <c r="FA42" s="256"/>
      <c r="FB42" s="256"/>
      <c r="FC42" s="256"/>
      <c r="FD42" s="256"/>
      <c r="FE42" s="256"/>
      <c r="FF42" s="175" t="s">
        <v>109</v>
      </c>
      <c r="FG42" s="176" t="str">
        <f t="shared" si="111"/>
        <v/>
      </c>
      <c r="FH42" s="251"/>
      <c r="FI42" s="296"/>
      <c r="FJ42" s="423"/>
      <c r="FK42" s="424"/>
      <c r="FL42" s="424"/>
      <c r="FM42" s="424"/>
      <c r="FN42" s="424"/>
      <c r="FO42" s="424"/>
      <c r="FP42" s="165" t="s">
        <v>110</v>
      </c>
      <c r="FQ42" s="177" t="str">
        <f t="shared" si="112"/>
        <v/>
      </c>
      <c r="FR42" s="261"/>
      <c r="FS42" s="263" t="str">
        <f t="shared" si="113"/>
        <v/>
      </c>
      <c r="FT42" s="269"/>
      <c r="FU42" s="270"/>
      <c r="FV42" s="265" t="str">
        <f t="shared" si="114"/>
        <v/>
      </c>
      <c r="FW42" s="273"/>
      <c r="FX42" s="274"/>
      <c r="FY42" s="267" t="str">
        <f t="shared" si="115"/>
        <v/>
      </c>
      <c r="FZ42" s="273"/>
      <c r="GA42" s="277"/>
      <c r="GB42" s="376"/>
      <c r="GD42" s="316" t="str">
        <f t="shared" si="116"/>
        <v/>
      </c>
      <c r="GE42" s="290" t="str">
        <f t="shared" si="117"/>
        <v/>
      </c>
      <c r="GF42" s="290" t="str">
        <f t="shared" si="118"/>
        <v/>
      </c>
      <c r="GG42" s="290" t="str">
        <f t="shared" si="119"/>
        <v/>
      </c>
      <c r="GH42" s="387" t="str">
        <f t="shared" si="120"/>
        <v/>
      </c>
      <c r="GI42" s="316" t="str">
        <f t="shared" si="121"/>
        <v/>
      </c>
      <c r="GJ42" s="290" t="str">
        <f t="shared" si="122"/>
        <v/>
      </c>
      <c r="GK42" s="290" t="str">
        <f t="shared" si="123"/>
        <v/>
      </c>
      <c r="GL42" s="317" t="str">
        <f t="shared" si="124"/>
        <v/>
      </c>
      <c r="GM42" s="391"/>
      <c r="GN42" s="398" t="str">
        <f t="shared" si="125"/>
        <v/>
      </c>
      <c r="GO42" s="398" t="str">
        <f t="shared" si="126"/>
        <v/>
      </c>
      <c r="GP42" s="399" t="str">
        <f t="shared" si="127"/>
        <v/>
      </c>
      <c r="GQ42" s="400" t="str">
        <f t="shared" si="128"/>
        <v/>
      </c>
      <c r="GR42" s="400" t="str">
        <f t="shared" si="129"/>
        <v/>
      </c>
      <c r="GS42" s="400" t="str">
        <f t="shared" si="130"/>
        <v/>
      </c>
      <c r="GT42" s="290" t="str">
        <f t="shared" si="131"/>
        <v/>
      </c>
      <c r="GU42" s="290" t="str">
        <f t="shared" si="132"/>
        <v/>
      </c>
      <c r="GV42" s="290" t="str">
        <f t="shared" si="133"/>
        <v/>
      </c>
      <c r="GW42" s="400" t="str">
        <f t="shared" si="134"/>
        <v/>
      </c>
      <c r="GX42" s="290" t="str">
        <f t="shared" si="135"/>
        <v/>
      </c>
      <c r="GY42" s="290" t="str">
        <f t="shared" si="136"/>
        <v/>
      </c>
      <c r="GZ42" s="290" t="str">
        <f t="shared" si="137"/>
        <v/>
      </c>
      <c r="HA42" s="317" t="str">
        <f t="shared" si="138"/>
        <v/>
      </c>
      <c r="HB42" s="417" t="str">
        <f t="shared" si="139"/>
        <v/>
      </c>
      <c r="HC42" s="399" t="str">
        <f t="shared" si="140"/>
        <v/>
      </c>
      <c r="HD42" s="290" t="str">
        <f t="shared" si="141"/>
        <v/>
      </c>
      <c r="HE42" s="290" t="str">
        <f t="shared" si="142"/>
        <v/>
      </c>
      <c r="HF42" s="290" t="str">
        <f t="shared" si="143"/>
        <v/>
      </c>
      <c r="HG42" s="290" t="str">
        <f t="shared" si="144"/>
        <v/>
      </c>
      <c r="HH42" s="317" t="str">
        <f t="shared" si="145"/>
        <v/>
      </c>
      <c r="HI42" s="399" t="str">
        <f t="shared" si="146"/>
        <v/>
      </c>
      <c r="HJ42" s="387" t="str">
        <f t="shared" si="147"/>
        <v/>
      </c>
      <c r="HK42" s="387" t="str">
        <f t="shared" si="148"/>
        <v/>
      </c>
      <c r="HL42" s="387" t="str">
        <f t="shared" si="149"/>
        <v/>
      </c>
      <c r="HM42" s="387" t="str">
        <f t="shared" si="150"/>
        <v/>
      </c>
      <c r="HN42" s="317" t="str">
        <f t="shared" si="151"/>
        <v/>
      </c>
      <c r="HO42" s="417" t="str">
        <f t="shared" si="152"/>
        <v/>
      </c>
      <c r="HP42" s="290" t="str">
        <f t="shared" si="153"/>
        <v/>
      </c>
      <c r="HQ42" s="290" t="str">
        <f t="shared" si="154"/>
        <v/>
      </c>
      <c r="HR42" s="422" t="str">
        <f t="shared" si="155"/>
        <v/>
      </c>
      <c r="HS42" s="399" t="str">
        <f t="shared" si="156"/>
        <v/>
      </c>
      <c r="HT42" s="400" t="str">
        <f t="shared" si="157"/>
        <v/>
      </c>
      <c r="HU42" s="387" t="str">
        <f t="shared" si="158"/>
        <v/>
      </c>
      <c r="HV42" s="387" t="str">
        <f t="shared" si="159"/>
        <v/>
      </c>
      <c r="HW42" s="404" t="str">
        <f t="shared" si="160"/>
        <v/>
      </c>
      <c r="HX42" s="394" t="str">
        <f t="shared" si="161"/>
        <v/>
      </c>
      <c r="HY42" s="180"/>
      <c r="HZ42" s="406">
        <f t="shared" si="162"/>
        <v>0</v>
      </c>
      <c r="IA42" s="406">
        <f t="shared" si="163"/>
        <v>0</v>
      </c>
      <c r="IB42" s="407">
        <f t="shared" si="164"/>
        <v>0</v>
      </c>
      <c r="IC42" s="407" t="str">
        <f t="shared" si="165"/>
        <v/>
      </c>
      <c r="ID42" s="407" t="str">
        <f t="shared" si="166"/>
        <v/>
      </c>
      <c r="IE42" s="407" t="str">
        <f t="shared" si="167"/>
        <v/>
      </c>
      <c r="IF42" s="407" t="str">
        <f t="shared" si="168"/>
        <v/>
      </c>
      <c r="IG42" s="407">
        <f t="shared" si="169"/>
        <v>0</v>
      </c>
      <c r="IH42" s="407">
        <f t="shared" si="170"/>
        <v>0</v>
      </c>
      <c r="II42" s="407">
        <f t="shared" si="171"/>
        <v>0</v>
      </c>
      <c r="IJ42" s="407">
        <f t="shared" si="172"/>
        <v>0</v>
      </c>
      <c r="IK42" s="406">
        <f t="shared" si="173"/>
        <v>0</v>
      </c>
    </row>
    <row r="43" spans="2:245" s="178" customFormat="1" ht="15" customHeight="1" x14ac:dyDescent="0.2">
      <c r="B43" s="231">
        <f t="shared" si="89"/>
        <v>0</v>
      </c>
      <c r="C43" s="231">
        <f t="shared" si="90"/>
        <v>0</v>
      </c>
      <c r="D43" s="231">
        <f t="shared" si="91"/>
        <v>0</v>
      </c>
      <c r="E43" s="231">
        <f t="shared" si="92"/>
        <v>0</v>
      </c>
      <c r="F43" s="231">
        <f t="shared" si="93"/>
        <v>0</v>
      </c>
      <c r="G43" s="231">
        <f t="shared" si="94"/>
        <v>0</v>
      </c>
      <c r="H43" s="231">
        <f t="shared" si="95"/>
        <v>0</v>
      </c>
      <c r="I43" s="232">
        <f t="shared" si="96"/>
        <v>0</v>
      </c>
      <c r="J43" s="151">
        <f t="shared" si="97"/>
        <v>0</v>
      </c>
      <c r="K43" s="152"/>
      <c r="L43" s="152"/>
      <c r="M43" s="153"/>
      <c r="N43" s="233"/>
      <c r="O43" s="155"/>
      <c r="P43" s="145" t="str">
        <f>IFERROR(VLOOKUP(O43,整理番号!$A$30:$B$31,2,FALSE),"")</f>
        <v/>
      </c>
      <c r="Q43" s="213"/>
      <c r="R43" s="158"/>
      <c r="S43" s="156" t="str">
        <f t="shared" si="98"/>
        <v/>
      </c>
      <c r="T43" s="152"/>
      <c r="U43" s="153"/>
      <c r="V43" s="145" t="str">
        <f>IFERROR(VLOOKUP(U43,整理番号!$A$3:$B$5,2,FALSE),"")</f>
        <v/>
      </c>
      <c r="W43" s="153"/>
      <c r="X43" s="146" t="str">
        <f>IFERROR(VLOOKUP(W43,整理番号!$A$8:$B$9,2,FALSE),"")</f>
        <v/>
      </c>
      <c r="Y43" s="153"/>
      <c r="Z43" s="145" t="str">
        <f>IFERROR(VLOOKUP(Y43,整理番号!$A$12:$B$16,2,FALSE),"")</f>
        <v/>
      </c>
      <c r="AA43" s="209"/>
      <c r="AB43" s="211"/>
      <c r="AC43" s="211"/>
      <c r="AD43" s="209"/>
      <c r="AE43" s="209"/>
      <c r="AF43" s="209"/>
      <c r="AG43" s="209"/>
      <c r="AH43" s="408"/>
      <c r="AI43" s="159"/>
      <c r="AJ43" s="410" t="str">
        <f>IFERROR(VLOOKUP(AI43,整理番号!$A$19:$B$23,2,FALSE),"")</f>
        <v/>
      </c>
      <c r="AK43" s="156" t="str">
        <f t="shared" si="99"/>
        <v/>
      </c>
      <c r="AL43" s="157"/>
      <c r="AM43" s="216"/>
      <c r="AN43" s="218"/>
      <c r="AO43" s="218"/>
      <c r="AP43" s="158"/>
      <c r="AQ43" s="159"/>
      <c r="AR43" s="220"/>
      <c r="AS43" s="161" t="str">
        <f t="shared" si="100"/>
        <v/>
      </c>
      <c r="AT43" s="147"/>
      <c r="AU43" s="147"/>
      <c r="AV43" s="161" t="str">
        <f t="shared" si="101"/>
        <v/>
      </c>
      <c r="AW43" s="162" t="str">
        <f t="shared" si="102"/>
        <v/>
      </c>
      <c r="AX43" s="162" t="str">
        <f t="shared" si="103"/>
        <v/>
      </c>
      <c r="AY43" s="223"/>
      <c r="AZ43" s="227" t="str">
        <f t="shared" si="104"/>
        <v/>
      </c>
      <c r="BA43" s="228" t="str">
        <f t="shared" si="105"/>
        <v/>
      </c>
      <c r="BB43" s="234" t="str">
        <f t="shared" si="106"/>
        <v/>
      </c>
      <c r="BC43" s="237"/>
      <c r="BD43" s="238"/>
      <c r="BE43" s="284"/>
      <c r="BF43" s="286"/>
      <c r="BG43" s="241"/>
      <c r="BH43" s="241"/>
      <c r="BI43" s="241"/>
      <c r="BJ43" s="241"/>
      <c r="BK43" s="241"/>
      <c r="BL43" s="163" t="s">
        <v>105</v>
      </c>
      <c r="BM43" s="302" t="str">
        <f t="shared" si="107"/>
        <v/>
      </c>
      <c r="BN43" s="251"/>
      <c r="BO43" s="270"/>
      <c r="BP43" s="179"/>
      <c r="BQ43" s="164"/>
      <c r="BR43" s="243"/>
      <c r="BS43" s="243"/>
      <c r="BT43" s="243"/>
      <c r="BU43" s="243"/>
      <c r="BV43" s="243"/>
      <c r="BW43" s="165" t="s">
        <v>106</v>
      </c>
      <c r="BX43" s="251"/>
      <c r="BY43" s="296"/>
      <c r="BZ43" s="304"/>
      <c r="CA43" s="305"/>
      <c r="CB43" s="305"/>
      <c r="CC43" s="305"/>
      <c r="CD43" s="305"/>
      <c r="CE43" s="305"/>
      <c r="CF43" s="165" t="s">
        <v>169</v>
      </c>
      <c r="CG43" s="308" t="str">
        <f t="shared" si="108"/>
        <v/>
      </c>
      <c r="CH43" s="251"/>
      <c r="CI43" s="296"/>
      <c r="CJ43" s="166"/>
      <c r="CK43" s="245"/>
      <c r="CL43" s="245"/>
      <c r="CM43" s="245"/>
      <c r="CN43" s="245"/>
      <c r="CO43" s="245"/>
      <c r="CP43" s="165" t="s">
        <v>107</v>
      </c>
      <c r="CQ43" s="247"/>
      <c r="CR43" s="249" t="str">
        <f t="shared" si="109"/>
        <v/>
      </c>
      <c r="CS43" s="251"/>
      <c r="CT43" s="296" t="s">
        <v>171</v>
      </c>
      <c r="CU43" s="167"/>
      <c r="CV43" s="300"/>
      <c r="CW43" s="300"/>
      <c r="CX43" s="300"/>
      <c r="CY43" s="300"/>
      <c r="CZ43" s="300"/>
      <c r="DA43" s="300"/>
      <c r="DB43" s="168" t="s">
        <v>108</v>
      </c>
      <c r="DC43" s="296" t="s">
        <v>171</v>
      </c>
      <c r="DD43" s="170"/>
      <c r="DE43" s="300"/>
      <c r="DF43" s="300"/>
      <c r="DG43" s="300"/>
      <c r="DH43" s="300"/>
      <c r="DI43" s="300"/>
      <c r="DJ43" s="300"/>
      <c r="DK43" s="169" t="s">
        <v>106</v>
      </c>
      <c r="DL43" s="296" t="s">
        <v>171</v>
      </c>
      <c r="DM43" s="170"/>
      <c r="DN43" s="300"/>
      <c r="DO43" s="300"/>
      <c r="DP43" s="300"/>
      <c r="DQ43" s="300"/>
      <c r="DR43" s="300"/>
      <c r="DS43" s="300"/>
      <c r="DT43" s="171" t="s">
        <v>106</v>
      </c>
      <c r="DU43" s="296" t="s">
        <v>171</v>
      </c>
      <c r="DV43" s="310"/>
      <c r="DW43" s="300"/>
      <c r="DX43" s="300"/>
      <c r="DY43" s="300"/>
      <c r="DZ43" s="300"/>
      <c r="EA43" s="300"/>
      <c r="EB43" s="300"/>
      <c r="EC43" s="172" t="s">
        <v>106</v>
      </c>
      <c r="ED43" s="173"/>
      <c r="EE43" s="296" t="s">
        <v>171</v>
      </c>
      <c r="EF43" s="170"/>
      <c r="EG43" s="300"/>
      <c r="EH43" s="300"/>
      <c r="EI43" s="300"/>
      <c r="EJ43" s="300"/>
      <c r="EK43" s="300"/>
      <c r="EL43" s="300"/>
      <c r="EM43" s="172" t="s">
        <v>106</v>
      </c>
      <c r="EN43" s="174"/>
      <c r="EO43" s="296" t="s">
        <v>171</v>
      </c>
      <c r="EP43" s="255"/>
      <c r="EQ43" s="256"/>
      <c r="ER43" s="256"/>
      <c r="ES43" s="256"/>
      <c r="ET43" s="256"/>
      <c r="EU43" s="256"/>
      <c r="EV43" s="175" t="s">
        <v>109</v>
      </c>
      <c r="EW43" s="259" t="str">
        <f t="shared" si="110"/>
        <v/>
      </c>
      <c r="EX43" s="253"/>
      <c r="EY43" s="296" t="s">
        <v>171</v>
      </c>
      <c r="EZ43" s="255"/>
      <c r="FA43" s="256"/>
      <c r="FB43" s="256"/>
      <c r="FC43" s="256"/>
      <c r="FD43" s="256"/>
      <c r="FE43" s="256"/>
      <c r="FF43" s="175" t="s">
        <v>109</v>
      </c>
      <c r="FG43" s="176" t="str">
        <f t="shared" si="111"/>
        <v/>
      </c>
      <c r="FH43" s="251"/>
      <c r="FI43" s="296"/>
      <c r="FJ43" s="423"/>
      <c r="FK43" s="424"/>
      <c r="FL43" s="424"/>
      <c r="FM43" s="424"/>
      <c r="FN43" s="424"/>
      <c r="FO43" s="424"/>
      <c r="FP43" s="165" t="s">
        <v>110</v>
      </c>
      <c r="FQ43" s="177" t="str">
        <f t="shared" si="112"/>
        <v/>
      </c>
      <c r="FR43" s="261"/>
      <c r="FS43" s="263" t="str">
        <f t="shared" si="113"/>
        <v/>
      </c>
      <c r="FT43" s="269"/>
      <c r="FU43" s="270"/>
      <c r="FV43" s="265" t="str">
        <f t="shared" si="114"/>
        <v/>
      </c>
      <c r="FW43" s="273"/>
      <c r="FX43" s="274"/>
      <c r="FY43" s="267" t="str">
        <f t="shared" si="115"/>
        <v/>
      </c>
      <c r="FZ43" s="273"/>
      <c r="GA43" s="277"/>
      <c r="GB43" s="376"/>
      <c r="GD43" s="316" t="str">
        <f t="shared" si="116"/>
        <v/>
      </c>
      <c r="GE43" s="290" t="str">
        <f t="shared" si="117"/>
        <v/>
      </c>
      <c r="GF43" s="290" t="str">
        <f t="shared" si="118"/>
        <v/>
      </c>
      <c r="GG43" s="290" t="str">
        <f t="shared" si="119"/>
        <v/>
      </c>
      <c r="GH43" s="387" t="str">
        <f t="shared" si="120"/>
        <v/>
      </c>
      <c r="GI43" s="316" t="str">
        <f t="shared" si="121"/>
        <v/>
      </c>
      <c r="GJ43" s="290" t="str">
        <f t="shared" si="122"/>
        <v/>
      </c>
      <c r="GK43" s="290" t="str">
        <f t="shared" si="123"/>
        <v/>
      </c>
      <c r="GL43" s="317" t="str">
        <f t="shared" si="124"/>
        <v/>
      </c>
      <c r="GM43" s="391"/>
      <c r="GN43" s="398" t="str">
        <f t="shared" si="125"/>
        <v/>
      </c>
      <c r="GO43" s="398" t="str">
        <f t="shared" si="126"/>
        <v/>
      </c>
      <c r="GP43" s="399" t="str">
        <f t="shared" si="127"/>
        <v/>
      </c>
      <c r="GQ43" s="400" t="str">
        <f t="shared" si="128"/>
        <v/>
      </c>
      <c r="GR43" s="400" t="str">
        <f t="shared" si="129"/>
        <v/>
      </c>
      <c r="GS43" s="400" t="str">
        <f t="shared" si="130"/>
        <v/>
      </c>
      <c r="GT43" s="290" t="str">
        <f t="shared" si="131"/>
        <v/>
      </c>
      <c r="GU43" s="290" t="str">
        <f t="shared" si="132"/>
        <v/>
      </c>
      <c r="GV43" s="290" t="str">
        <f t="shared" si="133"/>
        <v/>
      </c>
      <c r="GW43" s="400" t="str">
        <f t="shared" si="134"/>
        <v/>
      </c>
      <c r="GX43" s="290" t="str">
        <f t="shared" si="135"/>
        <v/>
      </c>
      <c r="GY43" s="290" t="str">
        <f t="shared" si="136"/>
        <v/>
      </c>
      <c r="GZ43" s="290" t="str">
        <f t="shared" si="137"/>
        <v/>
      </c>
      <c r="HA43" s="317" t="str">
        <f t="shared" si="138"/>
        <v/>
      </c>
      <c r="HB43" s="417" t="str">
        <f t="shared" si="139"/>
        <v/>
      </c>
      <c r="HC43" s="399" t="str">
        <f t="shared" si="140"/>
        <v/>
      </c>
      <c r="HD43" s="290" t="str">
        <f t="shared" si="141"/>
        <v/>
      </c>
      <c r="HE43" s="290" t="str">
        <f t="shared" si="142"/>
        <v/>
      </c>
      <c r="HF43" s="290" t="str">
        <f t="shared" si="143"/>
        <v/>
      </c>
      <c r="HG43" s="290" t="str">
        <f t="shared" si="144"/>
        <v/>
      </c>
      <c r="HH43" s="317" t="str">
        <f t="shared" si="145"/>
        <v/>
      </c>
      <c r="HI43" s="399" t="str">
        <f t="shared" si="146"/>
        <v/>
      </c>
      <c r="HJ43" s="387" t="str">
        <f t="shared" si="147"/>
        <v/>
      </c>
      <c r="HK43" s="387" t="str">
        <f t="shared" si="148"/>
        <v/>
      </c>
      <c r="HL43" s="387" t="str">
        <f t="shared" si="149"/>
        <v/>
      </c>
      <c r="HM43" s="387" t="str">
        <f t="shared" si="150"/>
        <v/>
      </c>
      <c r="HN43" s="317" t="str">
        <f t="shared" si="151"/>
        <v/>
      </c>
      <c r="HO43" s="417" t="str">
        <f t="shared" si="152"/>
        <v/>
      </c>
      <c r="HP43" s="290" t="str">
        <f t="shared" si="153"/>
        <v/>
      </c>
      <c r="HQ43" s="290" t="str">
        <f t="shared" si="154"/>
        <v/>
      </c>
      <c r="HR43" s="422" t="str">
        <f t="shared" si="155"/>
        <v/>
      </c>
      <c r="HS43" s="399" t="str">
        <f t="shared" si="156"/>
        <v/>
      </c>
      <c r="HT43" s="400" t="str">
        <f t="shared" si="157"/>
        <v/>
      </c>
      <c r="HU43" s="387" t="str">
        <f t="shared" si="158"/>
        <v/>
      </c>
      <c r="HV43" s="387" t="str">
        <f t="shared" si="159"/>
        <v/>
      </c>
      <c r="HW43" s="404" t="str">
        <f t="shared" si="160"/>
        <v/>
      </c>
      <c r="HX43" s="394" t="str">
        <f t="shared" si="161"/>
        <v/>
      </c>
      <c r="HY43" s="180"/>
      <c r="HZ43" s="406">
        <f t="shared" si="162"/>
        <v>0</v>
      </c>
      <c r="IA43" s="406">
        <f t="shared" si="163"/>
        <v>0</v>
      </c>
      <c r="IB43" s="407">
        <f t="shared" si="164"/>
        <v>0</v>
      </c>
      <c r="IC43" s="407" t="str">
        <f t="shared" si="165"/>
        <v/>
      </c>
      <c r="ID43" s="407" t="str">
        <f t="shared" si="166"/>
        <v/>
      </c>
      <c r="IE43" s="407" t="str">
        <f t="shared" si="167"/>
        <v/>
      </c>
      <c r="IF43" s="407" t="str">
        <f t="shared" si="168"/>
        <v/>
      </c>
      <c r="IG43" s="407">
        <f t="shared" si="169"/>
        <v>0</v>
      </c>
      <c r="IH43" s="407">
        <f t="shared" si="170"/>
        <v>0</v>
      </c>
      <c r="II43" s="407">
        <f t="shared" si="171"/>
        <v>0</v>
      </c>
      <c r="IJ43" s="407">
        <f t="shared" si="172"/>
        <v>0</v>
      </c>
      <c r="IK43" s="406">
        <f t="shared" si="173"/>
        <v>0</v>
      </c>
    </row>
    <row r="44" spans="2:245" s="178" customFormat="1" ht="15" customHeight="1" x14ac:dyDescent="0.2">
      <c r="B44" s="231">
        <f t="shared" si="89"/>
        <v>0</v>
      </c>
      <c r="C44" s="231">
        <f t="shared" si="90"/>
        <v>0</v>
      </c>
      <c r="D44" s="231">
        <f t="shared" si="91"/>
        <v>0</v>
      </c>
      <c r="E44" s="231">
        <f t="shared" si="92"/>
        <v>0</v>
      </c>
      <c r="F44" s="231">
        <f t="shared" si="93"/>
        <v>0</v>
      </c>
      <c r="G44" s="231">
        <f t="shared" si="94"/>
        <v>0</v>
      </c>
      <c r="H44" s="231">
        <f t="shared" si="95"/>
        <v>0</v>
      </c>
      <c r="I44" s="232">
        <f t="shared" si="96"/>
        <v>0</v>
      </c>
      <c r="J44" s="151">
        <f t="shared" si="97"/>
        <v>0</v>
      </c>
      <c r="K44" s="152"/>
      <c r="L44" s="152"/>
      <c r="M44" s="153"/>
      <c r="N44" s="233"/>
      <c r="O44" s="155"/>
      <c r="P44" s="145" t="str">
        <f>IFERROR(VLOOKUP(O44,整理番号!$A$30:$B$31,2,FALSE),"")</f>
        <v/>
      </c>
      <c r="Q44" s="213"/>
      <c r="R44" s="158"/>
      <c r="S44" s="156" t="str">
        <f t="shared" si="98"/>
        <v/>
      </c>
      <c r="T44" s="152"/>
      <c r="U44" s="153"/>
      <c r="V44" s="145" t="str">
        <f>IFERROR(VLOOKUP(U44,整理番号!$A$3:$B$5,2,FALSE),"")</f>
        <v/>
      </c>
      <c r="W44" s="153"/>
      <c r="X44" s="146" t="str">
        <f>IFERROR(VLOOKUP(W44,整理番号!$A$8:$B$9,2,FALSE),"")</f>
        <v/>
      </c>
      <c r="Y44" s="153"/>
      <c r="Z44" s="145" t="str">
        <f>IFERROR(VLOOKUP(Y44,整理番号!$A$12:$B$16,2,FALSE),"")</f>
        <v/>
      </c>
      <c r="AA44" s="209"/>
      <c r="AB44" s="211"/>
      <c r="AC44" s="211"/>
      <c r="AD44" s="209"/>
      <c r="AE44" s="209"/>
      <c r="AF44" s="209"/>
      <c r="AG44" s="209"/>
      <c r="AH44" s="408"/>
      <c r="AI44" s="159"/>
      <c r="AJ44" s="410" t="str">
        <f>IFERROR(VLOOKUP(AI44,整理番号!$A$19:$B$23,2,FALSE),"")</f>
        <v/>
      </c>
      <c r="AK44" s="156" t="str">
        <f t="shared" si="99"/>
        <v/>
      </c>
      <c r="AL44" s="157"/>
      <c r="AM44" s="216"/>
      <c r="AN44" s="218"/>
      <c r="AO44" s="218"/>
      <c r="AP44" s="158"/>
      <c r="AQ44" s="159"/>
      <c r="AR44" s="220"/>
      <c r="AS44" s="161" t="str">
        <f t="shared" si="100"/>
        <v/>
      </c>
      <c r="AT44" s="147"/>
      <c r="AU44" s="147"/>
      <c r="AV44" s="161" t="str">
        <f t="shared" si="101"/>
        <v/>
      </c>
      <c r="AW44" s="162" t="str">
        <f t="shared" si="102"/>
        <v/>
      </c>
      <c r="AX44" s="162" t="str">
        <f t="shared" si="103"/>
        <v/>
      </c>
      <c r="AY44" s="223"/>
      <c r="AZ44" s="227" t="str">
        <f t="shared" si="104"/>
        <v/>
      </c>
      <c r="BA44" s="228" t="str">
        <f t="shared" si="105"/>
        <v/>
      </c>
      <c r="BB44" s="234" t="str">
        <f t="shared" si="106"/>
        <v/>
      </c>
      <c r="BC44" s="237"/>
      <c r="BD44" s="238"/>
      <c r="BE44" s="284"/>
      <c r="BF44" s="286"/>
      <c r="BG44" s="241"/>
      <c r="BH44" s="241"/>
      <c r="BI44" s="241"/>
      <c r="BJ44" s="241"/>
      <c r="BK44" s="241"/>
      <c r="BL44" s="163" t="s">
        <v>105</v>
      </c>
      <c r="BM44" s="302" t="str">
        <f t="shared" si="107"/>
        <v/>
      </c>
      <c r="BN44" s="251"/>
      <c r="BO44" s="270"/>
      <c r="BP44" s="179"/>
      <c r="BQ44" s="164"/>
      <c r="BR44" s="243"/>
      <c r="BS44" s="243"/>
      <c r="BT44" s="243"/>
      <c r="BU44" s="243"/>
      <c r="BV44" s="243"/>
      <c r="BW44" s="165" t="s">
        <v>106</v>
      </c>
      <c r="BX44" s="251"/>
      <c r="BY44" s="296"/>
      <c r="BZ44" s="304"/>
      <c r="CA44" s="305"/>
      <c r="CB44" s="305"/>
      <c r="CC44" s="305"/>
      <c r="CD44" s="305"/>
      <c r="CE44" s="305"/>
      <c r="CF44" s="165" t="s">
        <v>169</v>
      </c>
      <c r="CG44" s="308" t="str">
        <f t="shared" si="108"/>
        <v/>
      </c>
      <c r="CH44" s="251"/>
      <c r="CI44" s="296"/>
      <c r="CJ44" s="166"/>
      <c r="CK44" s="245"/>
      <c r="CL44" s="245"/>
      <c r="CM44" s="245"/>
      <c r="CN44" s="245"/>
      <c r="CO44" s="245"/>
      <c r="CP44" s="165" t="s">
        <v>107</v>
      </c>
      <c r="CQ44" s="247"/>
      <c r="CR44" s="249" t="str">
        <f t="shared" si="109"/>
        <v/>
      </c>
      <c r="CS44" s="251"/>
      <c r="CT44" s="296" t="s">
        <v>171</v>
      </c>
      <c r="CU44" s="167"/>
      <c r="CV44" s="300"/>
      <c r="CW44" s="300"/>
      <c r="CX44" s="300"/>
      <c r="CY44" s="300"/>
      <c r="CZ44" s="300"/>
      <c r="DA44" s="300"/>
      <c r="DB44" s="168" t="s">
        <v>108</v>
      </c>
      <c r="DC44" s="296" t="s">
        <v>171</v>
      </c>
      <c r="DD44" s="170"/>
      <c r="DE44" s="300"/>
      <c r="DF44" s="300"/>
      <c r="DG44" s="300"/>
      <c r="DH44" s="300"/>
      <c r="DI44" s="300"/>
      <c r="DJ44" s="300"/>
      <c r="DK44" s="169" t="s">
        <v>106</v>
      </c>
      <c r="DL44" s="296" t="s">
        <v>171</v>
      </c>
      <c r="DM44" s="170"/>
      <c r="DN44" s="300"/>
      <c r="DO44" s="300"/>
      <c r="DP44" s="300"/>
      <c r="DQ44" s="300"/>
      <c r="DR44" s="300"/>
      <c r="DS44" s="300"/>
      <c r="DT44" s="171" t="s">
        <v>106</v>
      </c>
      <c r="DU44" s="296" t="s">
        <v>171</v>
      </c>
      <c r="DV44" s="310"/>
      <c r="DW44" s="300"/>
      <c r="DX44" s="300"/>
      <c r="DY44" s="300"/>
      <c r="DZ44" s="300"/>
      <c r="EA44" s="300"/>
      <c r="EB44" s="300"/>
      <c r="EC44" s="172" t="s">
        <v>106</v>
      </c>
      <c r="ED44" s="173"/>
      <c r="EE44" s="296" t="s">
        <v>171</v>
      </c>
      <c r="EF44" s="170"/>
      <c r="EG44" s="300"/>
      <c r="EH44" s="300"/>
      <c r="EI44" s="300"/>
      <c r="EJ44" s="300"/>
      <c r="EK44" s="300"/>
      <c r="EL44" s="300"/>
      <c r="EM44" s="172" t="s">
        <v>106</v>
      </c>
      <c r="EN44" s="174"/>
      <c r="EO44" s="296" t="s">
        <v>171</v>
      </c>
      <c r="EP44" s="255"/>
      <c r="EQ44" s="256"/>
      <c r="ER44" s="256"/>
      <c r="ES44" s="256"/>
      <c r="ET44" s="256"/>
      <c r="EU44" s="256"/>
      <c r="EV44" s="175" t="s">
        <v>109</v>
      </c>
      <c r="EW44" s="259" t="str">
        <f t="shared" si="110"/>
        <v/>
      </c>
      <c r="EX44" s="253"/>
      <c r="EY44" s="296" t="s">
        <v>171</v>
      </c>
      <c r="EZ44" s="255"/>
      <c r="FA44" s="256"/>
      <c r="FB44" s="256"/>
      <c r="FC44" s="256"/>
      <c r="FD44" s="256"/>
      <c r="FE44" s="256"/>
      <c r="FF44" s="175" t="s">
        <v>109</v>
      </c>
      <c r="FG44" s="176" t="str">
        <f t="shared" si="111"/>
        <v/>
      </c>
      <c r="FH44" s="251"/>
      <c r="FI44" s="296"/>
      <c r="FJ44" s="423"/>
      <c r="FK44" s="424"/>
      <c r="FL44" s="424"/>
      <c r="FM44" s="424"/>
      <c r="FN44" s="424"/>
      <c r="FO44" s="424"/>
      <c r="FP44" s="165" t="s">
        <v>110</v>
      </c>
      <c r="FQ44" s="177" t="str">
        <f t="shared" si="112"/>
        <v/>
      </c>
      <c r="FR44" s="261"/>
      <c r="FS44" s="263" t="str">
        <f t="shared" si="113"/>
        <v/>
      </c>
      <c r="FT44" s="269"/>
      <c r="FU44" s="270"/>
      <c r="FV44" s="265" t="str">
        <f t="shared" si="114"/>
        <v/>
      </c>
      <c r="FW44" s="273"/>
      <c r="FX44" s="274"/>
      <c r="FY44" s="267" t="str">
        <f t="shared" si="115"/>
        <v/>
      </c>
      <c r="FZ44" s="273"/>
      <c r="GA44" s="277"/>
      <c r="GB44" s="376"/>
      <c r="GD44" s="316" t="str">
        <f t="shared" si="116"/>
        <v/>
      </c>
      <c r="GE44" s="290" t="str">
        <f t="shared" si="117"/>
        <v/>
      </c>
      <c r="GF44" s="290" t="str">
        <f t="shared" si="118"/>
        <v/>
      </c>
      <c r="GG44" s="290" t="str">
        <f t="shared" si="119"/>
        <v/>
      </c>
      <c r="GH44" s="387" t="str">
        <f t="shared" si="120"/>
        <v/>
      </c>
      <c r="GI44" s="316" t="str">
        <f t="shared" si="121"/>
        <v/>
      </c>
      <c r="GJ44" s="290" t="str">
        <f t="shared" si="122"/>
        <v/>
      </c>
      <c r="GK44" s="290" t="str">
        <f t="shared" si="123"/>
        <v/>
      </c>
      <c r="GL44" s="317" t="str">
        <f t="shared" si="124"/>
        <v/>
      </c>
      <c r="GM44" s="391"/>
      <c r="GN44" s="398" t="str">
        <f t="shared" si="125"/>
        <v/>
      </c>
      <c r="GO44" s="398" t="str">
        <f t="shared" si="126"/>
        <v/>
      </c>
      <c r="GP44" s="399" t="str">
        <f t="shared" si="127"/>
        <v/>
      </c>
      <c r="GQ44" s="400" t="str">
        <f t="shared" si="128"/>
        <v/>
      </c>
      <c r="GR44" s="400" t="str">
        <f t="shared" si="129"/>
        <v/>
      </c>
      <c r="GS44" s="400" t="str">
        <f t="shared" si="130"/>
        <v/>
      </c>
      <c r="GT44" s="290" t="str">
        <f t="shared" si="131"/>
        <v/>
      </c>
      <c r="GU44" s="290" t="str">
        <f t="shared" si="132"/>
        <v/>
      </c>
      <c r="GV44" s="290" t="str">
        <f t="shared" si="133"/>
        <v/>
      </c>
      <c r="GW44" s="400" t="str">
        <f t="shared" si="134"/>
        <v/>
      </c>
      <c r="GX44" s="290" t="str">
        <f t="shared" si="135"/>
        <v/>
      </c>
      <c r="GY44" s="290" t="str">
        <f t="shared" si="136"/>
        <v/>
      </c>
      <c r="GZ44" s="290" t="str">
        <f t="shared" si="137"/>
        <v/>
      </c>
      <c r="HA44" s="317" t="str">
        <f t="shared" si="138"/>
        <v/>
      </c>
      <c r="HB44" s="417" t="str">
        <f t="shared" si="139"/>
        <v/>
      </c>
      <c r="HC44" s="399" t="str">
        <f t="shared" si="140"/>
        <v/>
      </c>
      <c r="HD44" s="290" t="str">
        <f t="shared" si="141"/>
        <v/>
      </c>
      <c r="HE44" s="290" t="str">
        <f t="shared" si="142"/>
        <v/>
      </c>
      <c r="HF44" s="290" t="str">
        <f t="shared" si="143"/>
        <v/>
      </c>
      <c r="HG44" s="290" t="str">
        <f t="shared" si="144"/>
        <v/>
      </c>
      <c r="HH44" s="317" t="str">
        <f t="shared" si="145"/>
        <v/>
      </c>
      <c r="HI44" s="399" t="str">
        <f t="shared" si="146"/>
        <v/>
      </c>
      <c r="HJ44" s="387" t="str">
        <f t="shared" si="147"/>
        <v/>
      </c>
      <c r="HK44" s="387" t="str">
        <f t="shared" si="148"/>
        <v/>
      </c>
      <c r="HL44" s="387" t="str">
        <f t="shared" si="149"/>
        <v/>
      </c>
      <c r="HM44" s="387" t="str">
        <f t="shared" si="150"/>
        <v/>
      </c>
      <c r="HN44" s="317" t="str">
        <f t="shared" si="151"/>
        <v/>
      </c>
      <c r="HO44" s="417" t="str">
        <f t="shared" si="152"/>
        <v/>
      </c>
      <c r="HP44" s="290" t="str">
        <f t="shared" si="153"/>
        <v/>
      </c>
      <c r="HQ44" s="290" t="str">
        <f t="shared" si="154"/>
        <v/>
      </c>
      <c r="HR44" s="422" t="str">
        <f t="shared" si="155"/>
        <v/>
      </c>
      <c r="HS44" s="399" t="str">
        <f t="shared" si="156"/>
        <v/>
      </c>
      <c r="HT44" s="400" t="str">
        <f t="shared" si="157"/>
        <v/>
      </c>
      <c r="HU44" s="387" t="str">
        <f t="shared" si="158"/>
        <v/>
      </c>
      <c r="HV44" s="387" t="str">
        <f t="shared" si="159"/>
        <v/>
      </c>
      <c r="HW44" s="404" t="str">
        <f t="shared" si="160"/>
        <v/>
      </c>
      <c r="HX44" s="394" t="str">
        <f t="shared" si="161"/>
        <v/>
      </c>
      <c r="HY44" s="180"/>
      <c r="HZ44" s="406">
        <f t="shared" si="162"/>
        <v>0</v>
      </c>
      <c r="IA44" s="406">
        <f t="shared" si="163"/>
        <v>0</v>
      </c>
      <c r="IB44" s="407">
        <f t="shared" si="164"/>
        <v>0</v>
      </c>
      <c r="IC44" s="407" t="str">
        <f t="shared" si="165"/>
        <v/>
      </c>
      <c r="ID44" s="407" t="str">
        <f t="shared" si="166"/>
        <v/>
      </c>
      <c r="IE44" s="407" t="str">
        <f t="shared" si="167"/>
        <v/>
      </c>
      <c r="IF44" s="407" t="str">
        <f t="shared" si="168"/>
        <v/>
      </c>
      <c r="IG44" s="407">
        <f t="shared" si="169"/>
        <v>0</v>
      </c>
      <c r="IH44" s="407">
        <f t="shared" si="170"/>
        <v>0</v>
      </c>
      <c r="II44" s="407">
        <f t="shared" si="171"/>
        <v>0</v>
      </c>
      <c r="IJ44" s="407">
        <f t="shared" si="172"/>
        <v>0</v>
      </c>
      <c r="IK44" s="406">
        <f t="shared" si="173"/>
        <v>0</v>
      </c>
    </row>
    <row r="45" spans="2:245" s="178" customFormat="1" ht="15" customHeight="1" x14ac:dyDescent="0.2">
      <c r="B45" s="231">
        <f t="shared" si="89"/>
        <v>0</v>
      </c>
      <c r="C45" s="231">
        <f t="shared" si="90"/>
        <v>0</v>
      </c>
      <c r="D45" s="231">
        <f t="shared" si="91"/>
        <v>0</v>
      </c>
      <c r="E45" s="231">
        <f t="shared" si="92"/>
        <v>0</v>
      </c>
      <c r="F45" s="231">
        <f t="shared" si="93"/>
        <v>0</v>
      </c>
      <c r="G45" s="231">
        <f t="shared" si="94"/>
        <v>0</v>
      </c>
      <c r="H45" s="231">
        <f t="shared" si="95"/>
        <v>0</v>
      </c>
      <c r="I45" s="232">
        <f t="shared" si="96"/>
        <v>0</v>
      </c>
      <c r="J45" s="151">
        <f t="shared" si="97"/>
        <v>0</v>
      </c>
      <c r="K45" s="152"/>
      <c r="L45" s="152"/>
      <c r="M45" s="153"/>
      <c r="N45" s="233"/>
      <c r="O45" s="155"/>
      <c r="P45" s="145" t="str">
        <f>IFERROR(VLOOKUP(O45,整理番号!$A$30:$B$31,2,FALSE),"")</f>
        <v/>
      </c>
      <c r="Q45" s="213"/>
      <c r="R45" s="158"/>
      <c r="S45" s="156" t="str">
        <f t="shared" si="98"/>
        <v/>
      </c>
      <c r="T45" s="152"/>
      <c r="U45" s="153"/>
      <c r="V45" s="145" t="str">
        <f>IFERROR(VLOOKUP(U45,整理番号!$A$3:$B$5,2,FALSE),"")</f>
        <v/>
      </c>
      <c r="W45" s="153"/>
      <c r="X45" s="146" t="str">
        <f>IFERROR(VLOOKUP(W45,整理番号!$A$8:$B$9,2,FALSE),"")</f>
        <v/>
      </c>
      <c r="Y45" s="153"/>
      <c r="Z45" s="145" t="str">
        <f>IFERROR(VLOOKUP(Y45,整理番号!$A$12:$B$16,2,FALSE),"")</f>
        <v/>
      </c>
      <c r="AA45" s="209"/>
      <c r="AB45" s="211"/>
      <c r="AC45" s="211"/>
      <c r="AD45" s="209"/>
      <c r="AE45" s="209"/>
      <c r="AF45" s="209"/>
      <c r="AG45" s="209"/>
      <c r="AH45" s="408"/>
      <c r="AI45" s="159"/>
      <c r="AJ45" s="410" t="str">
        <f>IFERROR(VLOOKUP(AI45,整理番号!$A$19:$B$23,2,FALSE),"")</f>
        <v/>
      </c>
      <c r="AK45" s="156" t="str">
        <f t="shared" si="99"/>
        <v/>
      </c>
      <c r="AL45" s="157"/>
      <c r="AM45" s="216"/>
      <c r="AN45" s="218"/>
      <c r="AO45" s="218"/>
      <c r="AP45" s="158"/>
      <c r="AQ45" s="159"/>
      <c r="AR45" s="220"/>
      <c r="AS45" s="161" t="str">
        <f t="shared" si="100"/>
        <v/>
      </c>
      <c r="AT45" s="147"/>
      <c r="AU45" s="147"/>
      <c r="AV45" s="161" t="str">
        <f t="shared" si="101"/>
        <v/>
      </c>
      <c r="AW45" s="162" t="str">
        <f t="shared" si="102"/>
        <v/>
      </c>
      <c r="AX45" s="162" t="str">
        <f t="shared" si="103"/>
        <v/>
      </c>
      <c r="AY45" s="223"/>
      <c r="AZ45" s="227" t="str">
        <f t="shared" si="104"/>
        <v/>
      </c>
      <c r="BA45" s="228" t="str">
        <f t="shared" si="105"/>
        <v/>
      </c>
      <c r="BB45" s="234" t="str">
        <f t="shared" si="106"/>
        <v/>
      </c>
      <c r="BC45" s="237"/>
      <c r="BD45" s="238"/>
      <c r="BE45" s="284"/>
      <c r="BF45" s="286"/>
      <c r="BG45" s="241"/>
      <c r="BH45" s="241"/>
      <c r="BI45" s="241"/>
      <c r="BJ45" s="241"/>
      <c r="BK45" s="241"/>
      <c r="BL45" s="163" t="s">
        <v>105</v>
      </c>
      <c r="BM45" s="302" t="str">
        <f t="shared" si="107"/>
        <v/>
      </c>
      <c r="BN45" s="251"/>
      <c r="BO45" s="270"/>
      <c r="BP45" s="179"/>
      <c r="BQ45" s="164"/>
      <c r="BR45" s="243"/>
      <c r="BS45" s="243"/>
      <c r="BT45" s="243"/>
      <c r="BU45" s="243"/>
      <c r="BV45" s="243"/>
      <c r="BW45" s="165" t="s">
        <v>106</v>
      </c>
      <c r="BX45" s="251"/>
      <c r="BY45" s="296"/>
      <c r="BZ45" s="304"/>
      <c r="CA45" s="305"/>
      <c r="CB45" s="305"/>
      <c r="CC45" s="305"/>
      <c r="CD45" s="305"/>
      <c r="CE45" s="305"/>
      <c r="CF45" s="165" t="s">
        <v>169</v>
      </c>
      <c r="CG45" s="308" t="str">
        <f t="shared" si="108"/>
        <v/>
      </c>
      <c r="CH45" s="251"/>
      <c r="CI45" s="296"/>
      <c r="CJ45" s="166"/>
      <c r="CK45" s="245"/>
      <c r="CL45" s="245"/>
      <c r="CM45" s="245"/>
      <c r="CN45" s="245"/>
      <c r="CO45" s="245"/>
      <c r="CP45" s="165" t="s">
        <v>107</v>
      </c>
      <c r="CQ45" s="247"/>
      <c r="CR45" s="249" t="str">
        <f t="shared" si="109"/>
        <v/>
      </c>
      <c r="CS45" s="251"/>
      <c r="CT45" s="296" t="s">
        <v>171</v>
      </c>
      <c r="CU45" s="167"/>
      <c r="CV45" s="300"/>
      <c r="CW45" s="300"/>
      <c r="CX45" s="300"/>
      <c r="CY45" s="300"/>
      <c r="CZ45" s="300"/>
      <c r="DA45" s="300"/>
      <c r="DB45" s="168" t="s">
        <v>108</v>
      </c>
      <c r="DC45" s="296" t="s">
        <v>171</v>
      </c>
      <c r="DD45" s="170"/>
      <c r="DE45" s="300"/>
      <c r="DF45" s="300"/>
      <c r="DG45" s="300"/>
      <c r="DH45" s="300"/>
      <c r="DI45" s="300"/>
      <c r="DJ45" s="300"/>
      <c r="DK45" s="169" t="s">
        <v>106</v>
      </c>
      <c r="DL45" s="296" t="s">
        <v>171</v>
      </c>
      <c r="DM45" s="170"/>
      <c r="DN45" s="300"/>
      <c r="DO45" s="300"/>
      <c r="DP45" s="300"/>
      <c r="DQ45" s="300"/>
      <c r="DR45" s="300"/>
      <c r="DS45" s="300"/>
      <c r="DT45" s="171" t="s">
        <v>106</v>
      </c>
      <c r="DU45" s="296" t="s">
        <v>171</v>
      </c>
      <c r="DV45" s="310"/>
      <c r="DW45" s="300"/>
      <c r="DX45" s="300"/>
      <c r="DY45" s="300"/>
      <c r="DZ45" s="300"/>
      <c r="EA45" s="300"/>
      <c r="EB45" s="300"/>
      <c r="EC45" s="172" t="s">
        <v>106</v>
      </c>
      <c r="ED45" s="173"/>
      <c r="EE45" s="296" t="s">
        <v>171</v>
      </c>
      <c r="EF45" s="170"/>
      <c r="EG45" s="300"/>
      <c r="EH45" s="300"/>
      <c r="EI45" s="300"/>
      <c r="EJ45" s="300"/>
      <c r="EK45" s="300"/>
      <c r="EL45" s="300"/>
      <c r="EM45" s="172" t="s">
        <v>106</v>
      </c>
      <c r="EN45" s="174"/>
      <c r="EO45" s="296" t="s">
        <v>171</v>
      </c>
      <c r="EP45" s="255"/>
      <c r="EQ45" s="256"/>
      <c r="ER45" s="256"/>
      <c r="ES45" s="256"/>
      <c r="ET45" s="256"/>
      <c r="EU45" s="256"/>
      <c r="EV45" s="175" t="s">
        <v>109</v>
      </c>
      <c r="EW45" s="259" t="str">
        <f t="shared" si="110"/>
        <v/>
      </c>
      <c r="EX45" s="253"/>
      <c r="EY45" s="296" t="s">
        <v>171</v>
      </c>
      <c r="EZ45" s="255"/>
      <c r="FA45" s="256"/>
      <c r="FB45" s="256"/>
      <c r="FC45" s="256"/>
      <c r="FD45" s="256"/>
      <c r="FE45" s="256"/>
      <c r="FF45" s="175" t="s">
        <v>109</v>
      </c>
      <c r="FG45" s="176" t="str">
        <f t="shared" si="111"/>
        <v/>
      </c>
      <c r="FH45" s="251"/>
      <c r="FI45" s="296"/>
      <c r="FJ45" s="423"/>
      <c r="FK45" s="424"/>
      <c r="FL45" s="424"/>
      <c r="FM45" s="424"/>
      <c r="FN45" s="424"/>
      <c r="FO45" s="424"/>
      <c r="FP45" s="165" t="s">
        <v>110</v>
      </c>
      <c r="FQ45" s="177" t="str">
        <f t="shared" si="112"/>
        <v/>
      </c>
      <c r="FR45" s="261"/>
      <c r="FS45" s="263" t="str">
        <f t="shared" si="113"/>
        <v/>
      </c>
      <c r="FT45" s="269"/>
      <c r="FU45" s="270"/>
      <c r="FV45" s="265" t="str">
        <f t="shared" si="114"/>
        <v/>
      </c>
      <c r="FW45" s="273"/>
      <c r="FX45" s="274"/>
      <c r="FY45" s="267" t="str">
        <f t="shared" si="115"/>
        <v/>
      </c>
      <c r="FZ45" s="273"/>
      <c r="GA45" s="277"/>
      <c r="GB45" s="376"/>
      <c r="GD45" s="316" t="str">
        <f t="shared" si="116"/>
        <v/>
      </c>
      <c r="GE45" s="290" t="str">
        <f t="shared" si="117"/>
        <v/>
      </c>
      <c r="GF45" s="290" t="str">
        <f t="shared" si="118"/>
        <v/>
      </c>
      <c r="GG45" s="290" t="str">
        <f t="shared" si="119"/>
        <v/>
      </c>
      <c r="GH45" s="387" t="str">
        <f t="shared" si="120"/>
        <v/>
      </c>
      <c r="GI45" s="316" t="str">
        <f t="shared" si="121"/>
        <v/>
      </c>
      <c r="GJ45" s="290" t="str">
        <f t="shared" si="122"/>
        <v/>
      </c>
      <c r="GK45" s="290" t="str">
        <f t="shared" si="123"/>
        <v/>
      </c>
      <c r="GL45" s="317" t="str">
        <f t="shared" si="124"/>
        <v/>
      </c>
      <c r="GM45" s="391"/>
      <c r="GN45" s="398" t="str">
        <f t="shared" si="125"/>
        <v/>
      </c>
      <c r="GO45" s="398" t="str">
        <f t="shared" si="126"/>
        <v/>
      </c>
      <c r="GP45" s="399" t="str">
        <f t="shared" si="127"/>
        <v/>
      </c>
      <c r="GQ45" s="400" t="str">
        <f t="shared" si="128"/>
        <v/>
      </c>
      <c r="GR45" s="400" t="str">
        <f t="shared" si="129"/>
        <v/>
      </c>
      <c r="GS45" s="400" t="str">
        <f t="shared" si="130"/>
        <v/>
      </c>
      <c r="GT45" s="290" t="str">
        <f t="shared" si="131"/>
        <v/>
      </c>
      <c r="GU45" s="290" t="str">
        <f t="shared" si="132"/>
        <v/>
      </c>
      <c r="GV45" s="290" t="str">
        <f t="shared" si="133"/>
        <v/>
      </c>
      <c r="GW45" s="400" t="str">
        <f t="shared" si="134"/>
        <v/>
      </c>
      <c r="GX45" s="290" t="str">
        <f t="shared" si="135"/>
        <v/>
      </c>
      <c r="GY45" s="290" t="str">
        <f t="shared" si="136"/>
        <v/>
      </c>
      <c r="GZ45" s="290" t="str">
        <f t="shared" si="137"/>
        <v/>
      </c>
      <c r="HA45" s="317" t="str">
        <f t="shared" si="138"/>
        <v/>
      </c>
      <c r="HB45" s="417" t="str">
        <f t="shared" si="139"/>
        <v/>
      </c>
      <c r="HC45" s="399" t="str">
        <f t="shared" si="140"/>
        <v/>
      </c>
      <c r="HD45" s="290" t="str">
        <f t="shared" si="141"/>
        <v/>
      </c>
      <c r="HE45" s="290" t="str">
        <f t="shared" si="142"/>
        <v/>
      </c>
      <c r="HF45" s="290" t="str">
        <f t="shared" si="143"/>
        <v/>
      </c>
      <c r="HG45" s="290" t="str">
        <f t="shared" si="144"/>
        <v/>
      </c>
      <c r="HH45" s="317" t="str">
        <f t="shared" si="145"/>
        <v/>
      </c>
      <c r="HI45" s="399" t="str">
        <f t="shared" si="146"/>
        <v/>
      </c>
      <c r="HJ45" s="387" t="str">
        <f t="shared" si="147"/>
        <v/>
      </c>
      <c r="HK45" s="387" t="str">
        <f t="shared" si="148"/>
        <v/>
      </c>
      <c r="HL45" s="387" t="str">
        <f t="shared" si="149"/>
        <v/>
      </c>
      <c r="HM45" s="387" t="str">
        <f t="shared" si="150"/>
        <v/>
      </c>
      <c r="HN45" s="317" t="str">
        <f t="shared" si="151"/>
        <v/>
      </c>
      <c r="HO45" s="417" t="str">
        <f t="shared" si="152"/>
        <v/>
      </c>
      <c r="HP45" s="290" t="str">
        <f t="shared" si="153"/>
        <v/>
      </c>
      <c r="HQ45" s="290" t="str">
        <f t="shared" si="154"/>
        <v/>
      </c>
      <c r="HR45" s="422" t="str">
        <f t="shared" si="155"/>
        <v/>
      </c>
      <c r="HS45" s="399" t="str">
        <f t="shared" si="156"/>
        <v/>
      </c>
      <c r="HT45" s="400" t="str">
        <f t="shared" si="157"/>
        <v/>
      </c>
      <c r="HU45" s="387" t="str">
        <f t="shared" si="158"/>
        <v/>
      </c>
      <c r="HV45" s="387" t="str">
        <f t="shared" si="159"/>
        <v/>
      </c>
      <c r="HW45" s="404" t="str">
        <f t="shared" si="160"/>
        <v/>
      </c>
      <c r="HX45" s="394" t="str">
        <f t="shared" si="161"/>
        <v/>
      </c>
      <c r="HY45" s="180"/>
      <c r="HZ45" s="406">
        <f t="shared" si="162"/>
        <v>0</v>
      </c>
      <c r="IA45" s="406">
        <f t="shared" si="163"/>
        <v>0</v>
      </c>
      <c r="IB45" s="407">
        <f t="shared" si="164"/>
        <v>0</v>
      </c>
      <c r="IC45" s="407" t="str">
        <f t="shared" si="165"/>
        <v/>
      </c>
      <c r="ID45" s="407" t="str">
        <f t="shared" si="166"/>
        <v/>
      </c>
      <c r="IE45" s="407" t="str">
        <f t="shared" si="167"/>
        <v/>
      </c>
      <c r="IF45" s="407" t="str">
        <f t="shared" si="168"/>
        <v/>
      </c>
      <c r="IG45" s="407">
        <f t="shared" si="169"/>
        <v>0</v>
      </c>
      <c r="IH45" s="407">
        <f t="shared" si="170"/>
        <v>0</v>
      </c>
      <c r="II45" s="407">
        <f t="shared" si="171"/>
        <v>0</v>
      </c>
      <c r="IJ45" s="407">
        <f t="shared" si="172"/>
        <v>0</v>
      </c>
      <c r="IK45" s="406">
        <f t="shared" si="173"/>
        <v>0</v>
      </c>
    </row>
    <row r="46" spans="2:245" s="178" customFormat="1" ht="15" customHeight="1" x14ac:dyDescent="0.2">
      <c r="B46" s="231">
        <f t="shared" si="89"/>
        <v>0</v>
      </c>
      <c r="C46" s="231">
        <f t="shared" si="90"/>
        <v>0</v>
      </c>
      <c r="D46" s="231">
        <f t="shared" si="91"/>
        <v>0</v>
      </c>
      <c r="E46" s="231">
        <f t="shared" si="92"/>
        <v>0</v>
      </c>
      <c r="F46" s="231">
        <f t="shared" si="93"/>
        <v>0</v>
      </c>
      <c r="G46" s="231">
        <f t="shared" si="94"/>
        <v>0</v>
      </c>
      <c r="H46" s="231">
        <f t="shared" si="95"/>
        <v>0</v>
      </c>
      <c r="I46" s="232">
        <f t="shared" si="96"/>
        <v>0</v>
      </c>
      <c r="J46" s="151">
        <f t="shared" si="97"/>
        <v>0</v>
      </c>
      <c r="K46" s="152"/>
      <c r="L46" s="152"/>
      <c r="M46" s="153"/>
      <c r="N46" s="233"/>
      <c r="O46" s="155"/>
      <c r="P46" s="145" t="str">
        <f>IFERROR(VLOOKUP(O46,整理番号!$A$30:$B$31,2,FALSE),"")</f>
        <v/>
      </c>
      <c r="Q46" s="213"/>
      <c r="R46" s="158"/>
      <c r="S46" s="156" t="str">
        <f t="shared" si="98"/>
        <v/>
      </c>
      <c r="T46" s="152"/>
      <c r="U46" s="153"/>
      <c r="V46" s="145" t="str">
        <f>IFERROR(VLOOKUP(U46,整理番号!$A$3:$B$5,2,FALSE),"")</f>
        <v/>
      </c>
      <c r="W46" s="153"/>
      <c r="X46" s="146" t="str">
        <f>IFERROR(VLOOKUP(W46,整理番号!$A$8:$B$9,2,FALSE),"")</f>
        <v/>
      </c>
      <c r="Y46" s="153"/>
      <c r="Z46" s="145" t="str">
        <f>IFERROR(VLOOKUP(Y46,整理番号!$A$12:$B$16,2,FALSE),"")</f>
        <v/>
      </c>
      <c r="AA46" s="209"/>
      <c r="AB46" s="211"/>
      <c r="AC46" s="211"/>
      <c r="AD46" s="209"/>
      <c r="AE46" s="209"/>
      <c r="AF46" s="209"/>
      <c r="AG46" s="209"/>
      <c r="AH46" s="408"/>
      <c r="AI46" s="159"/>
      <c r="AJ46" s="410" t="str">
        <f>IFERROR(VLOOKUP(AI46,整理番号!$A$19:$B$23,2,FALSE),"")</f>
        <v/>
      </c>
      <c r="AK46" s="156" t="str">
        <f t="shared" si="99"/>
        <v/>
      </c>
      <c r="AL46" s="157"/>
      <c r="AM46" s="216"/>
      <c r="AN46" s="218"/>
      <c r="AO46" s="218"/>
      <c r="AP46" s="158"/>
      <c r="AQ46" s="159"/>
      <c r="AR46" s="220"/>
      <c r="AS46" s="161" t="str">
        <f t="shared" si="100"/>
        <v/>
      </c>
      <c r="AT46" s="147"/>
      <c r="AU46" s="147"/>
      <c r="AV46" s="161" t="str">
        <f t="shared" si="101"/>
        <v/>
      </c>
      <c r="AW46" s="162" t="str">
        <f t="shared" si="102"/>
        <v/>
      </c>
      <c r="AX46" s="162" t="str">
        <f t="shared" si="103"/>
        <v/>
      </c>
      <c r="AY46" s="223"/>
      <c r="AZ46" s="227" t="str">
        <f t="shared" si="104"/>
        <v/>
      </c>
      <c r="BA46" s="228" t="str">
        <f t="shared" si="105"/>
        <v/>
      </c>
      <c r="BB46" s="234" t="str">
        <f t="shared" si="106"/>
        <v/>
      </c>
      <c r="BC46" s="237"/>
      <c r="BD46" s="238"/>
      <c r="BE46" s="284"/>
      <c r="BF46" s="286"/>
      <c r="BG46" s="241"/>
      <c r="BH46" s="241"/>
      <c r="BI46" s="241"/>
      <c r="BJ46" s="241"/>
      <c r="BK46" s="241"/>
      <c r="BL46" s="163" t="s">
        <v>105</v>
      </c>
      <c r="BM46" s="302" t="str">
        <f t="shared" si="107"/>
        <v/>
      </c>
      <c r="BN46" s="251"/>
      <c r="BO46" s="270"/>
      <c r="BP46" s="179"/>
      <c r="BQ46" s="164"/>
      <c r="BR46" s="243"/>
      <c r="BS46" s="243"/>
      <c r="BT46" s="243"/>
      <c r="BU46" s="243"/>
      <c r="BV46" s="243"/>
      <c r="BW46" s="165" t="s">
        <v>106</v>
      </c>
      <c r="BX46" s="251"/>
      <c r="BY46" s="296"/>
      <c r="BZ46" s="304"/>
      <c r="CA46" s="305"/>
      <c r="CB46" s="305"/>
      <c r="CC46" s="305"/>
      <c r="CD46" s="305"/>
      <c r="CE46" s="305"/>
      <c r="CF46" s="165" t="s">
        <v>169</v>
      </c>
      <c r="CG46" s="308" t="str">
        <f t="shared" si="108"/>
        <v/>
      </c>
      <c r="CH46" s="251"/>
      <c r="CI46" s="296"/>
      <c r="CJ46" s="166"/>
      <c r="CK46" s="245"/>
      <c r="CL46" s="245"/>
      <c r="CM46" s="245"/>
      <c r="CN46" s="245"/>
      <c r="CO46" s="245"/>
      <c r="CP46" s="165" t="s">
        <v>107</v>
      </c>
      <c r="CQ46" s="247"/>
      <c r="CR46" s="249" t="str">
        <f t="shared" si="109"/>
        <v/>
      </c>
      <c r="CS46" s="251"/>
      <c r="CT46" s="296" t="s">
        <v>171</v>
      </c>
      <c r="CU46" s="167"/>
      <c r="CV46" s="300"/>
      <c r="CW46" s="300"/>
      <c r="CX46" s="300"/>
      <c r="CY46" s="300"/>
      <c r="CZ46" s="300"/>
      <c r="DA46" s="300"/>
      <c r="DB46" s="168" t="s">
        <v>108</v>
      </c>
      <c r="DC46" s="296" t="s">
        <v>171</v>
      </c>
      <c r="DD46" s="170"/>
      <c r="DE46" s="300"/>
      <c r="DF46" s="300"/>
      <c r="DG46" s="300"/>
      <c r="DH46" s="300"/>
      <c r="DI46" s="300"/>
      <c r="DJ46" s="300"/>
      <c r="DK46" s="169" t="s">
        <v>106</v>
      </c>
      <c r="DL46" s="296" t="s">
        <v>171</v>
      </c>
      <c r="DM46" s="170"/>
      <c r="DN46" s="300"/>
      <c r="DO46" s="300"/>
      <c r="DP46" s="300"/>
      <c r="DQ46" s="300"/>
      <c r="DR46" s="300"/>
      <c r="DS46" s="300"/>
      <c r="DT46" s="171" t="s">
        <v>106</v>
      </c>
      <c r="DU46" s="296" t="s">
        <v>171</v>
      </c>
      <c r="DV46" s="310"/>
      <c r="DW46" s="300"/>
      <c r="DX46" s="300"/>
      <c r="DY46" s="300"/>
      <c r="DZ46" s="300"/>
      <c r="EA46" s="300"/>
      <c r="EB46" s="300"/>
      <c r="EC46" s="172" t="s">
        <v>106</v>
      </c>
      <c r="ED46" s="173"/>
      <c r="EE46" s="296" t="s">
        <v>171</v>
      </c>
      <c r="EF46" s="170"/>
      <c r="EG46" s="300"/>
      <c r="EH46" s="300"/>
      <c r="EI46" s="300"/>
      <c r="EJ46" s="300"/>
      <c r="EK46" s="300"/>
      <c r="EL46" s="300"/>
      <c r="EM46" s="172" t="s">
        <v>106</v>
      </c>
      <c r="EN46" s="174"/>
      <c r="EO46" s="296" t="s">
        <v>171</v>
      </c>
      <c r="EP46" s="255"/>
      <c r="EQ46" s="256"/>
      <c r="ER46" s="256"/>
      <c r="ES46" s="256"/>
      <c r="ET46" s="256"/>
      <c r="EU46" s="256"/>
      <c r="EV46" s="175" t="s">
        <v>109</v>
      </c>
      <c r="EW46" s="259" t="str">
        <f t="shared" si="110"/>
        <v/>
      </c>
      <c r="EX46" s="253"/>
      <c r="EY46" s="296" t="s">
        <v>171</v>
      </c>
      <c r="EZ46" s="255"/>
      <c r="FA46" s="256"/>
      <c r="FB46" s="256"/>
      <c r="FC46" s="256"/>
      <c r="FD46" s="256"/>
      <c r="FE46" s="256"/>
      <c r="FF46" s="175" t="s">
        <v>109</v>
      </c>
      <c r="FG46" s="176" t="str">
        <f t="shared" si="111"/>
        <v/>
      </c>
      <c r="FH46" s="251"/>
      <c r="FI46" s="296"/>
      <c r="FJ46" s="423"/>
      <c r="FK46" s="424"/>
      <c r="FL46" s="424"/>
      <c r="FM46" s="424"/>
      <c r="FN46" s="424"/>
      <c r="FO46" s="424"/>
      <c r="FP46" s="165" t="s">
        <v>110</v>
      </c>
      <c r="FQ46" s="177" t="str">
        <f t="shared" si="112"/>
        <v/>
      </c>
      <c r="FR46" s="261"/>
      <c r="FS46" s="263" t="str">
        <f t="shared" si="113"/>
        <v/>
      </c>
      <c r="FT46" s="269"/>
      <c r="FU46" s="270"/>
      <c r="FV46" s="265" t="str">
        <f t="shared" si="114"/>
        <v/>
      </c>
      <c r="FW46" s="273"/>
      <c r="FX46" s="274"/>
      <c r="FY46" s="267" t="str">
        <f t="shared" si="115"/>
        <v/>
      </c>
      <c r="FZ46" s="273"/>
      <c r="GA46" s="277"/>
      <c r="GB46" s="376"/>
      <c r="GD46" s="316" t="str">
        <f t="shared" si="116"/>
        <v/>
      </c>
      <c r="GE46" s="290" t="str">
        <f t="shared" si="117"/>
        <v/>
      </c>
      <c r="GF46" s="290" t="str">
        <f t="shared" si="118"/>
        <v/>
      </c>
      <c r="GG46" s="290" t="str">
        <f t="shared" si="119"/>
        <v/>
      </c>
      <c r="GH46" s="387" t="str">
        <f t="shared" si="120"/>
        <v/>
      </c>
      <c r="GI46" s="316" t="str">
        <f t="shared" si="121"/>
        <v/>
      </c>
      <c r="GJ46" s="290" t="str">
        <f t="shared" si="122"/>
        <v/>
      </c>
      <c r="GK46" s="290" t="str">
        <f t="shared" si="123"/>
        <v/>
      </c>
      <c r="GL46" s="317" t="str">
        <f t="shared" si="124"/>
        <v/>
      </c>
      <c r="GM46" s="391"/>
      <c r="GN46" s="398" t="str">
        <f t="shared" si="125"/>
        <v/>
      </c>
      <c r="GO46" s="398" t="str">
        <f t="shared" si="126"/>
        <v/>
      </c>
      <c r="GP46" s="399" t="str">
        <f t="shared" si="127"/>
        <v/>
      </c>
      <c r="GQ46" s="400" t="str">
        <f t="shared" si="128"/>
        <v/>
      </c>
      <c r="GR46" s="400" t="str">
        <f t="shared" si="129"/>
        <v/>
      </c>
      <c r="GS46" s="400" t="str">
        <f t="shared" si="130"/>
        <v/>
      </c>
      <c r="GT46" s="290" t="str">
        <f t="shared" si="131"/>
        <v/>
      </c>
      <c r="GU46" s="290" t="str">
        <f t="shared" si="132"/>
        <v/>
      </c>
      <c r="GV46" s="290" t="str">
        <f t="shared" si="133"/>
        <v/>
      </c>
      <c r="GW46" s="400" t="str">
        <f t="shared" si="134"/>
        <v/>
      </c>
      <c r="GX46" s="290" t="str">
        <f t="shared" si="135"/>
        <v/>
      </c>
      <c r="GY46" s="290" t="str">
        <f t="shared" si="136"/>
        <v/>
      </c>
      <c r="GZ46" s="290" t="str">
        <f t="shared" si="137"/>
        <v/>
      </c>
      <c r="HA46" s="317" t="str">
        <f t="shared" si="138"/>
        <v/>
      </c>
      <c r="HB46" s="417" t="str">
        <f t="shared" si="139"/>
        <v/>
      </c>
      <c r="HC46" s="399" t="str">
        <f t="shared" si="140"/>
        <v/>
      </c>
      <c r="HD46" s="290" t="str">
        <f t="shared" si="141"/>
        <v/>
      </c>
      <c r="HE46" s="290" t="str">
        <f t="shared" si="142"/>
        <v/>
      </c>
      <c r="HF46" s="290" t="str">
        <f t="shared" si="143"/>
        <v/>
      </c>
      <c r="HG46" s="290" t="str">
        <f t="shared" si="144"/>
        <v/>
      </c>
      <c r="HH46" s="317" t="str">
        <f t="shared" si="145"/>
        <v/>
      </c>
      <c r="HI46" s="399" t="str">
        <f t="shared" si="146"/>
        <v/>
      </c>
      <c r="HJ46" s="387" t="str">
        <f t="shared" si="147"/>
        <v/>
      </c>
      <c r="HK46" s="387" t="str">
        <f t="shared" si="148"/>
        <v/>
      </c>
      <c r="HL46" s="387" t="str">
        <f t="shared" si="149"/>
        <v/>
      </c>
      <c r="HM46" s="387" t="str">
        <f t="shared" si="150"/>
        <v/>
      </c>
      <c r="HN46" s="317" t="str">
        <f t="shared" si="151"/>
        <v/>
      </c>
      <c r="HO46" s="417" t="str">
        <f t="shared" si="152"/>
        <v/>
      </c>
      <c r="HP46" s="290" t="str">
        <f t="shared" si="153"/>
        <v/>
      </c>
      <c r="HQ46" s="290" t="str">
        <f t="shared" si="154"/>
        <v/>
      </c>
      <c r="HR46" s="422" t="str">
        <f t="shared" si="155"/>
        <v/>
      </c>
      <c r="HS46" s="399" t="str">
        <f t="shared" si="156"/>
        <v/>
      </c>
      <c r="HT46" s="400" t="str">
        <f t="shared" si="157"/>
        <v/>
      </c>
      <c r="HU46" s="387" t="str">
        <f t="shared" si="158"/>
        <v/>
      </c>
      <c r="HV46" s="387" t="str">
        <f t="shared" si="159"/>
        <v/>
      </c>
      <c r="HW46" s="404" t="str">
        <f t="shared" si="160"/>
        <v/>
      </c>
      <c r="HX46" s="394" t="str">
        <f t="shared" si="161"/>
        <v/>
      </c>
      <c r="HY46" s="180"/>
      <c r="HZ46" s="406">
        <f t="shared" si="162"/>
        <v>0</v>
      </c>
      <c r="IA46" s="406">
        <f t="shared" si="163"/>
        <v>0</v>
      </c>
      <c r="IB46" s="407">
        <f t="shared" si="164"/>
        <v>0</v>
      </c>
      <c r="IC46" s="407" t="str">
        <f t="shared" si="165"/>
        <v/>
      </c>
      <c r="ID46" s="407" t="str">
        <f t="shared" si="166"/>
        <v/>
      </c>
      <c r="IE46" s="407" t="str">
        <f t="shared" si="167"/>
        <v/>
      </c>
      <c r="IF46" s="407" t="str">
        <f t="shared" si="168"/>
        <v/>
      </c>
      <c r="IG46" s="407">
        <f t="shared" si="169"/>
        <v>0</v>
      </c>
      <c r="IH46" s="407">
        <f t="shared" si="170"/>
        <v>0</v>
      </c>
      <c r="II46" s="407">
        <f t="shared" si="171"/>
        <v>0</v>
      </c>
      <c r="IJ46" s="407">
        <f t="shared" si="172"/>
        <v>0</v>
      </c>
      <c r="IK46" s="406">
        <f t="shared" si="173"/>
        <v>0</v>
      </c>
    </row>
    <row r="47" spans="2:245" s="178" customFormat="1" ht="15" customHeight="1" x14ac:dyDescent="0.2">
      <c r="B47" s="231">
        <f t="shared" si="89"/>
        <v>0</v>
      </c>
      <c r="C47" s="231">
        <f t="shared" si="90"/>
        <v>0</v>
      </c>
      <c r="D47" s="231">
        <f t="shared" si="91"/>
        <v>0</v>
      </c>
      <c r="E47" s="231">
        <f t="shared" si="92"/>
        <v>0</v>
      </c>
      <c r="F47" s="231">
        <f t="shared" si="93"/>
        <v>0</v>
      </c>
      <c r="G47" s="231">
        <f t="shared" si="94"/>
        <v>0</v>
      </c>
      <c r="H47" s="231">
        <f t="shared" si="95"/>
        <v>0</v>
      </c>
      <c r="I47" s="232">
        <f t="shared" si="96"/>
        <v>0</v>
      </c>
      <c r="J47" s="151">
        <f t="shared" si="97"/>
        <v>0</v>
      </c>
      <c r="K47" s="152"/>
      <c r="L47" s="152"/>
      <c r="M47" s="153"/>
      <c r="N47" s="233"/>
      <c r="O47" s="155"/>
      <c r="P47" s="145" t="str">
        <f>IFERROR(VLOOKUP(O47,整理番号!$A$30:$B$31,2,FALSE),"")</f>
        <v/>
      </c>
      <c r="Q47" s="213"/>
      <c r="R47" s="158"/>
      <c r="S47" s="156" t="str">
        <f t="shared" si="98"/>
        <v/>
      </c>
      <c r="T47" s="152"/>
      <c r="U47" s="153"/>
      <c r="V47" s="145" t="str">
        <f>IFERROR(VLOOKUP(U47,整理番号!$A$3:$B$5,2,FALSE),"")</f>
        <v/>
      </c>
      <c r="W47" s="153"/>
      <c r="X47" s="146" t="str">
        <f>IFERROR(VLOOKUP(W47,整理番号!$A$8:$B$9,2,FALSE),"")</f>
        <v/>
      </c>
      <c r="Y47" s="153"/>
      <c r="Z47" s="145" t="str">
        <f>IFERROR(VLOOKUP(Y47,整理番号!$A$12:$B$16,2,FALSE),"")</f>
        <v/>
      </c>
      <c r="AA47" s="209"/>
      <c r="AB47" s="211"/>
      <c r="AC47" s="211"/>
      <c r="AD47" s="209"/>
      <c r="AE47" s="209"/>
      <c r="AF47" s="209"/>
      <c r="AG47" s="209"/>
      <c r="AH47" s="408"/>
      <c r="AI47" s="159"/>
      <c r="AJ47" s="410" t="str">
        <f>IFERROR(VLOOKUP(AI47,整理番号!$A$19:$B$23,2,FALSE),"")</f>
        <v/>
      </c>
      <c r="AK47" s="156" t="str">
        <f t="shared" si="99"/>
        <v/>
      </c>
      <c r="AL47" s="157"/>
      <c r="AM47" s="216"/>
      <c r="AN47" s="218"/>
      <c r="AO47" s="218"/>
      <c r="AP47" s="158"/>
      <c r="AQ47" s="159"/>
      <c r="AR47" s="220"/>
      <c r="AS47" s="161" t="str">
        <f t="shared" si="100"/>
        <v/>
      </c>
      <c r="AT47" s="147"/>
      <c r="AU47" s="147"/>
      <c r="AV47" s="161" t="str">
        <f t="shared" si="101"/>
        <v/>
      </c>
      <c r="AW47" s="162" t="str">
        <f t="shared" si="102"/>
        <v/>
      </c>
      <c r="AX47" s="162" t="str">
        <f t="shared" si="103"/>
        <v/>
      </c>
      <c r="AY47" s="223"/>
      <c r="AZ47" s="227" t="str">
        <f t="shared" si="104"/>
        <v/>
      </c>
      <c r="BA47" s="228" t="str">
        <f t="shared" si="105"/>
        <v/>
      </c>
      <c r="BB47" s="234" t="str">
        <f t="shared" si="106"/>
        <v/>
      </c>
      <c r="BC47" s="237"/>
      <c r="BD47" s="238"/>
      <c r="BE47" s="284"/>
      <c r="BF47" s="286"/>
      <c r="BG47" s="241"/>
      <c r="BH47" s="241"/>
      <c r="BI47" s="241"/>
      <c r="BJ47" s="241"/>
      <c r="BK47" s="241"/>
      <c r="BL47" s="163" t="s">
        <v>105</v>
      </c>
      <c r="BM47" s="302" t="str">
        <f t="shared" si="107"/>
        <v/>
      </c>
      <c r="BN47" s="251"/>
      <c r="BO47" s="270"/>
      <c r="BP47" s="179"/>
      <c r="BQ47" s="164"/>
      <c r="BR47" s="243"/>
      <c r="BS47" s="243"/>
      <c r="BT47" s="243"/>
      <c r="BU47" s="243"/>
      <c r="BV47" s="243"/>
      <c r="BW47" s="165" t="s">
        <v>106</v>
      </c>
      <c r="BX47" s="251"/>
      <c r="BY47" s="296"/>
      <c r="BZ47" s="304"/>
      <c r="CA47" s="305"/>
      <c r="CB47" s="305"/>
      <c r="CC47" s="305"/>
      <c r="CD47" s="305"/>
      <c r="CE47" s="305"/>
      <c r="CF47" s="165" t="s">
        <v>169</v>
      </c>
      <c r="CG47" s="308" t="str">
        <f t="shared" si="108"/>
        <v/>
      </c>
      <c r="CH47" s="251"/>
      <c r="CI47" s="296"/>
      <c r="CJ47" s="166"/>
      <c r="CK47" s="245"/>
      <c r="CL47" s="245"/>
      <c r="CM47" s="245"/>
      <c r="CN47" s="245"/>
      <c r="CO47" s="245"/>
      <c r="CP47" s="165" t="s">
        <v>107</v>
      </c>
      <c r="CQ47" s="247"/>
      <c r="CR47" s="249" t="str">
        <f t="shared" si="109"/>
        <v/>
      </c>
      <c r="CS47" s="251"/>
      <c r="CT47" s="296" t="s">
        <v>171</v>
      </c>
      <c r="CU47" s="167"/>
      <c r="CV47" s="300"/>
      <c r="CW47" s="300"/>
      <c r="CX47" s="300"/>
      <c r="CY47" s="300"/>
      <c r="CZ47" s="300"/>
      <c r="DA47" s="300"/>
      <c r="DB47" s="168" t="s">
        <v>108</v>
      </c>
      <c r="DC47" s="296" t="s">
        <v>171</v>
      </c>
      <c r="DD47" s="170"/>
      <c r="DE47" s="300"/>
      <c r="DF47" s="300"/>
      <c r="DG47" s="300"/>
      <c r="DH47" s="300"/>
      <c r="DI47" s="300"/>
      <c r="DJ47" s="300"/>
      <c r="DK47" s="169" t="s">
        <v>106</v>
      </c>
      <c r="DL47" s="296" t="s">
        <v>171</v>
      </c>
      <c r="DM47" s="170"/>
      <c r="DN47" s="300"/>
      <c r="DO47" s="300"/>
      <c r="DP47" s="300"/>
      <c r="DQ47" s="300"/>
      <c r="DR47" s="300"/>
      <c r="DS47" s="300"/>
      <c r="DT47" s="171" t="s">
        <v>106</v>
      </c>
      <c r="DU47" s="296" t="s">
        <v>171</v>
      </c>
      <c r="DV47" s="310"/>
      <c r="DW47" s="300"/>
      <c r="DX47" s="300"/>
      <c r="DY47" s="300"/>
      <c r="DZ47" s="300"/>
      <c r="EA47" s="300"/>
      <c r="EB47" s="300"/>
      <c r="EC47" s="172" t="s">
        <v>106</v>
      </c>
      <c r="ED47" s="173"/>
      <c r="EE47" s="296" t="s">
        <v>171</v>
      </c>
      <c r="EF47" s="170"/>
      <c r="EG47" s="300"/>
      <c r="EH47" s="300"/>
      <c r="EI47" s="300"/>
      <c r="EJ47" s="300"/>
      <c r="EK47" s="300"/>
      <c r="EL47" s="300"/>
      <c r="EM47" s="172" t="s">
        <v>106</v>
      </c>
      <c r="EN47" s="174"/>
      <c r="EO47" s="296" t="s">
        <v>171</v>
      </c>
      <c r="EP47" s="255"/>
      <c r="EQ47" s="256"/>
      <c r="ER47" s="256"/>
      <c r="ES47" s="256"/>
      <c r="ET47" s="256"/>
      <c r="EU47" s="256"/>
      <c r="EV47" s="175" t="s">
        <v>109</v>
      </c>
      <c r="EW47" s="259" t="str">
        <f t="shared" si="110"/>
        <v/>
      </c>
      <c r="EX47" s="253"/>
      <c r="EY47" s="296" t="s">
        <v>171</v>
      </c>
      <c r="EZ47" s="255"/>
      <c r="FA47" s="256"/>
      <c r="FB47" s="256"/>
      <c r="FC47" s="256"/>
      <c r="FD47" s="256"/>
      <c r="FE47" s="256"/>
      <c r="FF47" s="175" t="s">
        <v>109</v>
      </c>
      <c r="FG47" s="176" t="str">
        <f t="shared" si="111"/>
        <v/>
      </c>
      <c r="FH47" s="251"/>
      <c r="FI47" s="296"/>
      <c r="FJ47" s="423"/>
      <c r="FK47" s="424"/>
      <c r="FL47" s="424"/>
      <c r="FM47" s="424"/>
      <c r="FN47" s="424"/>
      <c r="FO47" s="424"/>
      <c r="FP47" s="165" t="s">
        <v>110</v>
      </c>
      <c r="FQ47" s="177" t="str">
        <f t="shared" si="112"/>
        <v/>
      </c>
      <c r="FR47" s="261"/>
      <c r="FS47" s="263" t="str">
        <f t="shared" si="113"/>
        <v/>
      </c>
      <c r="FT47" s="269"/>
      <c r="FU47" s="270"/>
      <c r="FV47" s="265" t="str">
        <f t="shared" si="114"/>
        <v/>
      </c>
      <c r="FW47" s="273"/>
      <c r="FX47" s="274"/>
      <c r="FY47" s="267" t="str">
        <f t="shared" si="115"/>
        <v/>
      </c>
      <c r="FZ47" s="273"/>
      <c r="GA47" s="277"/>
      <c r="GB47" s="376"/>
      <c r="GD47" s="316" t="str">
        <f t="shared" si="116"/>
        <v/>
      </c>
      <c r="GE47" s="290" t="str">
        <f t="shared" si="117"/>
        <v/>
      </c>
      <c r="GF47" s="290" t="str">
        <f t="shared" si="118"/>
        <v/>
      </c>
      <c r="GG47" s="290" t="str">
        <f t="shared" si="119"/>
        <v/>
      </c>
      <c r="GH47" s="387" t="str">
        <f t="shared" si="120"/>
        <v/>
      </c>
      <c r="GI47" s="316" t="str">
        <f t="shared" si="121"/>
        <v/>
      </c>
      <c r="GJ47" s="290" t="str">
        <f t="shared" si="122"/>
        <v/>
      </c>
      <c r="GK47" s="290" t="str">
        <f t="shared" si="123"/>
        <v/>
      </c>
      <c r="GL47" s="317" t="str">
        <f t="shared" si="124"/>
        <v/>
      </c>
      <c r="GM47" s="391"/>
      <c r="GN47" s="398" t="str">
        <f t="shared" si="125"/>
        <v/>
      </c>
      <c r="GO47" s="398" t="str">
        <f t="shared" si="126"/>
        <v/>
      </c>
      <c r="GP47" s="399" t="str">
        <f t="shared" si="127"/>
        <v/>
      </c>
      <c r="GQ47" s="400" t="str">
        <f t="shared" si="128"/>
        <v/>
      </c>
      <c r="GR47" s="400" t="str">
        <f t="shared" si="129"/>
        <v/>
      </c>
      <c r="GS47" s="400" t="str">
        <f t="shared" si="130"/>
        <v/>
      </c>
      <c r="GT47" s="290" t="str">
        <f t="shared" si="131"/>
        <v/>
      </c>
      <c r="GU47" s="290" t="str">
        <f t="shared" si="132"/>
        <v/>
      </c>
      <c r="GV47" s="290" t="str">
        <f t="shared" si="133"/>
        <v/>
      </c>
      <c r="GW47" s="400" t="str">
        <f t="shared" si="134"/>
        <v/>
      </c>
      <c r="GX47" s="290" t="str">
        <f t="shared" si="135"/>
        <v/>
      </c>
      <c r="GY47" s="290" t="str">
        <f t="shared" si="136"/>
        <v/>
      </c>
      <c r="GZ47" s="290" t="str">
        <f t="shared" si="137"/>
        <v/>
      </c>
      <c r="HA47" s="317" t="str">
        <f t="shared" si="138"/>
        <v/>
      </c>
      <c r="HB47" s="417" t="str">
        <f t="shared" si="139"/>
        <v/>
      </c>
      <c r="HC47" s="399" t="str">
        <f t="shared" si="140"/>
        <v/>
      </c>
      <c r="HD47" s="290" t="str">
        <f t="shared" si="141"/>
        <v/>
      </c>
      <c r="HE47" s="290" t="str">
        <f t="shared" si="142"/>
        <v/>
      </c>
      <c r="HF47" s="290" t="str">
        <f t="shared" si="143"/>
        <v/>
      </c>
      <c r="HG47" s="290" t="str">
        <f t="shared" si="144"/>
        <v/>
      </c>
      <c r="HH47" s="317" t="str">
        <f t="shared" si="145"/>
        <v/>
      </c>
      <c r="HI47" s="399" t="str">
        <f t="shared" si="146"/>
        <v/>
      </c>
      <c r="HJ47" s="387" t="str">
        <f t="shared" si="147"/>
        <v/>
      </c>
      <c r="HK47" s="387" t="str">
        <f t="shared" si="148"/>
        <v/>
      </c>
      <c r="HL47" s="387" t="str">
        <f t="shared" si="149"/>
        <v/>
      </c>
      <c r="HM47" s="387" t="str">
        <f t="shared" si="150"/>
        <v/>
      </c>
      <c r="HN47" s="317" t="str">
        <f t="shared" si="151"/>
        <v/>
      </c>
      <c r="HO47" s="417" t="str">
        <f t="shared" si="152"/>
        <v/>
      </c>
      <c r="HP47" s="290" t="str">
        <f t="shared" si="153"/>
        <v/>
      </c>
      <c r="HQ47" s="290" t="str">
        <f t="shared" si="154"/>
        <v/>
      </c>
      <c r="HR47" s="422" t="str">
        <f t="shared" si="155"/>
        <v/>
      </c>
      <c r="HS47" s="399" t="str">
        <f t="shared" si="156"/>
        <v/>
      </c>
      <c r="HT47" s="400" t="str">
        <f t="shared" si="157"/>
        <v/>
      </c>
      <c r="HU47" s="387" t="str">
        <f t="shared" si="158"/>
        <v/>
      </c>
      <c r="HV47" s="387" t="str">
        <f t="shared" si="159"/>
        <v/>
      </c>
      <c r="HW47" s="404" t="str">
        <f t="shared" si="160"/>
        <v/>
      </c>
      <c r="HX47" s="394" t="str">
        <f t="shared" si="161"/>
        <v/>
      </c>
      <c r="HY47" s="180"/>
      <c r="HZ47" s="406">
        <f t="shared" si="162"/>
        <v>0</v>
      </c>
      <c r="IA47" s="406">
        <f t="shared" si="163"/>
        <v>0</v>
      </c>
      <c r="IB47" s="407">
        <f t="shared" si="164"/>
        <v>0</v>
      </c>
      <c r="IC47" s="407" t="str">
        <f t="shared" si="165"/>
        <v/>
      </c>
      <c r="ID47" s="407" t="str">
        <f t="shared" si="166"/>
        <v/>
      </c>
      <c r="IE47" s="407" t="str">
        <f t="shared" si="167"/>
        <v/>
      </c>
      <c r="IF47" s="407" t="str">
        <f t="shared" si="168"/>
        <v/>
      </c>
      <c r="IG47" s="407">
        <f t="shared" si="169"/>
        <v>0</v>
      </c>
      <c r="IH47" s="407">
        <f t="shared" si="170"/>
        <v>0</v>
      </c>
      <c r="II47" s="407">
        <f t="shared" si="171"/>
        <v>0</v>
      </c>
      <c r="IJ47" s="407">
        <f t="shared" si="172"/>
        <v>0</v>
      </c>
      <c r="IK47" s="406">
        <f t="shared" si="173"/>
        <v>0</v>
      </c>
    </row>
    <row r="48" spans="2:245" s="178" customFormat="1" ht="15" customHeight="1" x14ac:dyDescent="0.2">
      <c r="B48" s="231">
        <f t="shared" si="89"/>
        <v>0</v>
      </c>
      <c r="C48" s="231">
        <f t="shared" si="90"/>
        <v>0</v>
      </c>
      <c r="D48" s="231">
        <f t="shared" si="91"/>
        <v>0</v>
      </c>
      <c r="E48" s="231">
        <f t="shared" si="92"/>
        <v>0</v>
      </c>
      <c r="F48" s="231">
        <f t="shared" si="93"/>
        <v>0</v>
      </c>
      <c r="G48" s="231">
        <f t="shared" si="94"/>
        <v>0</v>
      </c>
      <c r="H48" s="231">
        <f t="shared" si="95"/>
        <v>0</v>
      </c>
      <c r="I48" s="232">
        <f t="shared" si="96"/>
        <v>0</v>
      </c>
      <c r="J48" s="151">
        <f t="shared" si="97"/>
        <v>0</v>
      </c>
      <c r="K48" s="152"/>
      <c r="L48" s="152"/>
      <c r="M48" s="153"/>
      <c r="N48" s="233"/>
      <c r="O48" s="155"/>
      <c r="P48" s="145" t="str">
        <f>IFERROR(VLOOKUP(O48,整理番号!$A$30:$B$31,2,FALSE),"")</f>
        <v/>
      </c>
      <c r="Q48" s="213"/>
      <c r="R48" s="158"/>
      <c r="S48" s="156" t="str">
        <f t="shared" si="98"/>
        <v/>
      </c>
      <c r="T48" s="152"/>
      <c r="U48" s="153"/>
      <c r="V48" s="145" t="str">
        <f>IFERROR(VLOOKUP(U48,整理番号!$A$3:$B$5,2,FALSE),"")</f>
        <v/>
      </c>
      <c r="W48" s="153"/>
      <c r="X48" s="146" t="str">
        <f>IFERROR(VLOOKUP(W48,整理番号!$A$8:$B$9,2,FALSE),"")</f>
        <v/>
      </c>
      <c r="Y48" s="153"/>
      <c r="Z48" s="145" t="str">
        <f>IFERROR(VLOOKUP(Y48,整理番号!$A$12:$B$16,2,FALSE),"")</f>
        <v/>
      </c>
      <c r="AA48" s="209"/>
      <c r="AB48" s="211"/>
      <c r="AC48" s="211"/>
      <c r="AD48" s="209"/>
      <c r="AE48" s="209"/>
      <c r="AF48" s="209"/>
      <c r="AG48" s="209"/>
      <c r="AH48" s="408"/>
      <c r="AI48" s="159"/>
      <c r="AJ48" s="410" t="str">
        <f>IFERROR(VLOOKUP(AI48,整理番号!$A$19:$B$23,2,FALSE),"")</f>
        <v/>
      </c>
      <c r="AK48" s="156" t="str">
        <f t="shared" si="99"/>
        <v/>
      </c>
      <c r="AL48" s="157"/>
      <c r="AM48" s="216"/>
      <c r="AN48" s="218"/>
      <c r="AO48" s="218"/>
      <c r="AP48" s="158"/>
      <c r="AQ48" s="159"/>
      <c r="AR48" s="220"/>
      <c r="AS48" s="161" t="str">
        <f t="shared" si="100"/>
        <v/>
      </c>
      <c r="AT48" s="147"/>
      <c r="AU48" s="147"/>
      <c r="AV48" s="161" t="str">
        <f t="shared" si="101"/>
        <v/>
      </c>
      <c r="AW48" s="162" t="str">
        <f t="shared" si="102"/>
        <v/>
      </c>
      <c r="AX48" s="162" t="str">
        <f t="shared" si="103"/>
        <v/>
      </c>
      <c r="AY48" s="223"/>
      <c r="AZ48" s="227" t="str">
        <f t="shared" si="104"/>
        <v/>
      </c>
      <c r="BA48" s="228" t="str">
        <f t="shared" si="105"/>
        <v/>
      </c>
      <c r="BB48" s="234" t="str">
        <f t="shared" si="106"/>
        <v/>
      </c>
      <c r="BC48" s="237"/>
      <c r="BD48" s="238"/>
      <c r="BE48" s="284"/>
      <c r="BF48" s="286"/>
      <c r="BG48" s="241"/>
      <c r="BH48" s="241"/>
      <c r="BI48" s="241"/>
      <c r="BJ48" s="241"/>
      <c r="BK48" s="241"/>
      <c r="BL48" s="163" t="s">
        <v>105</v>
      </c>
      <c r="BM48" s="302" t="str">
        <f t="shared" si="107"/>
        <v/>
      </c>
      <c r="BN48" s="251"/>
      <c r="BO48" s="270"/>
      <c r="BP48" s="179"/>
      <c r="BQ48" s="164"/>
      <c r="BR48" s="243"/>
      <c r="BS48" s="243"/>
      <c r="BT48" s="243"/>
      <c r="BU48" s="243"/>
      <c r="BV48" s="243"/>
      <c r="BW48" s="165" t="s">
        <v>106</v>
      </c>
      <c r="BX48" s="251"/>
      <c r="BY48" s="296"/>
      <c r="BZ48" s="304"/>
      <c r="CA48" s="305"/>
      <c r="CB48" s="305"/>
      <c r="CC48" s="305"/>
      <c r="CD48" s="305"/>
      <c r="CE48" s="305"/>
      <c r="CF48" s="165" t="s">
        <v>169</v>
      </c>
      <c r="CG48" s="308" t="str">
        <f t="shared" si="108"/>
        <v/>
      </c>
      <c r="CH48" s="251"/>
      <c r="CI48" s="296"/>
      <c r="CJ48" s="166"/>
      <c r="CK48" s="245"/>
      <c r="CL48" s="245"/>
      <c r="CM48" s="245"/>
      <c r="CN48" s="245"/>
      <c r="CO48" s="245"/>
      <c r="CP48" s="165" t="s">
        <v>107</v>
      </c>
      <c r="CQ48" s="247"/>
      <c r="CR48" s="249" t="str">
        <f t="shared" si="109"/>
        <v/>
      </c>
      <c r="CS48" s="251"/>
      <c r="CT48" s="296" t="s">
        <v>171</v>
      </c>
      <c r="CU48" s="167"/>
      <c r="CV48" s="300"/>
      <c r="CW48" s="300"/>
      <c r="CX48" s="300"/>
      <c r="CY48" s="300"/>
      <c r="CZ48" s="300"/>
      <c r="DA48" s="300"/>
      <c r="DB48" s="168" t="s">
        <v>108</v>
      </c>
      <c r="DC48" s="296" t="s">
        <v>171</v>
      </c>
      <c r="DD48" s="170"/>
      <c r="DE48" s="300"/>
      <c r="DF48" s="300"/>
      <c r="DG48" s="300"/>
      <c r="DH48" s="300"/>
      <c r="DI48" s="300"/>
      <c r="DJ48" s="300"/>
      <c r="DK48" s="169" t="s">
        <v>106</v>
      </c>
      <c r="DL48" s="296" t="s">
        <v>171</v>
      </c>
      <c r="DM48" s="170"/>
      <c r="DN48" s="300"/>
      <c r="DO48" s="300"/>
      <c r="DP48" s="300"/>
      <c r="DQ48" s="300"/>
      <c r="DR48" s="300"/>
      <c r="DS48" s="300"/>
      <c r="DT48" s="171" t="s">
        <v>106</v>
      </c>
      <c r="DU48" s="296" t="s">
        <v>171</v>
      </c>
      <c r="DV48" s="310"/>
      <c r="DW48" s="300"/>
      <c r="DX48" s="300"/>
      <c r="DY48" s="300"/>
      <c r="DZ48" s="300"/>
      <c r="EA48" s="300"/>
      <c r="EB48" s="300"/>
      <c r="EC48" s="172" t="s">
        <v>106</v>
      </c>
      <c r="ED48" s="173"/>
      <c r="EE48" s="296" t="s">
        <v>171</v>
      </c>
      <c r="EF48" s="170"/>
      <c r="EG48" s="300"/>
      <c r="EH48" s="300"/>
      <c r="EI48" s="300"/>
      <c r="EJ48" s="300"/>
      <c r="EK48" s="300"/>
      <c r="EL48" s="300"/>
      <c r="EM48" s="172" t="s">
        <v>106</v>
      </c>
      <c r="EN48" s="174"/>
      <c r="EO48" s="296" t="s">
        <v>171</v>
      </c>
      <c r="EP48" s="255"/>
      <c r="EQ48" s="256"/>
      <c r="ER48" s="256"/>
      <c r="ES48" s="256"/>
      <c r="ET48" s="256"/>
      <c r="EU48" s="256"/>
      <c r="EV48" s="175" t="s">
        <v>109</v>
      </c>
      <c r="EW48" s="259" t="str">
        <f t="shared" si="110"/>
        <v/>
      </c>
      <c r="EX48" s="253"/>
      <c r="EY48" s="296" t="s">
        <v>171</v>
      </c>
      <c r="EZ48" s="255"/>
      <c r="FA48" s="256"/>
      <c r="FB48" s="256"/>
      <c r="FC48" s="256"/>
      <c r="FD48" s="256"/>
      <c r="FE48" s="256"/>
      <c r="FF48" s="175" t="s">
        <v>109</v>
      </c>
      <c r="FG48" s="176" t="str">
        <f t="shared" si="111"/>
        <v/>
      </c>
      <c r="FH48" s="251"/>
      <c r="FI48" s="296"/>
      <c r="FJ48" s="423"/>
      <c r="FK48" s="424"/>
      <c r="FL48" s="424"/>
      <c r="FM48" s="424"/>
      <c r="FN48" s="424"/>
      <c r="FO48" s="424"/>
      <c r="FP48" s="165" t="s">
        <v>110</v>
      </c>
      <c r="FQ48" s="177" t="str">
        <f t="shared" si="112"/>
        <v/>
      </c>
      <c r="FR48" s="261"/>
      <c r="FS48" s="263" t="str">
        <f t="shared" si="113"/>
        <v/>
      </c>
      <c r="FT48" s="269"/>
      <c r="FU48" s="270"/>
      <c r="FV48" s="265" t="str">
        <f t="shared" si="114"/>
        <v/>
      </c>
      <c r="FW48" s="273"/>
      <c r="FX48" s="274"/>
      <c r="FY48" s="267" t="str">
        <f t="shared" si="115"/>
        <v/>
      </c>
      <c r="FZ48" s="273"/>
      <c r="GA48" s="277"/>
      <c r="GB48" s="376"/>
      <c r="GD48" s="316" t="str">
        <f t="shared" si="116"/>
        <v/>
      </c>
      <c r="GE48" s="290" t="str">
        <f t="shared" si="117"/>
        <v/>
      </c>
      <c r="GF48" s="290" t="str">
        <f t="shared" si="118"/>
        <v/>
      </c>
      <c r="GG48" s="290" t="str">
        <f t="shared" si="119"/>
        <v/>
      </c>
      <c r="GH48" s="387" t="str">
        <f t="shared" si="120"/>
        <v/>
      </c>
      <c r="GI48" s="316" t="str">
        <f t="shared" si="121"/>
        <v/>
      </c>
      <c r="GJ48" s="290" t="str">
        <f t="shared" si="122"/>
        <v/>
      </c>
      <c r="GK48" s="290" t="str">
        <f t="shared" si="123"/>
        <v/>
      </c>
      <c r="GL48" s="317" t="str">
        <f t="shared" si="124"/>
        <v/>
      </c>
      <c r="GM48" s="391"/>
      <c r="GN48" s="398" t="str">
        <f t="shared" si="125"/>
        <v/>
      </c>
      <c r="GO48" s="398" t="str">
        <f t="shared" si="126"/>
        <v/>
      </c>
      <c r="GP48" s="399" t="str">
        <f t="shared" si="127"/>
        <v/>
      </c>
      <c r="GQ48" s="400" t="str">
        <f t="shared" si="128"/>
        <v/>
      </c>
      <c r="GR48" s="400" t="str">
        <f t="shared" si="129"/>
        <v/>
      </c>
      <c r="GS48" s="400" t="str">
        <f t="shared" si="130"/>
        <v/>
      </c>
      <c r="GT48" s="290" t="str">
        <f t="shared" si="131"/>
        <v/>
      </c>
      <c r="GU48" s="290" t="str">
        <f t="shared" si="132"/>
        <v/>
      </c>
      <c r="GV48" s="290" t="str">
        <f t="shared" si="133"/>
        <v/>
      </c>
      <c r="GW48" s="400" t="str">
        <f t="shared" si="134"/>
        <v/>
      </c>
      <c r="GX48" s="290" t="str">
        <f t="shared" si="135"/>
        <v/>
      </c>
      <c r="GY48" s="290" t="str">
        <f t="shared" si="136"/>
        <v/>
      </c>
      <c r="GZ48" s="290" t="str">
        <f t="shared" si="137"/>
        <v/>
      </c>
      <c r="HA48" s="317" t="str">
        <f t="shared" si="138"/>
        <v/>
      </c>
      <c r="HB48" s="417" t="str">
        <f t="shared" si="139"/>
        <v/>
      </c>
      <c r="HC48" s="399" t="str">
        <f t="shared" si="140"/>
        <v/>
      </c>
      <c r="HD48" s="290" t="str">
        <f t="shared" si="141"/>
        <v/>
      </c>
      <c r="HE48" s="290" t="str">
        <f t="shared" si="142"/>
        <v/>
      </c>
      <c r="HF48" s="290" t="str">
        <f t="shared" si="143"/>
        <v/>
      </c>
      <c r="HG48" s="290" t="str">
        <f t="shared" si="144"/>
        <v/>
      </c>
      <c r="HH48" s="317" t="str">
        <f t="shared" si="145"/>
        <v/>
      </c>
      <c r="HI48" s="399" t="str">
        <f t="shared" si="146"/>
        <v/>
      </c>
      <c r="HJ48" s="387" t="str">
        <f t="shared" si="147"/>
        <v/>
      </c>
      <c r="HK48" s="387" t="str">
        <f t="shared" si="148"/>
        <v/>
      </c>
      <c r="HL48" s="387" t="str">
        <f t="shared" si="149"/>
        <v/>
      </c>
      <c r="HM48" s="387" t="str">
        <f t="shared" si="150"/>
        <v/>
      </c>
      <c r="HN48" s="317" t="str">
        <f t="shared" si="151"/>
        <v/>
      </c>
      <c r="HO48" s="417" t="str">
        <f t="shared" si="152"/>
        <v/>
      </c>
      <c r="HP48" s="290" t="str">
        <f t="shared" si="153"/>
        <v/>
      </c>
      <c r="HQ48" s="290" t="str">
        <f t="shared" si="154"/>
        <v/>
      </c>
      <c r="HR48" s="422" t="str">
        <f t="shared" si="155"/>
        <v/>
      </c>
      <c r="HS48" s="399" t="str">
        <f t="shared" si="156"/>
        <v/>
      </c>
      <c r="HT48" s="400" t="str">
        <f t="shared" si="157"/>
        <v/>
      </c>
      <c r="HU48" s="387" t="str">
        <f t="shared" si="158"/>
        <v/>
      </c>
      <c r="HV48" s="387" t="str">
        <f t="shared" si="159"/>
        <v/>
      </c>
      <c r="HW48" s="404" t="str">
        <f t="shared" si="160"/>
        <v/>
      </c>
      <c r="HX48" s="394" t="str">
        <f t="shared" si="161"/>
        <v/>
      </c>
      <c r="HY48" s="180"/>
      <c r="HZ48" s="406">
        <f t="shared" si="162"/>
        <v>0</v>
      </c>
      <c r="IA48" s="406">
        <f t="shared" si="163"/>
        <v>0</v>
      </c>
      <c r="IB48" s="407">
        <f t="shared" si="164"/>
        <v>0</v>
      </c>
      <c r="IC48" s="407" t="str">
        <f t="shared" si="165"/>
        <v/>
      </c>
      <c r="ID48" s="407" t="str">
        <f t="shared" si="166"/>
        <v/>
      </c>
      <c r="IE48" s="407" t="str">
        <f t="shared" si="167"/>
        <v/>
      </c>
      <c r="IF48" s="407" t="str">
        <f t="shared" si="168"/>
        <v/>
      </c>
      <c r="IG48" s="407">
        <f t="shared" si="169"/>
        <v>0</v>
      </c>
      <c r="IH48" s="407">
        <f t="shared" si="170"/>
        <v>0</v>
      </c>
      <c r="II48" s="407">
        <f t="shared" si="171"/>
        <v>0</v>
      </c>
      <c r="IJ48" s="407">
        <f t="shared" si="172"/>
        <v>0</v>
      </c>
      <c r="IK48" s="406">
        <f t="shared" si="173"/>
        <v>0</v>
      </c>
    </row>
    <row r="49" spans="2:245" s="178" customFormat="1" ht="15" customHeight="1" x14ac:dyDescent="0.2">
      <c r="B49" s="231">
        <f t="shared" si="89"/>
        <v>0</v>
      </c>
      <c r="C49" s="231">
        <f t="shared" si="90"/>
        <v>0</v>
      </c>
      <c r="D49" s="231">
        <f t="shared" si="91"/>
        <v>0</v>
      </c>
      <c r="E49" s="231">
        <f t="shared" si="92"/>
        <v>0</v>
      </c>
      <c r="F49" s="231">
        <f t="shared" si="93"/>
        <v>0</v>
      </c>
      <c r="G49" s="231">
        <f t="shared" si="94"/>
        <v>0</v>
      </c>
      <c r="H49" s="231">
        <f t="shared" si="95"/>
        <v>0</v>
      </c>
      <c r="I49" s="232">
        <f t="shared" si="96"/>
        <v>0</v>
      </c>
      <c r="J49" s="151">
        <f t="shared" si="97"/>
        <v>0</v>
      </c>
      <c r="K49" s="152"/>
      <c r="L49" s="152"/>
      <c r="M49" s="153"/>
      <c r="N49" s="233"/>
      <c r="O49" s="155"/>
      <c r="P49" s="145" t="str">
        <f>IFERROR(VLOOKUP(O49,整理番号!$A$30:$B$31,2,FALSE),"")</f>
        <v/>
      </c>
      <c r="Q49" s="213"/>
      <c r="R49" s="158"/>
      <c r="S49" s="156" t="str">
        <f t="shared" si="98"/>
        <v/>
      </c>
      <c r="T49" s="152"/>
      <c r="U49" s="153"/>
      <c r="V49" s="145" t="str">
        <f>IFERROR(VLOOKUP(U49,整理番号!$A$3:$B$5,2,FALSE),"")</f>
        <v/>
      </c>
      <c r="W49" s="153"/>
      <c r="X49" s="146" t="str">
        <f>IFERROR(VLOOKUP(W49,整理番号!$A$8:$B$9,2,FALSE),"")</f>
        <v/>
      </c>
      <c r="Y49" s="153"/>
      <c r="Z49" s="145" t="str">
        <f>IFERROR(VLOOKUP(Y49,整理番号!$A$12:$B$16,2,FALSE),"")</f>
        <v/>
      </c>
      <c r="AA49" s="209"/>
      <c r="AB49" s="211"/>
      <c r="AC49" s="211"/>
      <c r="AD49" s="209"/>
      <c r="AE49" s="209"/>
      <c r="AF49" s="209"/>
      <c r="AG49" s="209"/>
      <c r="AH49" s="408"/>
      <c r="AI49" s="159"/>
      <c r="AJ49" s="410" t="str">
        <f>IFERROR(VLOOKUP(AI49,整理番号!$A$19:$B$23,2,FALSE),"")</f>
        <v/>
      </c>
      <c r="AK49" s="156" t="str">
        <f t="shared" si="99"/>
        <v/>
      </c>
      <c r="AL49" s="157"/>
      <c r="AM49" s="216"/>
      <c r="AN49" s="218"/>
      <c r="AO49" s="218"/>
      <c r="AP49" s="158"/>
      <c r="AQ49" s="159"/>
      <c r="AR49" s="220"/>
      <c r="AS49" s="161" t="str">
        <f t="shared" si="100"/>
        <v/>
      </c>
      <c r="AT49" s="147"/>
      <c r="AU49" s="147"/>
      <c r="AV49" s="161" t="str">
        <f t="shared" si="101"/>
        <v/>
      </c>
      <c r="AW49" s="162" t="str">
        <f t="shared" si="102"/>
        <v/>
      </c>
      <c r="AX49" s="162" t="str">
        <f t="shared" si="103"/>
        <v/>
      </c>
      <c r="AY49" s="223"/>
      <c r="AZ49" s="227" t="str">
        <f t="shared" si="104"/>
        <v/>
      </c>
      <c r="BA49" s="228" t="str">
        <f t="shared" si="105"/>
        <v/>
      </c>
      <c r="BB49" s="234" t="str">
        <f t="shared" si="106"/>
        <v/>
      </c>
      <c r="BC49" s="237"/>
      <c r="BD49" s="238"/>
      <c r="BE49" s="284"/>
      <c r="BF49" s="286"/>
      <c r="BG49" s="241"/>
      <c r="BH49" s="241"/>
      <c r="BI49" s="241"/>
      <c r="BJ49" s="241"/>
      <c r="BK49" s="241"/>
      <c r="BL49" s="163" t="s">
        <v>105</v>
      </c>
      <c r="BM49" s="302" t="str">
        <f t="shared" si="107"/>
        <v/>
      </c>
      <c r="BN49" s="251"/>
      <c r="BO49" s="270"/>
      <c r="BP49" s="179"/>
      <c r="BQ49" s="164"/>
      <c r="BR49" s="243"/>
      <c r="BS49" s="243"/>
      <c r="BT49" s="243"/>
      <c r="BU49" s="243"/>
      <c r="BV49" s="243"/>
      <c r="BW49" s="165" t="s">
        <v>106</v>
      </c>
      <c r="BX49" s="251"/>
      <c r="BY49" s="296"/>
      <c r="BZ49" s="304"/>
      <c r="CA49" s="305"/>
      <c r="CB49" s="305"/>
      <c r="CC49" s="305"/>
      <c r="CD49" s="305"/>
      <c r="CE49" s="305"/>
      <c r="CF49" s="165" t="s">
        <v>169</v>
      </c>
      <c r="CG49" s="308" t="str">
        <f t="shared" si="108"/>
        <v/>
      </c>
      <c r="CH49" s="251"/>
      <c r="CI49" s="296"/>
      <c r="CJ49" s="166"/>
      <c r="CK49" s="245"/>
      <c r="CL49" s="245"/>
      <c r="CM49" s="245"/>
      <c r="CN49" s="245"/>
      <c r="CO49" s="245"/>
      <c r="CP49" s="165" t="s">
        <v>107</v>
      </c>
      <c r="CQ49" s="247"/>
      <c r="CR49" s="249" t="str">
        <f t="shared" si="109"/>
        <v/>
      </c>
      <c r="CS49" s="251"/>
      <c r="CT49" s="296" t="s">
        <v>171</v>
      </c>
      <c r="CU49" s="167"/>
      <c r="CV49" s="300"/>
      <c r="CW49" s="300"/>
      <c r="CX49" s="300"/>
      <c r="CY49" s="300"/>
      <c r="CZ49" s="300"/>
      <c r="DA49" s="300"/>
      <c r="DB49" s="168" t="s">
        <v>108</v>
      </c>
      <c r="DC49" s="296" t="s">
        <v>171</v>
      </c>
      <c r="DD49" s="170"/>
      <c r="DE49" s="300"/>
      <c r="DF49" s="300"/>
      <c r="DG49" s="300"/>
      <c r="DH49" s="300"/>
      <c r="DI49" s="300"/>
      <c r="DJ49" s="300"/>
      <c r="DK49" s="169" t="s">
        <v>106</v>
      </c>
      <c r="DL49" s="296" t="s">
        <v>171</v>
      </c>
      <c r="DM49" s="170"/>
      <c r="DN49" s="300"/>
      <c r="DO49" s="300"/>
      <c r="DP49" s="300"/>
      <c r="DQ49" s="300"/>
      <c r="DR49" s="300"/>
      <c r="DS49" s="300"/>
      <c r="DT49" s="171" t="s">
        <v>106</v>
      </c>
      <c r="DU49" s="296" t="s">
        <v>171</v>
      </c>
      <c r="DV49" s="310"/>
      <c r="DW49" s="300"/>
      <c r="DX49" s="300"/>
      <c r="DY49" s="300"/>
      <c r="DZ49" s="300"/>
      <c r="EA49" s="300"/>
      <c r="EB49" s="300"/>
      <c r="EC49" s="172" t="s">
        <v>106</v>
      </c>
      <c r="ED49" s="173"/>
      <c r="EE49" s="296" t="s">
        <v>171</v>
      </c>
      <c r="EF49" s="170"/>
      <c r="EG49" s="300"/>
      <c r="EH49" s="300"/>
      <c r="EI49" s="300"/>
      <c r="EJ49" s="300"/>
      <c r="EK49" s="300"/>
      <c r="EL49" s="300"/>
      <c r="EM49" s="172" t="s">
        <v>106</v>
      </c>
      <c r="EN49" s="174"/>
      <c r="EO49" s="296" t="s">
        <v>171</v>
      </c>
      <c r="EP49" s="255"/>
      <c r="EQ49" s="256"/>
      <c r="ER49" s="256"/>
      <c r="ES49" s="256"/>
      <c r="ET49" s="256"/>
      <c r="EU49" s="256"/>
      <c r="EV49" s="175" t="s">
        <v>109</v>
      </c>
      <c r="EW49" s="259" t="str">
        <f t="shared" si="110"/>
        <v/>
      </c>
      <c r="EX49" s="253"/>
      <c r="EY49" s="296" t="s">
        <v>171</v>
      </c>
      <c r="EZ49" s="255"/>
      <c r="FA49" s="256"/>
      <c r="FB49" s="256"/>
      <c r="FC49" s="256"/>
      <c r="FD49" s="256"/>
      <c r="FE49" s="256"/>
      <c r="FF49" s="175" t="s">
        <v>109</v>
      </c>
      <c r="FG49" s="176" t="str">
        <f t="shared" si="111"/>
        <v/>
      </c>
      <c r="FH49" s="251"/>
      <c r="FI49" s="296"/>
      <c r="FJ49" s="423"/>
      <c r="FK49" s="424"/>
      <c r="FL49" s="424"/>
      <c r="FM49" s="424"/>
      <c r="FN49" s="424"/>
      <c r="FO49" s="424"/>
      <c r="FP49" s="165" t="s">
        <v>110</v>
      </c>
      <c r="FQ49" s="177" t="str">
        <f t="shared" si="112"/>
        <v/>
      </c>
      <c r="FR49" s="261"/>
      <c r="FS49" s="263" t="str">
        <f t="shared" si="113"/>
        <v/>
      </c>
      <c r="FT49" s="269"/>
      <c r="FU49" s="270"/>
      <c r="FV49" s="265" t="str">
        <f t="shared" si="114"/>
        <v/>
      </c>
      <c r="FW49" s="273"/>
      <c r="FX49" s="274"/>
      <c r="FY49" s="267" t="str">
        <f t="shared" si="115"/>
        <v/>
      </c>
      <c r="FZ49" s="273"/>
      <c r="GA49" s="277"/>
      <c r="GB49" s="376"/>
      <c r="GD49" s="316" t="str">
        <f t="shared" si="116"/>
        <v/>
      </c>
      <c r="GE49" s="290" t="str">
        <f t="shared" si="117"/>
        <v/>
      </c>
      <c r="GF49" s="290" t="str">
        <f t="shared" si="118"/>
        <v/>
      </c>
      <c r="GG49" s="290" t="str">
        <f t="shared" si="119"/>
        <v/>
      </c>
      <c r="GH49" s="387" t="str">
        <f t="shared" si="120"/>
        <v/>
      </c>
      <c r="GI49" s="316" t="str">
        <f t="shared" si="121"/>
        <v/>
      </c>
      <c r="GJ49" s="290" t="str">
        <f t="shared" si="122"/>
        <v/>
      </c>
      <c r="GK49" s="290" t="str">
        <f t="shared" si="123"/>
        <v/>
      </c>
      <c r="GL49" s="317" t="str">
        <f t="shared" si="124"/>
        <v/>
      </c>
      <c r="GM49" s="391"/>
      <c r="GN49" s="398" t="str">
        <f t="shared" si="125"/>
        <v/>
      </c>
      <c r="GO49" s="398" t="str">
        <f t="shared" si="126"/>
        <v/>
      </c>
      <c r="GP49" s="399" t="str">
        <f t="shared" si="127"/>
        <v/>
      </c>
      <c r="GQ49" s="400" t="str">
        <f t="shared" si="128"/>
        <v/>
      </c>
      <c r="GR49" s="400" t="str">
        <f t="shared" si="129"/>
        <v/>
      </c>
      <c r="GS49" s="400" t="str">
        <f t="shared" si="130"/>
        <v/>
      </c>
      <c r="GT49" s="290" t="str">
        <f t="shared" si="131"/>
        <v/>
      </c>
      <c r="GU49" s="290" t="str">
        <f t="shared" si="132"/>
        <v/>
      </c>
      <c r="GV49" s="290" t="str">
        <f t="shared" si="133"/>
        <v/>
      </c>
      <c r="GW49" s="400" t="str">
        <f t="shared" si="134"/>
        <v/>
      </c>
      <c r="GX49" s="290" t="str">
        <f t="shared" si="135"/>
        <v/>
      </c>
      <c r="GY49" s="290" t="str">
        <f t="shared" si="136"/>
        <v/>
      </c>
      <c r="GZ49" s="290" t="str">
        <f t="shared" si="137"/>
        <v/>
      </c>
      <c r="HA49" s="317" t="str">
        <f t="shared" si="138"/>
        <v/>
      </c>
      <c r="HB49" s="417" t="str">
        <f t="shared" si="139"/>
        <v/>
      </c>
      <c r="HC49" s="399" t="str">
        <f t="shared" si="140"/>
        <v/>
      </c>
      <c r="HD49" s="290" t="str">
        <f t="shared" si="141"/>
        <v/>
      </c>
      <c r="HE49" s="290" t="str">
        <f t="shared" si="142"/>
        <v/>
      </c>
      <c r="HF49" s="290" t="str">
        <f t="shared" si="143"/>
        <v/>
      </c>
      <c r="HG49" s="290" t="str">
        <f t="shared" si="144"/>
        <v/>
      </c>
      <c r="HH49" s="317" t="str">
        <f t="shared" si="145"/>
        <v/>
      </c>
      <c r="HI49" s="399" t="str">
        <f t="shared" si="146"/>
        <v/>
      </c>
      <c r="HJ49" s="387" t="str">
        <f t="shared" si="147"/>
        <v/>
      </c>
      <c r="HK49" s="387" t="str">
        <f t="shared" si="148"/>
        <v/>
      </c>
      <c r="HL49" s="387" t="str">
        <f t="shared" si="149"/>
        <v/>
      </c>
      <c r="HM49" s="387" t="str">
        <f t="shared" si="150"/>
        <v/>
      </c>
      <c r="HN49" s="317" t="str">
        <f t="shared" si="151"/>
        <v/>
      </c>
      <c r="HO49" s="417" t="str">
        <f t="shared" si="152"/>
        <v/>
      </c>
      <c r="HP49" s="290" t="str">
        <f t="shared" si="153"/>
        <v/>
      </c>
      <c r="HQ49" s="290" t="str">
        <f t="shared" si="154"/>
        <v/>
      </c>
      <c r="HR49" s="422" t="str">
        <f t="shared" si="155"/>
        <v/>
      </c>
      <c r="HS49" s="399" t="str">
        <f t="shared" si="156"/>
        <v/>
      </c>
      <c r="HT49" s="400" t="str">
        <f t="shared" si="157"/>
        <v/>
      </c>
      <c r="HU49" s="387" t="str">
        <f t="shared" si="158"/>
        <v/>
      </c>
      <c r="HV49" s="387" t="str">
        <f t="shared" si="159"/>
        <v/>
      </c>
      <c r="HW49" s="404" t="str">
        <f t="shared" si="160"/>
        <v/>
      </c>
      <c r="HX49" s="394" t="str">
        <f t="shared" si="161"/>
        <v/>
      </c>
      <c r="HY49" s="180"/>
      <c r="HZ49" s="406">
        <f t="shared" si="162"/>
        <v>0</v>
      </c>
      <c r="IA49" s="406">
        <f t="shared" si="163"/>
        <v>0</v>
      </c>
      <c r="IB49" s="407">
        <f t="shared" si="164"/>
        <v>0</v>
      </c>
      <c r="IC49" s="407" t="str">
        <f t="shared" si="165"/>
        <v/>
      </c>
      <c r="ID49" s="407" t="str">
        <f t="shared" si="166"/>
        <v/>
      </c>
      <c r="IE49" s="407" t="str">
        <f t="shared" si="167"/>
        <v/>
      </c>
      <c r="IF49" s="407" t="str">
        <f t="shared" si="168"/>
        <v/>
      </c>
      <c r="IG49" s="407">
        <f t="shared" si="169"/>
        <v>0</v>
      </c>
      <c r="IH49" s="407">
        <f t="shared" si="170"/>
        <v>0</v>
      </c>
      <c r="II49" s="407">
        <f t="shared" si="171"/>
        <v>0</v>
      </c>
      <c r="IJ49" s="407">
        <f t="shared" si="172"/>
        <v>0</v>
      </c>
      <c r="IK49" s="406">
        <f t="shared" si="173"/>
        <v>0</v>
      </c>
    </row>
    <row r="50" spans="2:245" s="178" customFormat="1" ht="15" customHeight="1" x14ac:dyDescent="0.2">
      <c r="B50" s="231">
        <f t="shared" si="89"/>
        <v>0</v>
      </c>
      <c r="C50" s="231">
        <f t="shared" si="90"/>
        <v>0</v>
      </c>
      <c r="D50" s="231">
        <f t="shared" si="91"/>
        <v>0</v>
      </c>
      <c r="E50" s="231">
        <f t="shared" si="92"/>
        <v>0</v>
      </c>
      <c r="F50" s="231">
        <f t="shared" si="93"/>
        <v>0</v>
      </c>
      <c r="G50" s="231">
        <f t="shared" si="94"/>
        <v>0</v>
      </c>
      <c r="H50" s="231">
        <f t="shared" si="95"/>
        <v>0</v>
      </c>
      <c r="I50" s="232">
        <f t="shared" si="96"/>
        <v>0</v>
      </c>
      <c r="J50" s="151">
        <f t="shared" si="97"/>
        <v>0</v>
      </c>
      <c r="K50" s="152"/>
      <c r="L50" s="152"/>
      <c r="M50" s="153"/>
      <c r="N50" s="233"/>
      <c r="O50" s="155"/>
      <c r="P50" s="145" t="str">
        <f>IFERROR(VLOOKUP(O50,整理番号!$A$30:$B$31,2,FALSE),"")</f>
        <v/>
      </c>
      <c r="Q50" s="213"/>
      <c r="R50" s="158"/>
      <c r="S50" s="156" t="str">
        <f t="shared" si="98"/>
        <v/>
      </c>
      <c r="T50" s="152"/>
      <c r="U50" s="153"/>
      <c r="V50" s="145" t="str">
        <f>IFERROR(VLOOKUP(U50,整理番号!$A$3:$B$5,2,FALSE),"")</f>
        <v/>
      </c>
      <c r="W50" s="153"/>
      <c r="X50" s="146" t="str">
        <f>IFERROR(VLOOKUP(W50,整理番号!$A$8:$B$9,2,FALSE),"")</f>
        <v/>
      </c>
      <c r="Y50" s="153"/>
      <c r="Z50" s="145" t="str">
        <f>IFERROR(VLOOKUP(Y50,整理番号!$A$12:$B$16,2,FALSE),"")</f>
        <v/>
      </c>
      <c r="AA50" s="209"/>
      <c r="AB50" s="211"/>
      <c r="AC50" s="211"/>
      <c r="AD50" s="209"/>
      <c r="AE50" s="209"/>
      <c r="AF50" s="209"/>
      <c r="AG50" s="209"/>
      <c r="AH50" s="408"/>
      <c r="AI50" s="159"/>
      <c r="AJ50" s="410" t="str">
        <f>IFERROR(VLOOKUP(AI50,整理番号!$A$19:$B$23,2,FALSE),"")</f>
        <v/>
      </c>
      <c r="AK50" s="156" t="str">
        <f t="shared" si="99"/>
        <v/>
      </c>
      <c r="AL50" s="157"/>
      <c r="AM50" s="216"/>
      <c r="AN50" s="218"/>
      <c r="AO50" s="218"/>
      <c r="AP50" s="158"/>
      <c r="AQ50" s="159"/>
      <c r="AR50" s="220"/>
      <c r="AS50" s="161" t="str">
        <f t="shared" si="100"/>
        <v/>
      </c>
      <c r="AT50" s="147"/>
      <c r="AU50" s="147"/>
      <c r="AV50" s="161" t="str">
        <f t="shared" si="101"/>
        <v/>
      </c>
      <c r="AW50" s="162" t="str">
        <f t="shared" si="102"/>
        <v/>
      </c>
      <c r="AX50" s="162" t="str">
        <f t="shared" si="103"/>
        <v/>
      </c>
      <c r="AY50" s="223"/>
      <c r="AZ50" s="227" t="str">
        <f t="shared" si="104"/>
        <v/>
      </c>
      <c r="BA50" s="228" t="str">
        <f t="shared" si="105"/>
        <v/>
      </c>
      <c r="BB50" s="234" t="str">
        <f t="shared" si="106"/>
        <v/>
      </c>
      <c r="BC50" s="237"/>
      <c r="BD50" s="238"/>
      <c r="BE50" s="284"/>
      <c r="BF50" s="286"/>
      <c r="BG50" s="241"/>
      <c r="BH50" s="241"/>
      <c r="BI50" s="241"/>
      <c r="BJ50" s="241"/>
      <c r="BK50" s="241"/>
      <c r="BL50" s="163" t="s">
        <v>105</v>
      </c>
      <c r="BM50" s="302" t="str">
        <f t="shared" si="107"/>
        <v/>
      </c>
      <c r="BN50" s="251"/>
      <c r="BO50" s="270"/>
      <c r="BP50" s="179"/>
      <c r="BQ50" s="164"/>
      <c r="BR50" s="243"/>
      <c r="BS50" s="243"/>
      <c r="BT50" s="243"/>
      <c r="BU50" s="243"/>
      <c r="BV50" s="243"/>
      <c r="BW50" s="165" t="s">
        <v>106</v>
      </c>
      <c r="BX50" s="251"/>
      <c r="BY50" s="296"/>
      <c r="BZ50" s="304"/>
      <c r="CA50" s="305"/>
      <c r="CB50" s="305"/>
      <c r="CC50" s="305"/>
      <c r="CD50" s="305"/>
      <c r="CE50" s="305"/>
      <c r="CF50" s="165" t="s">
        <v>169</v>
      </c>
      <c r="CG50" s="308" t="str">
        <f t="shared" si="108"/>
        <v/>
      </c>
      <c r="CH50" s="251"/>
      <c r="CI50" s="296"/>
      <c r="CJ50" s="166"/>
      <c r="CK50" s="245"/>
      <c r="CL50" s="245"/>
      <c r="CM50" s="245"/>
      <c r="CN50" s="245"/>
      <c r="CO50" s="245"/>
      <c r="CP50" s="165" t="s">
        <v>107</v>
      </c>
      <c r="CQ50" s="247"/>
      <c r="CR50" s="249" t="str">
        <f t="shared" si="109"/>
        <v/>
      </c>
      <c r="CS50" s="251"/>
      <c r="CT50" s="296" t="s">
        <v>171</v>
      </c>
      <c r="CU50" s="167"/>
      <c r="CV50" s="300"/>
      <c r="CW50" s="300"/>
      <c r="CX50" s="300"/>
      <c r="CY50" s="300"/>
      <c r="CZ50" s="300"/>
      <c r="DA50" s="300"/>
      <c r="DB50" s="168" t="s">
        <v>108</v>
      </c>
      <c r="DC50" s="296" t="s">
        <v>171</v>
      </c>
      <c r="DD50" s="170"/>
      <c r="DE50" s="300"/>
      <c r="DF50" s="300"/>
      <c r="DG50" s="300"/>
      <c r="DH50" s="300"/>
      <c r="DI50" s="300"/>
      <c r="DJ50" s="300"/>
      <c r="DK50" s="169" t="s">
        <v>106</v>
      </c>
      <c r="DL50" s="296" t="s">
        <v>171</v>
      </c>
      <c r="DM50" s="170"/>
      <c r="DN50" s="300"/>
      <c r="DO50" s="300"/>
      <c r="DP50" s="300"/>
      <c r="DQ50" s="300"/>
      <c r="DR50" s="300"/>
      <c r="DS50" s="300"/>
      <c r="DT50" s="171" t="s">
        <v>106</v>
      </c>
      <c r="DU50" s="296" t="s">
        <v>171</v>
      </c>
      <c r="DV50" s="310"/>
      <c r="DW50" s="300"/>
      <c r="DX50" s="300"/>
      <c r="DY50" s="300"/>
      <c r="DZ50" s="300"/>
      <c r="EA50" s="300"/>
      <c r="EB50" s="300"/>
      <c r="EC50" s="172" t="s">
        <v>106</v>
      </c>
      <c r="ED50" s="173"/>
      <c r="EE50" s="296" t="s">
        <v>171</v>
      </c>
      <c r="EF50" s="170"/>
      <c r="EG50" s="300"/>
      <c r="EH50" s="300"/>
      <c r="EI50" s="300"/>
      <c r="EJ50" s="300"/>
      <c r="EK50" s="300"/>
      <c r="EL50" s="300"/>
      <c r="EM50" s="172" t="s">
        <v>106</v>
      </c>
      <c r="EN50" s="174"/>
      <c r="EO50" s="296" t="s">
        <v>171</v>
      </c>
      <c r="EP50" s="255"/>
      <c r="EQ50" s="256"/>
      <c r="ER50" s="256"/>
      <c r="ES50" s="256"/>
      <c r="ET50" s="256"/>
      <c r="EU50" s="256"/>
      <c r="EV50" s="175" t="s">
        <v>109</v>
      </c>
      <c r="EW50" s="259" t="str">
        <f t="shared" si="110"/>
        <v/>
      </c>
      <c r="EX50" s="253"/>
      <c r="EY50" s="296" t="s">
        <v>171</v>
      </c>
      <c r="EZ50" s="255"/>
      <c r="FA50" s="256"/>
      <c r="FB50" s="256"/>
      <c r="FC50" s="256"/>
      <c r="FD50" s="256"/>
      <c r="FE50" s="256"/>
      <c r="FF50" s="175" t="s">
        <v>109</v>
      </c>
      <c r="FG50" s="176" t="str">
        <f t="shared" si="111"/>
        <v/>
      </c>
      <c r="FH50" s="251"/>
      <c r="FI50" s="296"/>
      <c r="FJ50" s="423"/>
      <c r="FK50" s="424"/>
      <c r="FL50" s="424"/>
      <c r="FM50" s="424"/>
      <c r="FN50" s="424"/>
      <c r="FO50" s="424"/>
      <c r="FP50" s="165" t="s">
        <v>110</v>
      </c>
      <c r="FQ50" s="177" t="str">
        <f t="shared" si="112"/>
        <v/>
      </c>
      <c r="FR50" s="261"/>
      <c r="FS50" s="263" t="str">
        <f t="shared" si="113"/>
        <v/>
      </c>
      <c r="FT50" s="269"/>
      <c r="FU50" s="270"/>
      <c r="FV50" s="265" t="str">
        <f t="shared" si="114"/>
        <v/>
      </c>
      <c r="FW50" s="273"/>
      <c r="FX50" s="274"/>
      <c r="FY50" s="267" t="str">
        <f t="shared" si="115"/>
        <v/>
      </c>
      <c r="FZ50" s="273"/>
      <c r="GA50" s="277"/>
      <c r="GB50" s="376"/>
      <c r="GD50" s="316" t="str">
        <f t="shared" si="116"/>
        <v/>
      </c>
      <c r="GE50" s="290" t="str">
        <f t="shared" si="117"/>
        <v/>
      </c>
      <c r="GF50" s="290" t="str">
        <f t="shared" si="118"/>
        <v/>
      </c>
      <c r="GG50" s="290" t="str">
        <f t="shared" si="119"/>
        <v/>
      </c>
      <c r="GH50" s="387" t="str">
        <f t="shared" si="120"/>
        <v/>
      </c>
      <c r="GI50" s="316" t="str">
        <f t="shared" si="121"/>
        <v/>
      </c>
      <c r="GJ50" s="290" t="str">
        <f t="shared" si="122"/>
        <v/>
      </c>
      <c r="GK50" s="290" t="str">
        <f t="shared" si="123"/>
        <v/>
      </c>
      <c r="GL50" s="317" t="str">
        <f t="shared" si="124"/>
        <v/>
      </c>
      <c r="GM50" s="391"/>
      <c r="GN50" s="398" t="str">
        <f t="shared" si="125"/>
        <v/>
      </c>
      <c r="GO50" s="398" t="str">
        <f t="shared" si="126"/>
        <v/>
      </c>
      <c r="GP50" s="399" t="str">
        <f t="shared" si="127"/>
        <v/>
      </c>
      <c r="GQ50" s="400" t="str">
        <f t="shared" si="128"/>
        <v/>
      </c>
      <c r="GR50" s="400" t="str">
        <f t="shared" si="129"/>
        <v/>
      </c>
      <c r="GS50" s="400" t="str">
        <f t="shared" si="130"/>
        <v/>
      </c>
      <c r="GT50" s="290" t="str">
        <f t="shared" si="131"/>
        <v/>
      </c>
      <c r="GU50" s="290" t="str">
        <f t="shared" si="132"/>
        <v/>
      </c>
      <c r="GV50" s="290" t="str">
        <f t="shared" si="133"/>
        <v/>
      </c>
      <c r="GW50" s="400" t="str">
        <f t="shared" si="134"/>
        <v/>
      </c>
      <c r="GX50" s="290" t="str">
        <f t="shared" si="135"/>
        <v/>
      </c>
      <c r="GY50" s="290" t="str">
        <f t="shared" si="136"/>
        <v/>
      </c>
      <c r="GZ50" s="290" t="str">
        <f t="shared" si="137"/>
        <v/>
      </c>
      <c r="HA50" s="317" t="str">
        <f t="shared" si="138"/>
        <v/>
      </c>
      <c r="HB50" s="417" t="str">
        <f t="shared" si="139"/>
        <v/>
      </c>
      <c r="HC50" s="399" t="str">
        <f t="shared" si="140"/>
        <v/>
      </c>
      <c r="HD50" s="290" t="str">
        <f t="shared" si="141"/>
        <v/>
      </c>
      <c r="HE50" s="290" t="str">
        <f t="shared" si="142"/>
        <v/>
      </c>
      <c r="HF50" s="290" t="str">
        <f t="shared" si="143"/>
        <v/>
      </c>
      <c r="HG50" s="290" t="str">
        <f t="shared" si="144"/>
        <v/>
      </c>
      <c r="HH50" s="317" t="str">
        <f t="shared" si="145"/>
        <v/>
      </c>
      <c r="HI50" s="399" t="str">
        <f t="shared" si="146"/>
        <v/>
      </c>
      <c r="HJ50" s="387" t="str">
        <f t="shared" si="147"/>
        <v/>
      </c>
      <c r="HK50" s="387" t="str">
        <f t="shared" si="148"/>
        <v/>
      </c>
      <c r="HL50" s="387" t="str">
        <f t="shared" si="149"/>
        <v/>
      </c>
      <c r="HM50" s="387" t="str">
        <f t="shared" si="150"/>
        <v/>
      </c>
      <c r="HN50" s="317" t="str">
        <f t="shared" si="151"/>
        <v/>
      </c>
      <c r="HO50" s="417" t="str">
        <f t="shared" si="152"/>
        <v/>
      </c>
      <c r="HP50" s="290" t="str">
        <f t="shared" si="153"/>
        <v/>
      </c>
      <c r="HQ50" s="290" t="str">
        <f t="shared" si="154"/>
        <v/>
      </c>
      <c r="HR50" s="422" t="str">
        <f t="shared" si="155"/>
        <v/>
      </c>
      <c r="HS50" s="399" t="str">
        <f t="shared" si="156"/>
        <v/>
      </c>
      <c r="HT50" s="400" t="str">
        <f t="shared" si="157"/>
        <v/>
      </c>
      <c r="HU50" s="387" t="str">
        <f t="shared" si="158"/>
        <v/>
      </c>
      <c r="HV50" s="387" t="str">
        <f t="shared" si="159"/>
        <v/>
      </c>
      <c r="HW50" s="404" t="str">
        <f t="shared" si="160"/>
        <v/>
      </c>
      <c r="HX50" s="394" t="str">
        <f t="shared" si="161"/>
        <v/>
      </c>
      <c r="HY50" s="180"/>
      <c r="HZ50" s="406">
        <f t="shared" si="162"/>
        <v>0</v>
      </c>
      <c r="IA50" s="406">
        <f t="shared" si="163"/>
        <v>0</v>
      </c>
      <c r="IB50" s="407">
        <f t="shared" si="164"/>
        <v>0</v>
      </c>
      <c r="IC50" s="407" t="str">
        <f t="shared" si="165"/>
        <v/>
      </c>
      <c r="ID50" s="407" t="str">
        <f t="shared" si="166"/>
        <v/>
      </c>
      <c r="IE50" s="407" t="str">
        <f t="shared" si="167"/>
        <v/>
      </c>
      <c r="IF50" s="407" t="str">
        <f t="shared" si="168"/>
        <v/>
      </c>
      <c r="IG50" s="407">
        <f t="shared" si="169"/>
        <v>0</v>
      </c>
      <c r="IH50" s="407">
        <f t="shared" si="170"/>
        <v>0</v>
      </c>
      <c r="II50" s="407">
        <f t="shared" si="171"/>
        <v>0</v>
      </c>
      <c r="IJ50" s="407">
        <f t="shared" si="172"/>
        <v>0</v>
      </c>
      <c r="IK50" s="406">
        <f t="shared" si="173"/>
        <v>0</v>
      </c>
    </row>
    <row r="51" spans="2:245" s="178" customFormat="1" ht="15" customHeight="1" x14ac:dyDescent="0.2">
      <c r="B51" s="231">
        <f t="shared" si="89"/>
        <v>0</v>
      </c>
      <c r="C51" s="231">
        <f t="shared" si="90"/>
        <v>0</v>
      </c>
      <c r="D51" s="231">
        <f t="shared" si="91"/>
        <v>0</v>
      </c>
      <c r="E51" s="231">
        <f t="shared" si="92"/>
        <v>0</v>
      </c>
      <c r="F51" s="231">
        <f t="shared" si="93"/>
        <v>0</v>
      </c>
      <c r="G51" s="231">
        <f t="shared" si="94"/>
        <v>0</v>
      </c>
      <c r="H51" s="231">
        <f t="shared" si="95"/>
        <v>0</v>
      </c>
      <c r="I51" s="232">
        <f t="shared" si="96"/>
        <v>0</v>
      </c>
      <c r="J51" s="151">
        <f t="shared" si="97"/>
        <v>0</v>
      </c>
      <c r="K51" s="152"/>
      <c r="L51" s="152"/>
      <c r="M51" s="153"/>
      <c r="N51" s="233"/>
      <c r="O51" s="155"/>
      <c r="P51" s="145" t="str">
        <f>IFERROR(VLOOKUP(O51,整理番号!$A$30:$B$31,2,FALSE),"")</f>
        <v/>
      </c>
      <c r="Q51" s="213"/>
      <c r="R51" s="158"/>
      <c r="S51" s="156" t="str">
        <f t="shared" si="98"/>
        <v/>
      </c>
      <c r="T51" s="152"/>
      <c r="U51" s="153"/>
      <c r="V51" s="145" t="str">
        <f>IFERROR(VLOOKUP(U51,整理番号!$A$3:$B$5,2,FALSE),"")</f>
        <v/>
      </c>
      <c r="W51" s="153"/>
      <c r="X51" s="146" t="str">
        <f>IFERROR(VLOOKUP(W51,整理番号!$A$8:$B$9,2,FALSE),"")</f>
        <v/>
      </c>
      <c r="Y51" s="153"/>
      <c r="Z51" s="145" t="str">
        <f>IFERROR(VLOOKUP(Y51,整理番号!$A$12:$B$16,2,FALSE),"")</f>
        <v/>
      </c>
      <c r="AA51" s="209"/>
      <c r="AB51" s="211"/>
      <c r="AC51" s="211"/>
      <c r="AD51" s="209"/>
      <c r="AE51" s="209"/>
      <c r="AF51" s="209"/>
      <c r="AG51" s="209"/>
      <c r="AH51" s="408"/>
      <c r="AI51" s="159"/>
      <c r="AJ51" s="410" t="str">
        <f>IFERROR(VLOOKUP(AI51,整理番号!$A$19:$B$23,2,FALSE),"")</f>
        <v/>
      </c>
      <c r="AK51" s="156" t="str">
        <f t="shared" si="99"/>
        <v/>
      </c>
      <c r="AL51" s="157"/>
      <c r="AM51" s="216"/>
      <c r="AN51" s="218"/>
      <c r="AO51" s="218"/>
      <c r="AP51" s="158"/>
      <c r="AQ51" s="159"/>
      <c r="AR51" s="220"/>
      <c r="AS51" s="161" t="str">
        <f t="shared" si="100"/>
        <v/>
      </c>
      <c r="AT51" s="147"/>
      <c r="AU51" s="147"/>
      <c r="AV51" s="161" t="str">
        <f t="shared" si="101"/>
        <v/>
      </c>
      <c r="AW51" s="162" t="str">
        <f t="shared" si="102"/>
        <v/>
      </c>
      <c r="AX51" s="162" t="str">
        <f t="shared" si="103"/>
        <v/>
      </c>
      <c r="AY51" s="223"/>
      <c r="AZ51" s="227" t="str">
        <f t="shared" si="104"/>
        <v/>
      </c>
      <c r="BA51" s="228" t="str">
        <f t="shared" si="105"/>
        <v/>
      </c>
      <c r="BB51" s="234" t="str">
        <f t="shared" si="106"/>
        <v/>
      </c>
      <c r="BC51" s="237"/>
      <c r="BD51" s="238"/>
      <c r="BE51" s="284"/>
      <c r="BF51" s="286"/>
      <c r="BG51" s="241"/>
      <c r="BH51" s="241"/>
      <c r="BI51" s="241"/>
      <c r="BJ51" s="241"/>
      <c r="BK51" s="241"/>
      <c r="BL51" s="163" t="s">
        <v>105</v>
      </c>
      <c r="BM51" s="302" t="str">
        <f t="shared" si="107"/>
        <v/>
      </c>
      <c r="BN51" s="251"/>
      <c r="BO51" s="270"/>
      <c r="BP51" s="179"/>
      <c r="BQ51" s="164"/>
      <c r="BR51" s="243"/>
      <c r="BS51" s="243"/>
      <c r="BT51" s="243"/>
      <c r="BU51" s="243"/>
      <c r="BV51" s="243"/>
      <c r="BW51" s="165" t="s">
        <v>106</v>
      </c>
      <c r="BX51" s="251"/>
      <c r="BY51" s="296"/>
      <c r="BZ51" s="304"/>
      <c r="CA51" s="305"/>
      <c r="CB51" s="305"/>
      <c r="CC51" s="305"/>
      <c r="CD51" s="305"/>
      <c r="CE51" s="305"/>
      <c r="CF51" s="165" t="s">
        <v>169</v>
      </c>
      <c r="CG51" s="308" t="str">
        <f t="shared" si="108"/>
        <v/>
      </c>
      <c r="CH51" s="251"/>
      <c r="CI51" s="296"/>
      <c r="CJ51" s="166"/>
      <c r="CK51" s="245"/>
      <c r="CL51" s="245"/>
      <c r="CM51" s="245"/>
      <c r="CN51" s="245"/>
      <c r="CO51" s="245"/>
      <c r="CP51" s="165" t="s">
        <v>107</v>
      </c>
      <c r="CQ51" s="247"/>
      <c r="CR51" s="249" t="str">
        <f t="shared" si="109"/>
        <v/>
      </c>
      <c r="CS51" s="251"/>
      <c r="CT51" s="296" t="s">
        <v>171</v>
      </c>
      <c r="CU51" s="167"/>
      <c r="CV51" s="300"/>
      <c r="CW51" s="300"/>
      <c r="CX51" s="300"/>
      <c r="CY51" s="300"/>
      <c r="CZ51" s="300"/>
      <c r="DA51" s="300"/>
      <c r="DB51" s="168" t="s">
        <v>108</v>
      </c>
      <c r="DC51" s="296" t="s">
        <v>171</v>
      </c>
      <c r="DD51" s="170"/>
      <c r="DE51" s="300"/>
      <c r="DF51" s="300"/>
      <c r="DG51" s="300"/>
      <c r="DH51" s="300"/>
      <c r="DI51" s="300"/>
      <c r="DJ51" s="300"/>
      <c r="DK51" s="169" t="s">
        <v>106</v>
      </c>
      <c r="DL51" s="296" t="s">
        <v>171</v>
      </c>
      <c r="DM51" s="170"/>
      <c r="DN51" s="300"/>
      <c r="DO51" s="300"/>
      <c r="DP51" s="300"/>
      <c r="DQ51" s="300"/>
      <c r="DR51" s="300"/>
      <c r="DS51" s="300"/>
      <c r="DT51" s="171" t="s">
        <v>106</v>
      </c>
      <c r="DU51" s="296" t="s">
        <v>171</v>
      </c>
      <c r="DV51" s="310"/>
      <c r="DW51" s="300"/>
      <c r="DX51" s="300"/>
      <c r="DY51" s="300"/>
      <c r="DZ51" s="300"/>
      <c r="EA51" s="300"/>
      <c r="EB51" s="300"/>
      <c r="EC51" s="172" t="s">
        <v>106</v>
      </c>
      <c r="ED51" s="173"/>
      <c r="EE51" s="296" t="s">
        <v>171</v>
      </c>
      <c r="EF51" s="170"/>
      <c r="EG51" s="300"/>
      <c r="EH51" s="300"/>
      <c r="EI51" s="300"/>
      <c r="EJ51" s="300"/>
      <c r="EK51" s="300"/>
      <c r="EL51" s="300"/>
      <c r="EM51" s="172" t="s">
        <v>106</v>
      </c>
      <c r="EN51" s="174"/>
      <c r="EO51" s="296" t="s">
        <v>171</v>
      </c>
      <c r="EP51" s="255"/>
      <c r="EQ51" s="256"/>
      <c r="ER51" s="256"/>
      <c r="ES51" s="256"/>
      <c r="ET51" s="256"/>
      <c r="EU51" s="256"/>
      <c r="EV51" s="175" t="s">
        <v>109</v>
      </c>
      <c r="EW51" s="259" t="str">
        <f t="shared" si="110"/>
        <v/>
      </c>
      <c r="EX51" s="253"/>
      <c r="EY51" s="296" t="s">
        <v>171</v>
      </c>
      <c r="EZ51" s="255"/>
      <c r="FA51" s="256"/>
      <c r="FB51" s="256"/>
      <c r="FC51" s="256"/>
      <c r="FD51" s="256"/>
      <c r="FE51" s="256"/>
      <c r="FF51" s="175" t="s">
        <v>109</v>
      </c>
      <c r="FG51" s="176" t="str">
        <f t="shared" si="111"/>
        <v/>
      </c>
      <c r="FH51" s="251"/>
      <c r="FI51" s="296"/>
      <c r="FJ51" s="423"/>
      <c r="FK51" s="424"/>
      <c r="FL51" s="424"/>
      <c r="FM51" s="424"/>
      <c r="FN51" s="424"/>
      <c r="FO51" s="424"/>
      <c r="FP51" s="165" t="s">
        <v>110</v>
      </c>
      <c r="FQ51" s="177" t="str">
        <f t="shared" si="112"/>
        <v/>
      </c>
      <c r="FR51" s="261"/>
      <c r="FS51" s="263" t="str">
        <f t="shared" si="113"/>
        <v/>
      </c>
      <c r="FT51" s="269"/>
      <c r="FU51" s="270"/>
      <c r="FV51" s="265" t="str">
        <f t="shared" si="114"/>
        <v/>
      </c>
      <c r="FW51" s="273"/>
      <c r="FX51" s="274"/>
      <c r="FY51" s="267" t="str">
        <f t="shared" si="115"/>
        <v/>
      </c>
      <c r="FZ51" s="273"/>
      <c r="GA51" s="277"/>
      <c r="GB51" s="376"/>
      <c r="GD51" s="316" t="str">
        <f t="shared" si="116"/>
        <v/>
      </c>
      <c r="GE51" s="290" t="str">
        <f t="shared" si="117"/>
        <v/>
      </c>
      <c r="GF51" s="290" t="str">
        <f t="shared" si="118"/>
        <v/>
      </c>
      <c r="GG51" s="290" t="str">
        <f t="shared" si="119"/>
        <v/>
      </c>
      <c r="GH51" s="387" t="str">
        <f t="shared" si="120"/>
        <v/>
      </c>
      <c r="GI51" s="316" t="str">
        <f t="shared" si="121"/>
        <v/>
      </c>
      <c r="GJ51" s="290" t="str">
        <f t="shared" si="122"/>
        <v/>
      </c>
      <c r="GK51" s="290" t="str">
        <f t="shared" si="123"/>
        <v/>
      </c>
      <c r="GL51" s="317" t="str">
        <f t="shared" si="124"/>
        <v/>
      </c>
      <c r="GM51" s="391"/>
      <c r="GN51" s="398" t="str">
        <f t="shared" si="125"/>
        <v/>
      </c>
      <c r="GO51" s="398" t="str">
        <f t="shared" si="126"/>
        <v/>
      </c>
      <c r="GP51" s="399" t="str">
        <f t="shared" si="127"/>
        <v/>
      </c>
      <c r="GQ51" s="400" t="str">
        <f t="shared" si="128"/>
        <v/>
      </c>
      <c r="GR51" s="400" t="str">
        <f t="shared" si="129"/>
        <v/>
      </c>
      <c r="GS51" s="400" t="str">
        <f t="shared" si="130"/>
        <v/>
      </c>
      <c r="GT51" s="290" t="str">
        <f t="shared" si="131"/>
        <v/>
      </c>
      <c r="GU51" s="290" t="str">
        <f t="shared" si="132"/>
        <v/>
      </c>
      <c r="GV51" s="290" t="str">
        <f t="shared" si="133"/>
        <v/>
      </c>
      <c r="GW51" s="400" t="str">
        <f t="shared" si="134"/>
        <v/>
      </c>
      <c r="GX51" s="290" t="str">
        <f t="shared" si="135"/>
        <v/>
      </c>
      <c r="GY51" s="290" t="str">
        <f t="shared" si="136"/>
        <v/>
      </c>
      <c r="GZ51" s="290" t="str">
        <f t="shared" si="137"/>
        <v/>
      </c>
      <c r="HA51" s="317" t="str">
        <f t="shared" si="138"/>
        <v/>
      </c>
      <c r="HB51" s="417" t="str">
        <f t="shared" si="139"/>
        <v/>
      </c>
      <c r="HC51" s="399" t="str">
        <f t="shared" si="140"/>
        <v/>
      </c>
      <c r="HD51" s="290" t="str">
        <f t="shared" si="141"/>
        <v/>
      </c>
      <c r="HE51" s="290" t="str">
        <f t="shared" si="142"/>
        <v/>
      </c>
      <c r="HF51" s="290" t="str">
        <f t="shared" si="143"/>
        <v/>
      </c>
      <c r="HG51" s="290" t="str">
        <f t="shared" si="144"/>
        <v/>
      </c>
      <c r="HH51" s="317" t="str">
        <f t="shared" si="145"/>
        <v/>
      </c>
      <c r="HI51" s="399" t="str">
        <f t="shared" si="146"/>
        <v/>
      </c>
      <c r="HJ51" s="387" t="str">
        <f t="shared" si="147"/>
        <v/>
      </c>
      <c r="HK51" s="387" t="str">
        <f t="shared" si="148"/>
        <v/>
      </c>
      <c r="HL51" s="387" t="str">
        <f t="shared" si="149"/>
        <v/>
      </c>
      <c r="HM51" s="387" t="str">
        <f t="shared" si="150"/>
        <v/>
      </c>
      <c r="HN51" s="317" t="str">
        <f t="shared" si="151"/>
        <v/>
      </c>
      <c r="HO51" s="417" t="str">
        <f t="shared" si="152"/>
        <v/>
      </c>
      <c r="HP51" s="290" t="str">
        <f t="shared" si="153"/>
        <v/>
      </c>
      <c r="HQ51" s="290" t="str">
        <f t="shared" si="154"/>
        <v/>
      </c>
      <c r="HR51" s="422" t="str">
        <f t="shared" si="155"/>
        <v/>
      </c>
      <c r="HS51" s="399" t="str">
        <f t="shared" si="156"/>
        <v/>
      </c>
      <c r="HT51" s="400" t="str">
        <f t="shared" si="157"/>
        <v/>
      </c>
      <c r="HU51" s="387" t="str">
        <f t="shared" si="158"/>
        <v/>
      </c>
      <c r="HV51" s="387" t="str">
        <f t="shared" si="159"/>
        <v/>
      </c>
      <c r="HW51" s="404" t="str">
        <f t="shared" si="160"/>
        <v/>
      </c>
      <c r="HX51" s="394" t="str">
        <f t="shared" si="161"/>
        <v/>
      </c>
      <c r="HY51" s="180"/>
      <c r="HZ51" s="406">
        <f t="shared" si="162"/>
        <v>0</v>
      </c>
      <c r="IA51" s="406">
        <f t="shared" si="163"/>
        <v>0</v>
      </c>
      <c r="IB51" s="407">
        <f t="shared" si="164"/>
        <v>0</v>
      </c>
      <c r="IC51" s="407" t="str">
        <f t="shared" si="165"/>
        <v/>
      </c>
      <c r="ID51" s="407" t="str">
        <f t="shared" si="166"/>
        <v/>
      </c>
      <c r="IE51" s="407" t="str">
        <f t="shared" si="167"/>
        <v/>
      </c>
      <c r="IF51" s="407" t="str">
        <f t="shared" si="168"/>
        <v/>
      </c>
      <c r="IG51" s="407">
        <f t="shared" si="169"/>
        <v>0</v>
      </c>
      <c r="IH51" s="407">
        <f t="shared" si="170"/>
        <v>0</v>
      </c>
      <c r="II51" s="407">
        <f t="shared" si="171"/>
        <v>0</v>
      </c>
      <c r="IJ51" s="407">
        <f t="shared" si="172"/>
        <v>0</v>
      </c>
      <c r="IK51" s="406">
        <f t="shared" si="173"/>
        <v>0</v>
      </c>
    </row>
    <row r="52" spans="2:245" s="178" customFormat="1" ht="15" customHeight="1" x14ac:dyDescent="0.2">
      <c r="B52" s="231">
        <f t="shared" si="89"/>
        <v>0</v>
      </c>
      <c r="C52" s="231">
        <f t="shared" si="90"/>
        <v>0</v>
      </c>
      <c r="D52" s="231">
        <f t="shared" si="91"/>
        <v>0</v>
      </c>
      <c r="E52" s="231">
        <f t="shared" si="92"/>
        <v>0</v>
      </c>
      <c r="F52" s="231">
        <f t="shared" si="93"/>
        <v>0</v>
      </c>
      <c r="G52" s="231">
        <f t="shared" si="94"/>
        <v>0</v>
      </c>
      <c r="H52" s="231">
        <f t="shared" si="95"/>
        <v>0</v>
      </c>
      <c r="I52" s="232">
        <f t="shared" si="96"/>
        <v>0</v>
      </c>
      <c r="J52" s="151">
        <f t="shared" si="97"/>
        <v>0</v>
      </c>
      <c r="K52" s="152"/>
      <c r="L52" s="152"/>
      <c r="M52" s="153"/>
      <c r="N52" s="233"/>
      <c r="O52" s="155"/>
      <c r="P52" s="145" t="str">
        <f>IFERROR(VLOOKUP(O52,整理番号!$A$30:$B$31,2,FALSE),"")</f>
        <v/>
      </c>
      <c r="Q52" s="213"/>
      <c r="R52" s="158"/>
      <c r="S52" s="156" t="str">
        <f t="shared" si="98"/>
        <v/>
      </c>
      <c r="T52" s="152"/>
      <c r="U52" s="153"/>
      <c r="V52" s="145" t="str">
        <f>IFERROR(VLOOKUP(U52,整理番号!$A$3:$B$5,2,FALSE),"")</f>
        <v/>
      </c>
      <c r="W52" s="153"/>
      <c r="X52" s="146" t="str">
        <f>IFERROR(VLOOKUP(W52,整理番号!$A$8:$B$9,2,FALSE),"")</f>
        <v/>
      </c>
      <c r="Y52" s="153"/>
      <c r="Z52" s="145" t="str">
        <f>IFERROR(VLOOKUP(Y52,整理番号!$A$12:$B$16,2,FALSE),"")</f>
        <v/>
      </c>
      <c r="AA52" s="209"/>
      <c r="AB52" s="211"/>
      <c r="AC52" s="211"/>
      <c r="AD52" s="209"/>
      <c r="AE52" s="209"/>
      <c r="AF52" s="209"/>
      <c r="AG52" s="209"/>
      <c r="AH52" s="408"/>
      <c r="AI52" s="159"/>
      <c r="AJ52" s="410" t="str">
        <f>IFERROR(VLOOKUP(AI52,整理番号!$A$19:$B$23,2,FALSE),"")</f>
        <v/>
      </c>
      <c r="AK52" s="156" t="str">
        <f t="shared" si="99"/>
        <v/>
      </c>
      <c r="AL52" s="157"/>
      <c r="AM52" s="216"/>
      <c r="AN52" s="218"/>
      <c r="AO52" s="218"/>
      <c r="AP52" s="158"/>
      <c r="AQ52" s="159"/>
      <c r="AR52" s="220"/>
      <c r="AS52" s="161" t="str">
        <f t="shared" si="100"/>
        <v/>
      </c>
      <c r="AT52" s="147"/>
      <c r="AU52" s="147"/>
      <c r="AV52" s="161" t="str">
        <f t="shared" si="101"/>
        <v/>
      </c>
      <c r="AW52" s="162" t="str">
        <f t="shared" si="102"/>
        <v/>
      </c>
      <c r="AX52" s="162" t="str">
        <f t="shared" si="103"/>
        <v/>
      </c>
      <c r="AY52" s="223"/>
      <c r="AZ52" s="227" t="str">
        <f t="shared" si="104"/>
        <v/>
      </c>
      <c r="BA52" s="228" t="str">
        <f t="shared" si="105"/>
        <v/>
      </c>
      <c r="BB52" s="234" t="str">
        <f t="shared" si="106"/>
        <v/>
      </c>
      <c r="BC52" s="237"/>
      <c r="BD52" s="238"/>
      <c r="BE52" s="284"/>
      <c r="BF52" s="286"/>
      <c r="BG52" s="241"/>
      <c r="BH52" s="241"/>
      <c r="BI52" s="241"/>
      <c r="BJ52" s="241"/>
      <c r="BK52" s="241"/>
      <c r="BL52" s="163" t="s">
        <v>105</v>
      </c>
      <c r="BM52" s="302" t="str">
        <f t="shared" si="107"/>
        <v/>
      </c>
      <c r="BN52" s="251"/>
      <c r="BO52" s="270"/>
      <c r="BP52" s="179"/>
      <c r="BQ52" s="164"/>
      <c r="BR52" s="243"/>
      <c r="BS52" s="243"/>
      <c r="BT52" s="243"/>
      <c r="BU52" s="243"/>
      <c r="BV52" s="243"/>
      <c r="BW52" s="165" t="s">
        <v>106</v>
      </c>
      <c r="BX52" s="251"/>
      <c r="BY52" s="296"/>
      <c r="BZ52" s="304"/>
      <c r="CA52" s="305"/>
      <c r="CB52" s="305"/>
      <c r="CC52" s="305"/>
      <c r="CD52" s="305"/>
      <c r="CE52" s="305"/>
      <c r="CF52" s="165" t="s">
        <v>169</v>
      </c>
      <c r="CG52" s="308" t="str">
        <f t="shared" si="108"/>
        <v/>
      </c>
      <c r="CH52" s="251"/>
      <c r="CI52" s="296"/>
      <c r="CJ52" s="166"/>
      <c r="CK52" s="245"/>
      <c r="CL52" s="245"/>
      <c r="CM52" s="245"/>
      <c r="CN52" s="245"/>
      <c r="CO52" s="245"/>
      <c r="CP52" s="165" t="s">
        <v>107</v>
      </c>
      <c r="CQ52" s="247"/>
      <c r="CR52" s="249" t="str">
        <f t="shared" si="109"/>
        <v/>
      </c>
      <c r="CS52" s="251"/>
      <c r="CT52" s="296" t="s">
        <v>171</v>
      </c>
      <c r="CU52" s="167"/>
      <c r="CV52" s="300"/>
      <c r="CW52" s="300"/>
      <c r="CX52" s="300"/>
      <c r="CY52" s="300"/>
      <c r="CZ52" s="300"/>
      <c r="DA52" s="300"/>
      <c r="DB52" s="168" t="s">
        <v>108</v>
      </c>
      <c r="DC52" s="296" t="s">
        <v>171</v>
      </c>
      <c r="DD52" s="170"/>
      <c r="DE52" s="300"/>
      <c r="DF52" s="300"/>
      <c r="DG52" s="300"/>
      <c r="DH52" s="300"/>
      <c r="DI52" s="300"/>
      <c r="DJ52" s="300"/>
      <c r="DK52" s="169" t="s">
        <v>106</v>
      </c>
      <c r="DL52" s="296" t="s">
        <v>171</v>
      </c>
      <c r="DM52" s="170"/>
      <c r="DN52" s="300"/>
      <c r="DO52" s="300"/>
      <c r="DP52" s="300"/>
      <c r="DQ52" s="300"/>
      <c r="DR52" s="300"/>
      <c r="DS52" s="300"/>
      <c r="DT52" s="171" t="s">
        <v>106</v>
      </c>
      <c r="DU52" s="296" t="s">
        <v>171</v>
      </c>
      <c r="DV52" s="310"/>
      <c r="DW52" s="300"/>
      <c r="DX52" s="300"/>
      <c r="DY52" s="300"/>
      <c r="DZ52" s="300"/>
      <c r="EA52" s="300"/>
      <c r="EB52" s="300"/>
      <c r="EC52" s="172" t="s">
        <v>106</v>
      </c>
      <c r="ED52" s="173"/>
      <c r="EE52" s="296" t="s">
        <v>171</v>
      </c>
      <c r="EF52" s="170"/>
      <c r="EG52" s="300"/>
      <c r="EH52" s="300"/>
      <c r="EI52" s="300"/>
      <c r="EJ52" s="300"/>
      <c r="EK52" s="300"/>
      <c r="EL52" s="300"/>
      <c r="EM52" s="172" t="s">
        <v>106</v>
      </c>
      <c r="EN52" s="174"/>
      <c r="EO52" s="296" t="s">
        <v>171</v>
      </c>
      <c r="EP52" s="255"/>
      <c r="EQ52" s="256"/>
      <c r="ER52" s="256"/>
      <c r="ES52" s="256"/>
      <c r="ET52" s="256"/>
      <c r="EU52" s="256"/>
      <c r="EV52" s="175" t="s">
        <v>109</v>
      </c>
      <c r="EW52" s="259" t="str">
        <f t="shared" si="110"/>
        <v/>
      </c>
      <c r="EX52" s="253"/>
      <c r="EY52" s="296" t="s">
        <v>171</v>
      </c>
      <c r="EZ52" s="255"/>
      <c r="FA52" s="256"/>
      <c r="FB52" s="256"/>
      <c r="FC52" s="256"/>
      <c r="FD52" s="256"/>
      <c r="FE52" s="256"/>
      <c r="FF52" s="175" t="s">
        <v>109</v>
      </c>
      <c r="FG52" s="176" t="str">
        <f t="shared" si="111"/>
        <v/>
      </c>
      <c r="FH52" s="251"/>
      <c r="FI52" s="296"/>
      <c r="FJ52" s="423"/>
      <c r="FK52" s="424"/>
      <c r="FL52" s="424"/>
      <c r="FM52" s="424"/>
      <c r="FN52" s="424"/>
      <c r="FO52" s="424"/>
      <c r="FP52" s="165" t="s">
        <v>110</v>
      </c>
      <c r="FQ52" s="177" t="str">
        <f t="shared" si="112"/>
        <v/>
      </c>
      <c r="FR52" s="261"/>
      <c r="FS52" s="263" t="str">
        <f t="shared" si="113"/>
        <v/>
      </c>
      <c r="FT52" s="269"/>
      <c r="FU52" s="270"/>
      <c r="FV52" s="265" t="str">
        <f t="shared" si="114"/>
        <v/>
      </c>
      <c r="FW52" s="273"/>
      <c r="FX52" s="274"/>
      <c r="FY52" s="267" t="str">
        <f t="shared" si="115"/>
        <v/>
      </c>
      <c r="FZ52" s="273"/>
      <c r="GA52" s="277"/>
      <c r="GB52" s="376"/>
      <c r="GD52" s="316" t="str">
        <f t="shared" si="116"/>
        <v/>
      </c>
      <c r="GE52" s="290" t="str">
        <f t="shared" si="117"/>
        <v/>
      </c>
      <c r="GF52" s="290" t="str">
        <f t="shared" si="118"/>
        <v/>
      </c>
      <c r="GG52" s="290" t="str">
        <f t="shared" si="119"/>
        <v/>
      </c>
      <c r="GH52" s="387" t="str">
        <f t="shared" si="120"/>
        <v/>
      </c>
      <c r="GI52" s="316" t="str">
        <f t="shared" si="121"/>
        <v/>
      </c>
      <c r="GJ52" s="290" t="str">
        <f t="shared" si="122"/>
        <v/>
      </c>
      <c r="GK52" s="290" t="str">
        <f t="shared" si="123"/>
        <v/>
      </c>
      <c r="GL52" s="317" t="str">
        <f t="shared" si="124"/>
        <v/>
      </c>
      <c r="GM52" s="391"/>
      <c r="GN52" s="398" t="str">
        <f t="shared" si="125"/>
        <v/>
      </c>
      <c r="GO52" s="398" t="str">
        <f t="shared" si="126"/>
        <v/>
      </c>
      <c r="GP52" s="399" t="str">
        <f t="shared" si="127"/>
        <v/>
      </c>
      <c r="GQ52" s="400" t="str">
        <f t="shared" si="128"/>
        <v/>
      </c>
      <c r="GR52" s="400" t="str">
        <f t="shared" si="129"/>
        <v/>
      </c>
      <c r="GS52" s="400" t="str">
        <f t="shared" si="130"/>
        <v/>
      </c>
      <c r="GT52" s="290" t="str">
        <f t="shared" si="131"/>
        <v/>
      </c>
      <c r="GU52" s="290" t="str">
        <f t="shared" si="132"/>
        <v/>
      </c>
      <c r="GV52" s="290" t="str">
        <f t="shared" si="133"/>
        <v/>
      </c>
      <c r="GW52" s="400" t="str">
        <f t="shared" si="134"/>
        <v/>
      </c>
      <c r="GX52" s="290" t="str">
        <f t="shared" si="135"/>
        <v/>
      </c>
      <c r="GY52" s="290" t="str">
        <f t="shared" si="136"/>
        <v/>
      </c>
      <c r="GZ52" s="290" t="str">
        <f t="shared" si="137"/>
        <v/>
      </c>
      <c r="HA52" s="317" t="str">
        <f t="shared" si="138"/>
        <v/>
      </c>
      <c r="HB52" s="417" t="str">
        <f t="shared" si="139"/>
        <v/>
      </c>
      <c r="HC52" s="399" t="str">
        <f t="shared" si="140"/>
        <v/>
      </c>
      <c r="HD52" s="290" t="str">
        <f t="shared" si="141"/>
        <v/>
      </c>
      <c r="HE52" s="290" t="str">
        <f t="shared" si="142"/>
        <v/>
      </c>
      <c r="HF52" s="290" t="str">
        <f t="shared" si="143"/>
        <v/>
      </c>
      <c r="HG52" s="290" t="str">
        <f t="shared" si="144"/>
        <v/>
      </c>
      <c r="HH52" s="317" t="str">
        <f t="shared" si="145"/>
        <v/>
      </c>
      <c r="HI52" s="399" t="str">
        <f t="shared" si="146"/>
        <v/>
      </c>
      <c r="HJ52" s="387" t="str">
        <f t="shared" si="147"/>
        <v/>
      </c>
      <c r="HK52" s="387" t="str">
        <f t="shared" si="148"/>
        <v/>
      </c>
      <c r="HL52" s="387" t="str">
        <f t="shared" si="149"/>
        <v/>
      </c>
      <c r="HM52" s="387" t="str">
        <f t="shared" si="150"/>
        <v/>
      </c>
      <c r="HN52" s="317" t="str">
        <f t="shared" si="151"/>
        <v/>
      </c>
      <c r="HO52" s="417" t="str">
        <f t="shared" si="152"/>
        <v/>
      </c>
      <c r="HP52" s="290" t="str">
        <f t="shared" si="153"/>
        <v/>
      </c>
      <c r="HQ52" s="290" t="str">
        <f t="shared" si="154"/>
        <v/>
      </c>
      <c r="HR52" s="422" t="str">
        <f t="shared" si="155"/>
        <v/>
      </c>
      <c r="HS52" s="399" t="str">
        <f t="shared" si="156"/>
        <v/>
      </c>
      <c r="HT52" s="400" t="str">
        <f t="shared" si="157"/>
        <v/>
      </c>
      <c r="HU52" s="387" t="str">
        <f t="shared" si="158"/>
        <v/>
      </c>
      <c r="HV52" s="387" t="str">
        <f t="shared" si="159"/>
        <v/>
      </c>
      <c r="HW52" s="404" t="str">
        <f t="shared" si="160"/>
        <v/>
      </c>
      <c r="HX52" s="394" t="str">
        <f t="shared" si="161"/>
        <v/>
      </c>
      <c r="HY52" s="180"/>
      <c r="HZ52" s="406">
        <f t="shared" si="162"/>
        <v>0</v>
      </c>
      <c r="IA52" s="406">
        <f t="shared" si="163"/>
        <v>0</v>
      </c>
      <c r="IB52" s="407">
        <f t="shared" si="164"/>
        <v>0</v>
      </c>
      <c r="IC52" s="407" t="str">
        <f t="shared" si="165"/>
        <v/>
      </c>
      <c r="ID52" s="407" t="str">
        <f t="shared" si="166"/>
        <v/>
      </c>
      <c r="IE52" s="407" t="str">
        <f t="shared" si="167"/>
        <v/>
      </c>
      <c r="IF52" s="407" t="str">
        <f t="shared" si="168"/>
        <v/>
      </c>
      <c r="IG52" s="407">
        <f t="shared" si="169"/>
        <v>0</v>
      </c>
      <c r="IH52" s="407">
        <f t="shared" si="170"/>
        <v>0</v>
      </c>
      <c r="II52" s="407">
        <f t="shared" si="171"/>
        <v>0</v>
      </c>
      <c r="IJ52" s="407">
        <f t="shared" si="172"/>
        <v>0</v>
      </c>
      <c r="IK52" s="406">
        <f t="shared" si="173"/>
        <v>0</v>
      </c>
    </row>
    <row r="53" spans="2:245" s="178" customFormat="1" ht="15" customHeight="1" x14ac:dyDescent="0.2">
      <c r="B53" s="231">
        <f t="shared" si="89"/>
        <v>0</v>
      </c>
      <c r="C53" s="231">
        <f t="shared" si="90"/>
        <v>0</v>
      </c>
      <c r="D53" s="231">
        <f t="shared" si="91"/>
        <v>0</v>
      </c>
      <c r="E53" s="231">
        <f t="shared" si="92"/>
        <v>0</v>
      </c>
      <c r="F53" s="231">
        <f t="shared" si="93"/>
        <v>0</v>
      </c>
      <c r="G53" s="231">
        <f t="shared" si="94"/>
        <v>0</v>
      </c>
      <c r="H53" s="231">
        <f t="shared" si="95"/>
        <v>0</v>
      </c>
      <c r="I53" s="232">
        <f t="shared" si="96"/>
        <v>0</v>
      </c>
      <c r="J53" s="151">
        <f t="shared" si="97"/>
        <v>0</v>
      </c>
      <c r="K53" s="152"/>
      <c r="L53" s="152"/>
      <c r="M53" s="153"/>
      <c r="N53" s="233"/>
      <c r="O53" s="155"/>
      <c r="P53" s="145" t="str">
        <f>IFERROR(VLOOKUP(O53,整理番号!$A$30:$B$31,2,FALSE),"")</f>
        <v/>
      </c>
      <c r="Q53" s="213"/>
      <c r="R53" s="158"/>
      <c r="S53" s="156" t="str">
        <f t="shared" si="98"/>
        <v/>
      </c>
      <c r="T53" s="152"/>
      <c r="U53" s="153"/>
      <c r="V53" s="145" t="str">
        <f>IFERROR(VLOOKUP(U53,整理番号!$A$3:$B$5,2,FALSE),"")</f>
        <v/>
      </c>
      <c r="W53" s="153"/>
      <c r="X53" s="146" t="str">
        <f>IFERROR(VLOOKUP(W53,整理番号!$A$8:$B$9,2,FALSE),"")</f>
        <v/>
      </c>
      <c r="Y53" s="153"/>
      <c r="Z53" s="145" t="str">
        <f>IFERROR(VLOOKUP(Y53,整理番号!$A$12:$B$16,2,FALSE),"")</f>
        <v/>
      </c>
      <c r="AA53" s="209"/>
      <c r="AB53" s="211"/>
      <c r="AC53" s="211"/>
      <c r="AD53" s="209"/>
      <c r="AE53" s="209"/>
      <c r="AF53" s="209"/>
      <c r="AG53" s="209"/>
      <c r="AH53" s="408"/>
      <c r="AI53" s="159"/>
      <c r="AJ53" s="410" t="str">
        <f>IFERROR(VLOOKUP(AI53,整理番号!$A$19:$B$23,2,FALSE),"")</f>
        <v/>
      </c>
      <c r="AK53" s="156" t="str">
        <f t="shared" si="99"/>
        <v/>
      </c>
      <c r="AL53" s="157"/>
      <c r="AM53" s="216"/>
      <c r="AN53" s="218"/>
      <c r="AO53" s="218"/>
      <c r="AP53" s="158"/>
      <c r="AQ53" s="159"/>
      <c r="AR53" s="220"/>
      <c r="AS53" s="161" t="str">
        <f t="shared" si="100"/>
        <v/>
      </c>
      <c r="AT53" s="147"/>
      <c r="AU53" s="147"/>
      <c r="AV53" s="161" t="str">
        <f t="shared" si="101"/>
        <v/>
      </c>
      <c r="AW53" s="162" t="str">
        <f t="shared" si="102"/>
        <v/>
      </c>
      <c r="AX53" s="162" t="str">
        <f t="shared" si="103"/>
        <v/>
      </c>
      <c r="AY53" s="223"/>
      <c r="AZ53" s="227" t="str">
        <f t="shared" si="104"/>
        <v/>
      </c>
      <c r="BA53" s="228" t="str">
        <f t="shared" si="105"/>
        <v/>
      </c>
      <c r="BB53" s="234" t="str">
        <f t="shared" si="106"/>
        <v/>
      </c>
      <c r="BC53" s="237"/>
      <c r="BD53" s="238"/>
      <c r="BE53" s="284"/>
      <c r="BF53" s="286"/>
      <c r="BG53" s="241"/>
      <c r="BH53" s="241"/>
      <c r="BI53" s="241"/>
      <c r="BJ53" s="241"/>
      <c r="BK53" s="241"/>
      <c r="BL53" s="163" t="s">
        <v>105</v>
      </c>
      <c r="BM53" s="302" t="str">
        <f t="shared" si="107"/>
        <v/>
      </c>
      <c r="BN53" s="251"/>
      <c r="BO53" s="270"/>
      <c r="BP53" s="179"/>
      <c r="BQ53" s="164"/>
      <c r="BR53" s="243"/>
      <c r="BS53" s="243"/>
      <c r="BT53" s="243"/>
      <c r="BU53" s="243"/>
      <c r="BV53" s="243"/>
      <c r="BW53" s="165" t="s">
        <v>106</v>
      </c>
      <c r="BX53" s="251"/>
      <c r="BY53" s="296"/>
      <c r="BZ53" s="304"/>
      <c r="CA53" s="305"/>
      <c r="CB53" s="305"/>
      <c r="CC53" s="305"/>
      <c r="CD53" s="305"/>
      <c r="CE53" s="305"/>
      <c r="CF53" s="165" t="s">
        <v>169</v>
      </c>
      <c r="CG53" s="308" t="str">
        <f t="shared" si="108"/>
        <v/>
      </c>
      <c r="CH53" s="251"/>
      <c r="CI53" s="296"/>
      <c r="CJ53" s="166"/>
      <c r="CK53" s="245"/>
      <c r="CL53" s="245"/>
      <c r="CM53" s="245"/>
      <c r="CN53" s="245"/>
      <c r="CO53" s="245"/>
      <c r="CP53" s="165" t="s">
        <v>107</v>
      </c>
      <c r="CQ53" s="247"/>
      <c r="CR53" s="249" t="str">
        <f t="shared" si="109"/>
        <v/>
      </c>
      <c r="CS53" s="251"/>
      <c r="CT53" s="296" t="s">
        <v>171</v>
      </c>
      <c r="CU53" s="167"/>
      <c r="CV53" s="300"/>
      <c r="CW53" s="300"/>
      <c r="CX53" s="300"/>
      <c r="CY53" s="300"/>
      <c r="CZ53" s="300"/>
      <c r="DA53" s="300"/>
      <c r="DB53" s="168" t="s">
        <v>108</v>
      </c>
      <c r="DC53" s="296" t="s">
        <v>171</v>
      </c>
      <c r="DD53" s="170"/>
      <c r="DE53" s="300"/>
      <c r="DF53" s="300"/>
      <c r="DG53" s="300"/>
      <c r="DH53" s="300"/>
      <c r="DI53" s="300"/>
      <c r="DJ53" s="300"/>
      <c r="DK53" s="169" t="s">
        <v>106</v>
      </c>
      <c r="DL53" s="296" t="s">
        <v>171</v>
      </c>
      <c r="DM53" s="170"/>
      <c r="DN53" s="300"/>
      <c r="DO53" s="300"/>
      <c r="DP53" s="300"/>
      <c r="DQ53" s="300"/>
      <c r="DR53" s="300"/>
      <c r="DS53" s="300"/>
      <c r="DT53" s="171" t="s">
        <v>106</v>
      </c>
      <c r="DU53" s="296" t="s">
        <v>171</v>
      </c>
      <c r="DV53" s="310"/>
      <c r="DW53" s="300"/>
      <c r="DX53" s="300"/>
      <c r="DY53" s="300"/>
      <c r="DZ53" s="300"/>
      <c r="EA53" s="300"/>
      <c r="EB53" s="300"/>
      <c r="EC53" s="172" t="s">
        <v>106</v>
      </c>
      <c r="ED53" s="173"/>
      <c r="EE53" s="296" t="s">
        <v>171</v>
      </c>
      <c r="EF53" s="170"/>
      <c r="EG53" s="300"/>
      <c r="EH53" s="300"/>
      <c r="EI53" s="300"/>
      <c r="EJ53" s="300"/>
      <c r="EK53" s="300"/>
      <c r="EL53" s="300"/>
      <c r="EM53" s="172" t="s">
        <v>106</v>
      </c>
      <c r="EN53" s="174"/>
      <c r="EO53" s="296" t="s">
        <v>171</v>
      </c>
      <c r="EP53" s="255"/>
      <c r="EQ53" s="256"/>
      <c r="ER53" s="256"/>
      <c r="ES53" s="256"/>
      <c r="ET53" s="256"/>
      <c r="EU53" s="256"/>
      <c r="EV53" s="175" t="s">
        <v>109</v>
      </c>
      <c r="EW53" s="259" t="str">
        <f t="shared" si="110"/>
        <v/>
      </c>
      <c r="EX53" s="253"/>
      <c r="EY53" s="296" t="s">
        <v>171</v>
      </c>
      <c r="EZ53" s="255"/>
      <c r="FA53" s="256"/>
      <c r="FB53" s="256"/>
      <c r="FC53" s="256"/>
      <c r="FD53" s="256"/>
      <c r="FE53" s="256"/>
      <c r="FF53" s="175" t="s">
        <v>109</v>
      </c>
      <c r="FG53" s="176" t="str">
        <f t="shared" si="111"/>
        <v/>
      </c>
      <c r="FH53" s="251"/>
      <c r="FI53" s="296"/>
      <c r="FJ53" s="423"/>
      <c r="FK53" s="424"/>
      <c r="FL53" s="424"/>
      <c r="FM53" s="424"/>
      <c r="FN53" s="424"/>
      <c r="FO53" s="424"/>
      <c r="FP53" s="165" t="s">
        <v>110</v>
      </c>
      <c r="FQ53" s="177" t="str">
        <f t="shared" si="112"/>
        <v/>
      </c>
      <c r="FR53" s="261"/>
      <c r="FS53" s="263" t="str">
        <f t="shared" si="113"/>
        <v/>
      </c>
      <c r="FT53" s="269"/>
      <c r="FU53" s="270"/>
      <c r="FV53" s="265" t="str">
        <f t="shared" si="114"/>
        <v/>
      </c>
      <c r="FW53" s="273"/>
      <c r="FX53" s="274"/>
      <c r="FY53" s="267" t="str">
        <f t="shared" si="115"/>
        <v/>
      </c>
      <c r="FZ53" s="273"/>
      <c r="GA53" s="277"/>
      <c r="GB53" s="376"/>
      <c r="GD53" s="316" t="str">
        <f t="shared" si="116"/>
        <v/>
      </c>
      <c r="GE53" s="290" t="str">
        <f t="shared" si="117"/>
        <v/>
      </c>
      <c r="GF53" s="290" t="str">
        <f t="shared" si="118"/>
        <v/>
      </c>
      <c r="GG53" s="290" t="str">
        <f t="shared" si="119"/>
        <v/>
      </c>
      <c r="GH53" s="387" t="str">
        <f t="shared" si="120"/>
        <v/>
      </c>
      <c r="GI53" s="316" t="str">
        <f t="shared" si="121"/>
        <v/>
      </c>
      <c r="GJ53" s="290" t="str">
        <f t="shared" si="122"/>
        <v/>
      </c>
      <c r="GK53" s="290" t="str">
        <f t="shared" si="123"/>
        <v/>
      </c>
      <c r="GL53" s="317" t="str">
        <f t="shared" si="124"/>
        <v/>
      </c>
      <c r="GM53" s="391"/>
      <c r="GN53" s="398" t="str">
        <f t="shared" si="125"/>
        <v/>
      </c>
      <c r="GO53" s="398" t="str">
        <f t="shared" si="126"/>
        <v/>
      </c>
      <c r="GP53" s="399" t="str">
        <f t="shared" si="127"/>
        <v/>
      </c>
      <c r="GQ53" s="400" t="str">
        <f t="shared" si="128"/>
        <v/>
      </c>
      <c r="GR53" s="400" t="str">
        <f t="shared" si="129"/>
        <v/>
      </c>
      <c r="GS53" s="400" t="str">
        <f t="shared" si="130"/>
        <v/>
      </c>
      <c r="GT53" s="290" t="str">
        <f t="shared" si="131"/>
        <v/>
      </c>
      <c r="GU53" s="290" t="str">
        <f t="shared" si="132"/>
        <v/>
      </c>
      <c r="GV53" s="290" t="str">
        <f t="shared" si="133"/>
        <v/>
      </c>
      <c r="GW53" s="400" t="str">
        <f t="shared" si="134"/>
        <v/>
      </c>
      <c r="GX53" s="290" t="str">
        <f t="shared" si="135"/>
        <v/>
      </c>
      <c r="GY53" s="290" t="str">
        <f t="shared" si="136"/>
        <v/>
      </c>
      <c r="GZ53" s="290" t="str">
        <f t="shared" si="137"/>
        <v/>
      </c>
      <c r="HA53" s="317" t="str">
        <f t="shared" si="138"/>
        <v/>
      </c>
      <c r="HB53" s="417" t="str">
        <f t="shared" si="139"/>
        <v/>
      </c>
      <c r="HC53" s="399" t="str">
        <f t="shared" si="140"/>
        <v/>
      </c>
      <c r="HD53" s="290" t="str">
        <f t="shared" si="141"/>
        <v/>
      </c>
      <c r="HE53" s="290" t="str">
        <f t="shared" si="142"/>
        <v/>
      </c>
      <c r="HF53" s="290" t="str">
        <f t="shared" si="143"/>
        <v/>
      </c>
      <c r="HG53" s="290" t="str">
        <f t="shared" si="144"/>
        <v/>
      </c>
      <c r="HH53" s="317" t="str">
        <f t="shared" si="145"/>
        <v/>
      </c>
      <c r="HI53" s="399" t="str">
        <f t="shared" si="146"/>
        <v/>
      </c>
      <c r="HJ53" s="387" t="str">
        <f t="shared" si="147"/>
        <v/>
      </c>
      <c r="HK53" s="387" t="str">
        <f t="shared" si="148"/>
        <v/>
      </c>
      <c r="HL53" s="387" t="str">
        <f t="shared" si="149"/>
        <v/>
      </c>
      <c r="HM53" s="387" t="str">
        <f t="shared" si="150"/>
        <v/>
      </c>
      <c r="HN53" s="317" t="str">
        <f t="shared" si="151"/>
        <v/>
      </c>
      <c r="HO53" s="417" t="str">
        <f t="shared" si="152"/>
        <v/>
      </c>
      <c r="HP53" s="290" t="str">
        <f t="shared" si="153"/>
        <v/>
      </c>
      <c r="HQ53" s="290" t="str">
        <f t="shared" si="154"/>
        <v/>
      </c>
      <c r="HR53" s="422" t="str">
        <f t="shared" si="155"/>
        <v/>
      </c>
      <c r="HS53" s="399" t="str">
        <f t="shared" si="156"/>
        <v/>
      </c>
      <c r="HT53" s="400" t="str">
        <f t="shared" si="157"/>
        <v/>
      </c>
      <c r="HU53" s="387" t="str">
        <f t="shared" si="158"/>
        <v/>
      </c>
      <c r="HV53" s="387" t="str">
        <f t="shared" si="159"/>
        <v/>
      </c>
      <c r="HW53" s="404" t="str">
        <f t="shared" si="160"/>
        <v/>
      </c>
      <c r="HX53" s="394" t="str">
        <f t="shared" si="161"/>
        <v/>
      </c>
      <c r="HY53" s="180"/>
      <c r="HZ53" s="406">
        <f t="shared" si="162"/>
        <v>0</v>
      </c>
      <c r="IA53" s="406">
        <f t="shared" si="163"/>
        <v>0</v>
      </c>
      <c r="IB53" s="407">
        <f t="shared" si="164"/>
        <v>0</v>
      </c>
      <c r="IC53" s="407" t="str">
        <f t="shared" si="165"/>
        <v/>
      </c>
      <c r="ID53" s="407" t="str">
        <f t="shared" si="166"/>
        <v/>
      </c>
      <c r="IE53" s="407" t="str">
        <f t="shared" si="167"/>
        <v/>
      </c>
      <c r="IF53" s="407" t="str">
        <f t="shared" si="168"/>
        <v/>
      </c>
      <c r="IG53" s="407">
        <f t="shared" si="169"/>
        <v>0</v>
      </c>
      <c r="IH53" s="407">
        <f t="shared" si="170"/>
        <v>0</v>
      </c>
      <c r="II53" s="407">
        <f t="shared" si="171"/>
        <v>0</v>
      </c>
      <c r="IJ53" s="407">
        <f t="shared" si="172"/>
        <v>0</v>
      </c>
      <c r="IK53" s="406">
        <f t="shared" si="173"/>
        <v>0</v>
      </c>
    </row>
    <row r="54" spans="2:245" s="178" customFormat="1" ht="15" customHeight="1" x14ac:dyDescent="0.2">
      <c r="B54" s="231">
        <f t="shared" si="89"/>
        <v>0</v>
      </c>
      <c r="C54" s="231">
        <f t="shared" si="90"/>
        <v>0</v>
      </c>
      <c r="D54" s="231">
        <f t="shared" si="91"/>
        <v>0</v>
      </c>
      <c r="E54" s="231">
        <f t="shared" si="92"/>
        <v>0</v>
      </c>
      <c r="F54" s="231">
        <f t="shared" si="93"/>
        <v>0</v>
      </c>
      <c r="G54" s="231">
        <f t="shared" si="94"/>
        <v>0</v>
      </c>
      <c r="H54" s="231">
        <f t="shared" si="95"/>
        <v>0</v>
      </c>
      <c r="I54" s="232">
        <f t="shared" si="96"/>
        <v>0</v>
      </c>
      <c r="J54" s="151">
        <f t="shared" si="97"/>
        <v>0</v>
      </c>
      <c r="K54" s="152"/>
      <c r="L54" s="152"/>
      <c r="M54" s="153"/>
      <c r="N54" s="233"/>
      <c r="O54" s="155"/>
      <c r="P54" s="145" t="str">
        <f>IFERROR(VLOOKUP(O54,整理番号!$A$30:$B$31,2,FALSE),"")</f>
        <v/>
      </c>
      <c r="Q54" s="213"/>
      <c r="R54" s="158"/>
      <c r="S54" s="156" t="str">
        <f t="shared" si="98"/>
        <v/>
      </c>
      <c r="T54" s="152"/>
      <c r="U54" s="153"/>
      <c r="V54" s="145" t="str">
        <f>IFERROR(VLOOKUP(U54,整理番号!$A$3:$B$5,2,FALSE),"")</f>
        <v/>
      </c>
      <c r="W54" s="153"/>
      <c r="X54" s="146" t="str">
        <f>IFERROR(VLOOKUP(W54,整理番号!$A$8:$B$9,2,FALSE),"")</f>
        <v/>
      </c>
      <c r="Y54" s="153"/>
      <c r="Z54" s="145" t="str">
        <f>IFERROR(VLOOKUP(Y54,整理番号!$A$12:$B$16,2,FALSE),"")</f>
        <v/>
      </c>
      <c r="AA54" s="209"/>
      <c r="AB54" s="211"/>
      <c r="AC54" s="211"/>
      <c r="AD54" s="209"/>
      <c r="AE54" s="209"/>
      <c r="AF54" s="209"/>
      <c r="AG54" s="209"/>
      <c r="AH54" s="408"/>
      <c r="AI54" s="159"/>
      <c r="AJ54" s="410" t="str">
        <f>IFERROR(VLOOKUP(AI54,整理番号!$A$19:$B$23,2,FALSE),"")</f>
        <v/>
      </c>
      <c r="AK54" s="156" t="str">
        <f t="shared" si="99"/>
        <v/>
      </c>
      <c r="AL54" s="157"/>
      <c r="AM54" s="216"/>
      <c r="AN54" s="218"/>
      <c r="AO54" s="218"/>
      <c r="AP54" s="158"/>
      <c r="AQ54" s="159"/>
      <c r="AR54" s="220"/>
      <c r="AS54" s="161" t="str">
        <f t="shared" si="100"/>
        <v/>
      </c>
      <c r="AT54" s="147"/>
      <c r="AU54" s="147"/>
      <c r="AV54" s="161" t="str">
        <f t="shared" si="101"/>
        <v/>
      </c>
      <c r="AW54" s="162" t="str">
        <f t="shared" si="102"/>
        <v/>
      </c>
      <c r="AX54" s="162" t="str">
        <f t="shared" si="103"/>
        <v/>
      </c>
      <c r="AY54" s="223"/>
      <c r="AZ54" s="227" t="str">
        <f t="shared" si="104"/>
        <v/>
      </c>
      <c r="BA54" s="228" t="str">
        <f t="shared" si="105"/>
        <v/>
      </c>
      <c r="BB54" s="234" t="str">
        <f t="shared" si="106"/>
        <v/>
      </c>
      <c r="BC54" s="237"/>
      <c r="BD54" s="238"/>
      <c r="BE54" s="284"/>
      <c r="BF54" s="286"/>
      <c r="BG54" s="241"/>
      <c r="BH54" s="241"/>
      <c r="BI54" s="241"/>
      <c r="BJ54" s="241"/>
      <c r="BK54" s="241"/>
      <c r="BL54" s="163" t="s">
        <v>105</v>
      </c>
      <c r="BM54" s="302" t="str">
        <f t="shared" si="107"/>
        <v/>
      </c>
      <c r="BN54" s="251"/>
      <c r="BO54" s="270"/>
      <c r="BP54" s="179"/>
      <c r="BQ54" s="164"/>
      <c r="BR54" s="243"/>
      <c r="BS54" s="243"/>
      <c r="BT54" s="243"/>
      <c r="BU54" s="243"/>
      <c r="BV54" s="243"/>
      <c r="BW54" s="165" t="s">
        <v>106</v>
      </c>
      <c r="BX54" s="251"/>
      <c r="BY54" s="296"/>
      <c r="BZ54" s="304"/>
      <c r="CA54" s="305"/>
      <c r="CB54" s="305"/>
      <c r="CC54" s="305"/>
      <c r="CD54" s="305"/>
      <c r="CE54" s="305"/>
      <c r="CF54" s="165" t="s">
        <v>169</v>
      </c>
      <c r="CG54" s="308" t="str">
        <f t="shared" si="108"/>
        <v/>
      </c>
      <c r="CH54" s="251"/>
      <c r="CI54" s="296"/>
      <c r="CJ54" s="166"/>
      <c r="CK54" s="245"/>
      <c r="CL54" s="245"/>
      <c r="CM54" s="245"/>
      <c r="CN54" s="245"/>
      <c r="CO54" s="245"/>
      <c r="CP54" s="165" t="s">
        <v>107</v>
      </c>
      <c r="CQ54" s="247"/>
      <c r="CR54" s="249" t="str">
        <f t="shared" si="109"/>
        <v/>
      </c>
      <c r="CS54" s="251"/>
      <c r="CT54" s="296" t="s">
        <v>171</v>
      </c>
      <c r="CU54" s="167"/>
      <c r="CV54" s="300"/>
      <c r="CW54" s="300"/>
      <c r="CX54" s="300"/>
      <c r="CY54" s="300"/>
      <c r="CZ54" s="300"/>
      <c r="DA54" s="300"/>
      <c r="DB54" s="168" t="s">
        <v>108</v>
      </c>
      <c r="DC54" s="296" t="s">
        <v>171</v>
      </c>
      <c r="DD54" s="170"/>
      <c r="DE54" s="300"/>
      <c r="DF54" s="300"/>
      <c r="DG54" s="300"/>
      <c r="DH54" s="300"/>
      <c r="DI54" s="300"/>
      <c r="DJ54" s="300"/>
      <c r="DK54" s="169" t="s">
        <v>106</v>
      </c>
      <c r="DL54" s="296" t="s">
        <v>171</v>
      </c>
      <c r="DM54" s="170"/>
      <c r="DN54" s="300"/>
      <c r="DO54" s="300"/>
      <c r="DP54" s="300"/>
      <c r="DQ54" s="300"/>
      <c r="DR54" s="300"/>
      <c r="DS54" s="300"/>
      <c r="DT54" s="171" t="s">
        <v>106</v>
      </c>
      <c r="DU54" s="296" t="s">
        <v>171</v>
      </c>
      <c r="DV54" s="310"/>
      <c r="DW54" s="300"/>
      <c r="DX54" s="300"/>
      <c r="DY54" s="300"/>
      <c r="DZ54" s="300"/>
      <c r="EA54" s="300"/>
      <c r="EB54" s="300"/>
      <c r="EC54" s="172" t="s">
        <v>106</v>
      </c>
      <c r="ED54" s="173"/>
      <c r="EE54" s="296" t="s">
        <v>171</v>
      </c>
      <c r="EF54" s="170"/>
      <c r="EG54" s="300"/>
      <c r="EH54" s="300"/>
      <c r="EI54" s="300"/>
      <c r="EJ54" s="300"/>
      <c r="EK54" s="300"/>
      <c r="EL54" s="300"/>
      <c r="EM54" s="172" t="s">
        <v>106</v>
      </c>
      <c r="EN54" s="174"/>
      <c r="EO54" s="296" t="s">
        <v>171</v>
      </c>
      <c r="EP54" s="255"/>
      <c r="EQ54" s="256"/>
      <c r="ER54" s="256"/>
      <c r="ES54" s="256"/>
      <c r="ET54" s="256"/>
      <c r="EU54" s="256"/>
      <c r="EV54" s="175" t="s">
        <v>109</v>
      </c>
      <c r="EW54" s="259" t="str">
        <f t="shared" si="110"/>
        <v/>
      </c>
      <c r="EX54" s="253"/>
      <c r="EY54" s="296" t="s">
        <v>171</v>
      </c>
      <c r="EZ54" s="255"/>
      <c r="FA54" s="256"/>
      <c r="FB54" s="256"/>
      <c r="FC54" s="256"/>
      <c r="FD54" s="256"/>
      <c r="FE54" s="256"/>
      <c r="FF54" s="175" t="s">
        <v>109</v>
      </c>
      <c r="FG54" s="176" t="str">
        <f t="shared" si="111"/>
        <v/>
      </c>
      <c r="FH54" s="251"/>
      <c r="FI54" s="296"/>
      <c r="FJ54" s="423"/>
      <c r="FK54" s="424"/>
      <c r="FL54" s="424"/>
      <c r="FM54" s="424"/>
      <c r="FN54" s="424"/>
      <c r="FO54" s="424"/>
      <c r="FP54" s="165" t="s">
        <v>110</v>
      </c>
      <c r="FQ54" s="177" t="str">
        <f t="shared" si="112"/>
        <v/>
      </c>
      <c r="FR54" s="261"/>
      <c r="FS54" s="263" t="str">
        <f t="shared" si="113"/>
        <v/>
      </c>
      <c r="FT54" s="269"/>
      <c r="FU54" s="270"/>
      <c r="FV54" s="265" t="str">
        <f t="shared" si="114"/>
        <v/>
      </c>
      <c r="FW54" s="273"/>
      <c r="FX54" s="274"/>
      <c r="FY54" s="267" t="str">
        <f t="shared" si="115"/>
        <v/>
      </c>
      <c r="FZ54" s="273"/>
      <c r="GA54" s="277"/>
      <c r="GB54" s="376"/>
      <c r="GD54" s="316" t="str">
        <f t="shared" si="116"/>
        <v/>
      </c>
      <c r="GE54" s="290" t="str">
        <f t="shared" si="117"/>
        <v/>
      </c>
      <c r="GF54" s="290" t="str">
        <f t="shared" si="118"/>
        <v/>
      </c>
      <c r="GG54" s="290" t="str">
        <f t="shared" si="119"/>
        <v/>
      </c>
      <c r="GH54" s="387" t="str">
        <f t="shared" si="120"/>
        <v/>
      </c>
      <c r="GI54" s="316" t="str">
        <f t="shared" si="121"/>
        <v/>
      </c>
      <c r="GJ54" s="290" t="str">
        <f t="shared" si="122"/>
        <v/>
      </c>
      <c r="GK54" s="290" t="str">
        <f t="shared" si="123"/>
        <v/>
      </c>
      <c r="GL54" s="317" t="str">
        <f t="shared" si="124"/>
        <v/>
      </c>
      <c r="GM54" s="391"/>
      <c r="GN54" s="398" t="str">
        <f t="shared" si="125"/>
        <v/>
      </c>
      <c r="GO54" s="398" t="str">
        <f t="shared" si="126"/>
        <v/>
      </c>
      <c r="GP54" s="399" t="str">
        <f t="shared" si="127"/>
        <v/>
      </c>
      <c r="GQ54" s="400" t="str">
        <f t="shared" si="128"/>
        <v/>
      </c>
      <c r="GR54" s="400" t="str">
        <f t="shared" si="129"/>
        <v/>
      </c>
      <c r="GS54" s="400" t="str">
        <f t="shared" si="130"/>
        <v/>
      </c>
      <c r="GT54" s="290" t="str">
        <f t="shared" si="131"/>
        <v/>
      </c>
      <c r="GU54" s="290" t="str">
        <f t="shared" si="132"/>
        <v/>
      </c>
      <c r="GV54" s="290" t="str">
        <f t="shared" si="133"/>
        <v/>
      </c>
      <c r="GW54" s="400" t="str">
        <f t="shared" si="134"/>
        <v/>
      </c>
      <c r="GX54" s="290" t="str">
        <f t="shared" si="135"/>
        <v/>
      </c>
      <c r="GY54" s="290" t="str">
        <f t="shared" si="136"/>
        <v/>
      </c>
      <c r="GZ54" s="290" t="str">
        <f t="shared" si="137"/>
        <v/>
      </c>
      <c r="HA54" s="317" t="str">
        <f t="shared" si="138"/>
        <v/>
      </c>
      <c r="HB54" s="417" t="str">
        <f t="shared" si="139"/>
        <v/>
      </c>
      <c r="HC54" s="399" t="str">
        <f t="shared" si="140"/>
        <v/>
      </c>
      <c r="HD54" s="290" t="str">
        <f t="shared" si="141"/>
        <v/>
      </c>
      <c r="HE54" s="290" t="str">
        <f t="shared" si="142"/>
        <v/>
      </c>
      <c r="HF54" s="290" t="str">
        <f t="shared" si="143"/>
        <v/>
      </c>
      <c r="HG54" s="290" t="str">
        <f t="shared" si="144"/>
        <v/>
      </c>
      <c r="HH54" s="317" t="str">
        <f t="shared" si="145"/>
        <v/>
      </c>
      <c r="HI54" s="399" t="str">
        <f t="shared" si="146"/>
        <v/>
      </c>
      <c r="HJ54" s="387" t="str">
        <f t="shared" si="147"/>
        <v/>
      </c>
      <c r="HK54" s="387" t="str">
        <f t="shared" si="148"/>
        <v/>
      </c>
      <c r="HL54" s="387" t="str">
        <f t="shared" si="149"/>
        <v/>
      </c>
      <c r="HM54" s="387" t="str">
        <f t="shared" si="150"/>
        <v/>
      </c>
      <c r="HN54" s="317" t="str">
        <f t="shared" si="151"/>
        <v/>
      </c>
      <c r="HO54" s="417" t="str">
        <f t="shared" si="152"/>
        <v/>
      </c>
      <c r="HP54" s="290" t="str">
        <f t="shared" si="153"/>
        <v/>
      </c>
      <c r="HQ54" s="290" t="str">
        <f t="shared" si="154"/>
        <v/>
      </c>
      <c r="HR54" s="422" t="str">
        <f t="shared" si="155"/>
        <v/>
      </c>
      <c r="HS54" s="399" t="str">
        <f t="shared" si="156"/>
        <v/>
      </c>
      <c r="HT54" s="400" t="str">
        <f t="shared" si="157"/>
        <v/>
      </c>
      <c r="HU54" s="387" t="str">
        <f t="shared" si="158"/>
        <v/>
      </c>
      <c r="HV54" s="387" t="str">
        <f t="shared" si="159"/>
        <v/>
      </c>
      <c r="HW54" s="404" t="str">
        <f t="shared" si="160"/>
        <v/>
      </c>
      <c r="HX54" s="394" t="str">
        <f t="shared" si="161"/>
        <v/>
      </c>
      <c r="HY54" s="180"/>
      <c r="HZ54" s="406">
        <f t="shared" si="162"/>
        <v>0</v>
      </c>
      <c r="IA54" s="406">
        <f t="shared" si="163"/>
        <v>0</v>
      </c>
      <c r="IB54" s="407">
        <f t="shared" si="164"/>
        <v>0</v>
      </c>
      <c r="IC54" s="407" t="str">
        <f t="shared" si="165"/>
        <v/>
      </c>
      <c r="ID54" s="407" t="str">
        <f t="shared" si="166"/>
        <v/>
      </c>
      <c r="IE54" s="407" t="str">
        <f t="shared" si="167"/>
        <v/>
      </c>
      <c r="IF54" s="407" t="str">
        <f t="shared" si="168"/>
        <v/>
      </c>
      <c r="IG54" s="407">
        <f t="shared" si="169"/>
        <v>0</v>
      </c>
      <c r="IH54" s="407">
        <f t="shared" si="170"/>
        <v>0</v>
      </c>
      <c r="II54" s="407">
        <f t="shared" si="171"/>
        <v>0</v>
      </c>
      <c r="IJ54" s="407">
        <f t="shared" si="172"/>
        <v>0</v>
      </c>
      <c r="IK54" s="406">
        <f t="shared" si="173"/>
        <v>0</v>
      </c>
    </row>
    <row r="55" spans="2:245" s="178" customFormat="1" ht="15" customHeight="1" x14ac:dyDescent="0.2">
      <c r="B55" s="231">
        <f t="shared" si="89"/>
        <v>0</v>
      </c>
      <c r="C55" s="231">
        <f t="shared" si="90"/>
        <v>0</v>
      </c>
      <c r="D55" s="231">
        <f t="shared" si="91"/>
        <v>0</v>
      </c>
      <c r="E55" s="231">
        <f t="shared" si="92"/>
        <v>0</v>
      </c>
      <c r="F55" s="231">
        <f t="shared" si="93"/>
        <v>0</v>
      </c>
      <c r="G55" s="231">
        <f t="shared" si="94"/>
        <v>0</v>
      </c>
      <c r="H55" s="231">
        <f t="shared" si="95"/>
        <v>0</v>
      </c>
      <c r="I55" s="232">
        <f t="shared" si="96"/>
        <v>0</v>
      </c>
      <c r="J55" s="151">
        <f t="shared" si="97"/>
        <v>0</v>
      </c>
      <c r="K55" s="152"/>
      <c r="L55" s="152"/>
      <c r="M55" s="153"/>
      <c r="N55" s="233"/>
      <c r="O55" s="155"/>
      <c r="P55" s="145" t="str">
        <f>IFERROR(VLOOKUP(O55,整理番号!$A$30:$B$31,2,FALSE),"")</f>
        <v/>
      </c>
      <c r="Q55" s="213"/>
      <c r="R55" s="158"/>
      <c r="S55" s="156" t="str">
        <f t="shared" si="98"/>
        <v/>
      </c>
      <c r="T55" s="152"/>
      <c r="U55" s="153"/>
      <c r="V55" s="145" t="str">
        <f>IFERROR(VLOOKUP(U55,整理番号!$A$3:$B$5,2,FALSE),"")</f>
        <v/>
      </c>
      <c r="W55" s="153"/>
      <c r="X55" s="146" t="str">
        <f>IFERROR(VLOOKUP(W55,整理番号!$A$8:$B$9,2,FALSE),"")</f>
        <v/>
      </c>
      <c r="Y55" s="153"/>
      <c r="Z55" s="145" t="str">
        <f>IFERROR(VLOOKUP(Y55,整理番号!$A$12:$B$16,2,FALSE),"")</f>
        <v/>
      </c>
      <c r="AA55" s="209"/>
      <c r="AB55" s="211"/>
      <c r="AC55" s="211"/>
      <c r="AD55" s="209"/>
      <c r="AE55" s="209"/>
      <c r="AF55" s="209"/>
      <c r="AG55" s="209"/>
      <c r="AH55" s="408"/>
      <c r="AI55" s="159"/>
      <c r="AJ55" s="410" t="str">
        <f>IFERROR(VLOOKUP(AI55,整理番号!$A$19:$B$23,2,FALSE),"")</f>
        <v/>
      </c>
      <c r="AK55" s="156" t="str">
        <f t="shared" si="99"/>
        <v/>
      </c>
      <c r="AL55" s="157"/>
      <c r="AM55" s="216"/>
      <c r="AN55" s="218"/>
      <c r="AO55" s="218"/>
      <c r="AP55" s="158"/>
      <c r="AQ55" s="159"/>
      <c r="AR55" s="220"/>
      <c r="AS55" s="161" t="str">
        <f t="shared" si="100"/>
        <v/>
      </c>
      <c r="AT55" s="147"/>
      <c r="AU55" s="147"/>
      <c r="AV55" s="161" t="str">
        <f t="shared" si="101"/>
        <v/>
      </c>
      <c r="AW55" s="162" t="str">
        <f t="shared" si="102"/>
        <v/>
      </c>
      <c r="AX55" s="162" t="str">
        <f t="shared" si="103"/>
        <v/>
      </c>
      <c r="AY55" s="223"/>
      <c r="AZ55" s="227" t="str">
        <f t="shared" si="104"/>
        <v/>
      </c>
      <c r="BA55" s="228" t="str">
        <f t="shared" si="105"/>
        <v/>
      </c>
      <c r="BB55" s="234" t="str">
        <f t="shared" si="106"/>
        <v/>
      </c>
      <c r="BC55" s="237"/>
      <c r="BD55" s="238"/>
      <c r="BE55" s="284"/>
      <c r="BF55" s="286"/>
      <c r="BG55" s="241"/>
      <c r="BH55" s="241"/>
      <c r="BI55" s="241"/>
      <c r="BJ55" s="241"/>
      <c r="BK55" s="241"/>
      <c r="BL55" s="163" t="s">
        <v>105</v>
      </c>
      <c r="BM55" s="302" t="str">
        <f t="shared" si="107"/>
        <v/>
      </c>
      <c r="BN55" s="251"/>
      <c r="BO55" s="270"/>
      <c r="BP55" s="179"/>
      <c r="BQ55" s="164"/>
      <c r="BR55" s="243"/>
      <c r="BS55" s="243"/>
      <c r="BT55" s="243"/>
      <c r="BU55" s="243"/>
      <c r="BV55" s="243"/>
      <c r="BW55" s="165" t="s">
        <v>106</v>
      </c>
      <c r="BX55" s="251"/>
      <c r="BY55" s="296"/>
      <c r="BZ55" s="304"/>
      <c r="CA55" s="305"/>
      <c r="CB55" s="305"/>
      <c r="CC55" s="305"/>
      <c r="CD55" s="305"/>
      <c r="CE55" s="305"/>
      <c r="CF55" s="165" t="s">
        <v>169</v>
      </c>
      <c r="CG55" s="308" t="str">
        <f t="shared" si="108"/>
        <v/>
      </c>
      <c r="CH55" s="251"/>
      <c r="CI55" s="296"/>
      <c r="CJ55" s="166"/>
      <c r="CK55" s="245"/>
      <c r="CL55" s="245"/>
      <c r="CM55" s="245"/>
      <c r="CN55" s="245"/>
      <c r="CO55" s="245"/>
      <c r="CP55" s="165" t="s">
        <v>107</v>
      </c>
      <c r="CQ55" s="247"/>
      <c r="CR55" s="249" t="str">
        <f t="shared" si="109"/>
        <v/>
      </c>
      <c r="CS55" s="251"/>
      <c r="CT55" s="296" t="s">
        <v>171</v>
      </c>
      <c r="CU55" s="167"/>
      <c r="CV55" s="300"/>
      <c r="CW55" s="300"/>
      <c r="CX55" s="300"/>
      <c r="CY55" s="300"/>
      <c r="CZ55" s="300"/>
      <c r="DA55" s="300"/>
      <c r="DB55" s="168" t="s">
        <v>108</v>
      </c>
      <c r="DC55" s="296" t="s">
        <v>171</v>
      </c>
      <c r="DD55" s="170"/>
      <c r="DE55" s="300"/>
      <c r="DF55" s="300"/>
      <c r="DG55" s="300"/>
      <c r="DH55" s="300"/>
      <c r="DI55" s="300"/>
      <c r="DJ55" s="300"/>
      <c r="DK55" s="169" t="s">
        <v>106</v>
      </c>
      <c r="DL55" s="296" t="s">
        <v>171</v>
      </c>
      <c r="DM55" s="170"/>
      <c r="DN55" s="300"/>
      <c r="DO55" s="300"/>
      <c r="DP55" s="300"/>
      <c r="DQ55" s="300"/>
      <c r="DR55" s="300"/>
      <c r="DS55" s="300"/>
      <c r="DT55" s="171" t="s">
        <v>106</v>
      </c>
      <c r="DU55" s="296" t="s">
        <v>171</v>
      </c>
      <c r="DV55" s="310"/>
      <c r="DW55" s="300"/>
      <c r="DX55" s="300"/>
      <c r="DY55" s="300"/>
      <c r="DZ55" s="300"/>
      <c r="EA55" s="300"/>
      <c r="EB55" s="300"/>
      <c r="EC55" s="172" t="s">
        <v>106</v>
      </c>
      <c r="ED55" s="173"/>
      <c r="EE55" s="296" t="s">
        <v>171</v>
      </c>
      <c r="EF55" s="170"/>
      <c r="EG55" s="300"/>
      <c r="EH55" s="300"/>
      <c r="EI55" s="300"/>
      <c r="EJ55" s="300"/>
      <c r="EK55" s="300"/>
      <c r="EL55" s="300"/>
      <c r="EM55" s="172" t="s">
        <v>106</v>
      </c>
      <c r="EN55" s="174"/>
      <c r="EO55" s="296" t="s">
        <v>171</v>
      </c>
      <c r="EP55" s="255"/>
      <c r="EQ55" s="256"/>
      <c r="ER55" s="256"/>
      <c r="ES55" s="256"/>
      <c r="ET55" s="256"/>
      <c r="EU55" s="256"/>
      <c r="EV55" s="175" t="s">
        <v>109</v>
      </c>
      <c r="EW55" s="259" t="str">
        <f t="shared" si="110"/>
        <v/>
      </c>
      <c r="EX55" s="253"/>
      <c r="EY55" s="296" t="s">
        <v>171</v>
      </c>
      <c r="EZ55" s="255"/>
      <c r="FA55" s="256"/>
      <c r="FB55" s="256"/>
      <c r="FC55" s="256"/>
      <c r="FD55" s="256"/>
      <c r="FE55" s="256"/>
      <c r="FF55" s="175" t="s">
        <v>109</v>
      </c>
      <c r="FG55" s="176" t="str">
        <f t="shared" si="111"/>
        <v/>
      </c>
      <c r="FH55" s="251"/>
      <c r="FI55" s="296"/>
      <c r="FJ55" s="423"/>
      <c r="FK55" s="424"/>
      <c r="FL55" s="424"/>
      <c r="FM55" s="424"/>
      <c r="FN55" s="424"/>
      <c r="FO55" s="424"/>
      <c r="FP55" s="165" t="s">
        <v>110</v>
      </c>
      <c r="FQ55" s="177" t="str">
        <f t="shared" si="112"/>
        <v/>
      </c>
      <c r="FR55" s="261"/>
      <c r="FS55" s="263" t="str">
        <f t="shared" si="113"/>
        <v/>
      </c>
      <c r="FT55" s="269"/>
      <c r="FU55" s="270"/>
      <c r="FV55" s="265" t="str">
        <f t="shared" si="114"/>
        <v/>
      </c>
      <c r="FW55" s="273"/>
      <c r="FX55" s="274"/>
      <c r="FY55" s="267" t="str">
        <f t="shared" si="115"/>
        <v/>
      </c>
      <c r="FZ55" s="273"/>
      <c r="GA55" s="277"/>
      <c r="GB55" s="376"/>
      <c r="GD55" s="316" t="str">
        <f t="shared" si="116"/>
        <v/>
      </c>
      <c r="GE55" s="290" t="str">
        <f t="shared" si="117"/>
        <v/>
      </c>
      <c r="GF55" s="290" t="str">
        <f t="shared" si="118"/>
        <v/>
      </c>
      <c r="GG55" s="290" t="str">
        <f t="shared" si="119"/>
        <v/>
      </c>
      <c r="GH55" s="387" t="str">
        <f t="shared" si="120"/>
        <v/>
      </c>
      <c r="GI55" s="316" t="str">
        <f t="shared" si="121"/>
        <v/>
      </c>
      <c r="GJ55" s="290" t="str">
        <f t="shared" si="122"/>
        <v/>
      </c>
      <c r="GK55" s="290" t="str">
        <f t="shared" si="123"/>
        <v/>
      </c>
      <c r="GL55" s="317" t="str">
        <f t="shared" si="124"/>
        <v/>
      </c>
      <c r="GM55" s="391"/>
      <c r="GN55" s="398" t="str">
        <f t="shared" si="125"/>
        <v/>
      </c>
      <c r="GO55" s="398" t="str">
        <f t="shared" si="126"/>
        <v/>
      </c>
      <c r="GP55" s="399" t="str">
        <f t="shared" si="127"/>
        <v/>
      </c>
      <c r="GQ55" s="400" t="str">
        <f t="shared" si="128"/>
        <v/>
      </c>
      <c r="GR55" s="400" t="str">
        <f t="shared" si="129"/>
        <v/>
      </c>
      <c r="GS55" s="400" t="str">
        <f t="shared" si="130"/>
        <v/>
      </c>
      <c r="GT55" s="290" t="str">
        <f t="shared" si="131"/>
        <v/>
      </c>
      <c r="GU55" s="290" t="str">
        <f t="shared" si="132"/>
        <v/>
      </c>
      <c r="GV55" s="290" t="str">
        <f t="shared" si="133"/>
        <v/>
      </c>
      <c r="GW55" s="400" t="str">
        <f t="shared" si="134"/>
        <v/>
      </c>
      <c r="GX55" s="290" t="str">
        <f t="shared" si="135"/>
        <v/>
      </c>
      <c r="GY55" s="290" t="str">
        <f t="shared" si="136"/>
        <v/>
      </c>
      <c r="GZ55" s="290" t="str">
        <f t="shared" si="137"/>
        <v/>
      </c>
      <c r="HA55" s="317" t="str">
        <f t="shared" si="138"/>
        <v/>
      </c>
      <c r="HB55" s="417" t="str">
        <f t="shared" si="139"/>
        <v/>
      </c>
      <c r="HC55" s="399" t="str">
        <f t="shared" si="140"/>
        <v/>
      </c>
      <c r="HD55" s="290" t="str">
        <f t="shared" si="141"/>
        <v/>
      </c>
      <c r="HE55" s="290" t="str">
        <f t="shared" si="142"/>
        <v/>
      </c>
      <c r="HF55" s="290" t="str">
        <f t="shared" si="143"/>
        <v/>
      </c>
      <c r="HG55" s="290" t="str">
        <f t="shared" si="144"/>
        <v/>
      </c>
      <c r="HH55" s="317" t="str">
        <f t="shared" si="145"/>
        <v/>
      </c>
      <c r="HI55" s="399" t="str">
        <f t="shared" si="146"/>
        <v/>
      </c>
      <c r="HJ55" s="387" t="str">
        <f t="shared" si="147"/>
        <v/>
      </c>
      <c r="HK55" s="387" t="str">
        <f t="shared" si="148"/>
        <v/>
      </c>
      <c r="HL55" s="387" t="str">
        <f t="shared" si="149"/>
        <v/>
      </c>
      <c r="HM55" s="387" t="str">
        <f t="shared" si="150"/>
        <v/>
      </c>
      <c r="HN55" s="317" t="str">
        <f t="shared" si="151"/>
        <v/>
      </c>
      <c r="HO55" s="417" t="str">
        <f t="shared" si="152"/>
        <v/>
      </c>
      <c r="HP55" s="290" t="str">
        <f t="shared" si="153"/>
        <v/>
      </c>
      <c r="HQ55" s="290" t="str">
        <f t="shared" si="154"/>
        <v/>
      </c>
      <c r="HR55" s="422" t="str">
        <f t="shared" si="155"/>
        <v/>
      </c>
      <c r="HS55" s="399" t="str">
        <f t="shared" si="156"/>
        <v/>
      </c>
      <c r="HT55" s="400" t="str">
        <f t="shared" si="157"/>
        <v/>
      </c>
      <c r="HU55" s="387" t="str">
        <f t="shared" si="158"/>
        <v/>
      </c>
      <c r="HV55" s="387" t="str">
        <f t="shared" si="159"/>
        <v/>
      </c>
      <c r="HW55" s="404" t="str">
        <f t="shared" si="160"/>
        <v/>
      </c>
      <c r="HX55" s="394" t="str">
        <f t="shared" si="161"/>
        <v/>
      </c>
      <c r="HY55" s="180"/>
      <c r="HZ55" s="406">
        <f t="shared" si="162"/>
        <v>0</v>
      </c>
      <c r="IA55" s="406">
        <f t="shared" si="163"/>
        <v>0</v>
      </c>
      <c r="IB55" s="407">
        <f t="shared" si="164"/>
        <v>0</v>
      </c>
      <c r="IC55" s="407" t="str">
        <f t="shared" si="165"/>
        <v/>
      </c>
      <c r="ID55" s="407" t="str">
        <f t="shared" si="166"/>
        <v/>
      </c>
      <c r="IE55" s="407" t="str">
        <f t="shared" si="167"/>
        <v/>
      </c>
      <c r="IF55" s="407" t="str">
        <f t="shared" si="168"/>
        <v/>
      </c>
      <c r="IG55" s="407">
        <f t="shared" si="169"/>
        <v>0</v>
      </c>
      <c r="IH55" s="407">
        <f t="shared" si="170"/>
        <v>0</v>
      </c>
      <c r="II55" s="407">
        <f t="shared" si="171"/>
        <v>0</v>
      </c>
      <c r="IJ55" s="407">
        <f t="shared" si="172"/>
        <v>0</v>
      </c>
      <c r="IK55" s="406">
        <f t="shared" si="173"/>
        <v>0</v>
      </c>
    </row>
    <row r="56" spans="2:245" s="178" customFormat="1" ht="15" customHeight="1" x14ac:dyDescent="0.2">
      <c r="B56" s="231">
        <f t="shared" si="89"/>
        <v>0</v>
      </c>
      <c r="C56" s="231">
        <f t="shared" si="90"/>
        <v>0</v>
      </c>
      <c r="D56" s="231">
        <f t="shared" si="91"/>
        <v>0</v>
      </c>
      <c r="E56" s="231">
        <f t="shared" si="92"/>
        <v>0</v>
      </c>
      <c r="F56" s="231">
        <f t="shared" si="93"/>
        <v>0</v>
      </c>
      <c r="G56" s="231">
        <f t="shared" si="94"/>
        <v>0</v>
      </c>
      <c r="H56" s="231">
        <f t="shared" si="95"/>
        <v>0</v>
      </c>
      <c r="I56" s="232">
        <f t="shared" si="96"/>
        <v>0</v>
      </c>
      <c r="J56" s="151">
        <f t="shared" si="97"/>
        <v>0</v>
      </c>
      <c r="K56" s="152"/>
      <c r="L56" s="152"/>
      <c r="M56" s="153"/>
      <c r="N56" s="233"/>
      <c r="O56" s="155"/>
      <c r="P56" s="145" t="str">
        <f>IFERROR(VLOOKUP(O56,整理番号!$A$30:$B$31,2,FALSE),"")</f>
        <v/>
      </c>
      <c r="Q56" s="213"/>
      <c r="R56" s="158"/>
      <c r="S56" s="156" t="str">
        <f t="shared" si="98"/>
        <v/>
      </c>
      <c r="T56" s="152"/>
      <c r="U56" s="153"/>
      <c r="V56" s="145" t="str">
        <f>IFERROR(VLOOKUP(U56,整理番号!$A$3:$B$5,2,FALSE),"")</f>
        <v/>
      </c>
      <c r="W56" s="153"/>
      <c r="X56" s="146" t="str">
        <f>IFERROR(VLOOKUP(W56,整理番号!$A$8:$B$9,2,FALSE),"")</f>
        <v/>
      </c>
      <c r="Y56" s="153"/>
      <c r="Z56" s="145" t="str">
        <f>IFERROR(VLOOKUP(Y56,整理番号!$A$12:$B$16,2,FALSE),"")</f>
        <v/>
      </c>
      <c r="AA56" s="209"/>
      <c r="AB56" s="211"/>
      <c r="AC56" s="211"/>
      <c r="AD56" s="209"/>
      <c r="AE56" s="209"/>
      <c r="AF56" s="209"/>
      <c r="AG56" s="209"/>
      <c r="AH56" s="408"/>
      <c r="AI56" s="159"/>
      <c r="AJ56" s="410" t="str">
        <f>IFERROR(VLOOKUP(AI56,整理番号!$A$19:$B$23,2,FALSE),"")</f>
        <v/>
      </c>
      <c r="AK56" s="156" t="str">
        <f t="shared" si="99"/>
        <v/>
      </c>
      <c r="AL56" s="157"/>
      <c r="AM56" s="216"/>
      <c r="AN56" s="218"/>
      <c r="AO56" s="218"/>
      <c r="AP56" s="158"/>
      <c r="AQ56" s="159"/>
      <c r="AR56" s="220"/>
      <c r="AS56" s="161" t="str">
        <f t="shared" si="100"/>
        <v/>
      </c>
      <c r="AT56" s="147"/>
      <c r="AU56" s="147"/>
      <c r="AV56" s="161" t="str">
        <f t="shared" si="101"/>
        <v/>
      </c>
      <c r="AW56" s="162" t="str">
        <f t="shared" si="102"/>
        <v/>
      </c>
      <c r="AX56" s="162" t="str">
        <f t="shared" si="103"/>
        <v/>
      </c>
      <c r="AY56" s="223"/>
      <c r="AZ56" s="227" t="str">
        <f t="shared" si="104"/>
        <v/>
      </c>
      <c r="BA56" s="228" t="str">
        <f t="shared" si="105"/>
        <v/>
      </c>
      <c r="BB56" s="234" t="str">
        <f t="shared" si="106"/>
        <v/>
      </c>
      <c r="BC56" s="237"/>
      <c r="BD56" s="238"/>
      <c r="BE56" s="284"/>
      <c r="BF56" s="286"/>
      <c r="BG56" s="241"/>
      <c r="BH56" s="241"/>
      <c r="BI56" s="241"/>
      <c r="BJ56" s="241"/>
      <c r="BK56" s="241"/>
      <c r="BL56" s="163" t="s">
        <v>105</v>
      </c>
      <c r="BM56" s="302" t="str">
        <f t="shared" si="107"/>
        <v/>
      </c>
      <c r="BN56" s="251"/>
      <c r="BO56" s="270"/>
      <c r="BP56" s="179"/>
      <c r="BQ56" s="164"/>
      <c r="BR56" s="243"/>
      <c r="BS56" s="243"/>
      <c r="BT56" s="243"/>
      <c r="BU56" s="243"/>
      <c r="BV56" s="243"/>
      <c r="BW56" s="165" t="s">
        <v>106</v>
      </c>
      <c r="BX56" s="251"/>
      <c r="BY56" s="296"/>
      <c r="BZ56" s="304"/>
      <c r="CA56" s="305"/>
      <c r="CB56" s="305"/>
      <c r="CC56" s="305"/>
      <c r="CD56" s="305"/>
      <c r="CE56" s="305"/>
      <c r="CF56" s="165" t="s">
        <v>169</v>
      </c>
      <c r="CG56" s="308" t="str">
        <f t="shared" si="108"/>
        <v/>
      </c>
      <c r="CH56" s="251"/>
      <c r="CI56" s="296"/>
      <c r="CJ56" s="166"/>
      <c r="CK56" s="245"/>
      <c r="CL56" s="245"/>
      <c r="CM56" s="245"/>
      <c r="CN56" s="245"/>
      <c r="CO56" s="245"/>
      <c r="CP56" s="165" t="s">
        <v>107</v>
      </c>
      <c r="CQ56" s="247"/>
      <c r="CR56" s="249" t="str">
        <f t="shared" si="109"/>
        <v/>
      </c>
      <c r="CS56" s="251"/>
      <c r="CT56" s="296" t="s">
        <v>171</v>
      </c>
      <c r="CU56" s="167"/>
      <c r="CV56" s="300"/>
      <c r="CW56" s="300"/>
      <c r="CX56" s="300"/>
      <c r="CY56" s="300"/>
      <c r="CZ56" s="300"/>
      <c r="DA56" s="300"/>
      <c r="DB56" s="168" t="s">
        <v>108</v>
      </c>
      <c r="DC56" s="296" t="s">
        <v>171</v>
      </c>
      <c r="DD56" s="170"/>
      <c r="DE56" s="300"/>
      <c r="DF56" s="300"/>
      <c r="DG56" s="300"/>
      <c r="DH56" s="300"/>
      <c r="DI56" s="300"/>
      <c r="DJ56" s="300"/>
      <c r="DK56" s="169" t="s">
        <v>106</v>
      </c>
      <c r="DL56" s="296" t="s">
        <v>171</v>
      </c>
      <c r="DM56" s="170"/>
      <c r="DN56" s="300"/>
      <c r="DO56" s="300"/>
      <c r="DP56" s="300"/>
      <c r="DQ56" s="300"/>
      <c r="DR56" s="300"/>
      <c r="DS56" s="300"/>
      <c r="DT56" s="171" t="s">
        <v>106</v>
      </c>
      <c r="DU56" s="296" t="s">
        <v>171</v>
      </c>
      <c r="DV56" s="310"/>
      <c r="DW56" s="300"/>
      <c r="DX56" s="300"/>
      <c r="DY56" s="300"/>
      <c r="DZ56" s="300"/>
      <c r="EA56" s="300"/>
      <c r="EB56" s="300"/>
      <c r="EC56" s="172" t="s">
        <v>106</v>
      </c>
      <c r="ED56" s="173"/>
      <c r="EE56" s="296" t="s">
        <v>171</v>
      </c>
      <c r="EF56" s="170"/>
      <c r="EG56" s="300"/>
      <c r="EH56" s="300"/>
      <c r="EI56" s="300"/>
      <c r="EJ56" s="300"/>
      <c r="EK56" s="300"/>
      <c r="EL56" s="300"/>
      <c r="EM56" s="172" t="s">
        <v>106</v>
      </c>
      <c r="EN56" s="174"/>
      <c r="EO56" s="296" t="s">
        <v>171</v>
      </c>
      <c r="EP56" s="255"/>
      <c r="EQ56" s="256"/>
      <c r="ER56" s="256"/>
      <c r="ES56" s="256"/>
      <c r="ET56" s="256"/>
      <c r="EU56" s="256"/>
      <c r="EV56" s="175" t="s">
        <v>109</v>
      </c>
      <c r="EW56" s="259" t="str">
        <f t="shared" si="110"/>
        <v/>
      </c>
      <c r="EX56" s="253"/>
      <c r="EY56" s="296" t="s">
        <v>171</v>
      </c>
      <c r="EZ56" s="255"/>
      <c r="FA56" s="256"/>
      <c r="FB56" s="256"/>
      <c r="FC56" s="256"/>
      <c r="FD56" s="256"/>
      <c r="FE56" s="256"/>
      <c r="FF56" s="175" t="s">
        <v>109</v>
      </c>
      <c r="FG56" s="176" t="str">
        <f t="shared" si="111"/>
        <v/>
      </c>
      <c r="FH56" s="251"/>
      <c r="FI56" s="296"/>
      <c r="FJ56" s="423"/>
      <c r="FK56" s="424"/>
      <c r="FL56" s="424"/>
      <c r="FM56" s="424"/>
      <c r="FN56" s="424"/>
      <c r="FO56" s="424"/>
      <c r="FP56" s="165" t="s">
        <v>110</v>
      </c>
      <c r="FQ56" s="177" t="str">
        <f t="shared" si="112"/>
        <v/>
      </c>
      <c r="FR56" s="261"/>
      <c r="FS56" s="263" t="str">
        <f t="shared" si="113"/>
        <v/>
      </c>
      <c r="FT56" s="269"/>
      <c r="FU56" s="270"/>
      <c r="FV56" s="265" t="str">
        <f t="shared" si="114"/>
        <v/>
      </c>
      <c r="FW56" s="273"/>
      <c r="FX56" s="274"/>
      <c r="FY56" s="267" t="str">
        <f t="shared" si="115"/>
        <v/>
      </c>
      <c r="FZ56" s="273"/>
      <c r="GA56" s="277"/>
      <c r="GB56" s="376"/>
      <c r="GD56" s="316" t="str">
        <f t="shared" si="116"/>
        <v/>
      </c>
      <c r="GE56" s="290" t="str">
        <f t="shared" si="117"/>
        <v/>
      </c>
      <c r="GF56" s="290" t="str">
        <f t="shared" si="118"/>
        <v/>
      </c>
      <c r="GG56" s="290" t="str">
        <f t="shared" si="119"/>
        <v/>
      </c>
      <c r="GH56" s="387" t="str">
        <f t="shared" si="120"/>
        <v/>
      </c>
      <c r="GI56" s="316" t="str">
        <f t="shared" si="121"/>
        <v/>
      </c>
      <c r="GJ56" s="290" t="str">
        <f t="shared" si="122"/>
        <v/>
      </c>
      <c r="GK56" s="290" t="str">
        <f t="shared" si="123"/>
        <v/>
      </c>
      <c r="GL56" s="317" t="str">
        <f t="shared" si="124"/>
        <v/>
      </c>
      <c r="GM56" s="391"/>
      <c r="GN56" s="398" t="str">
        <f t="shared" si="125"/>
        <v/>
      </c>
      <c r="GO56" s="398" t="str">
        <f t="shared" si="126"/>
        <v/>
      </c>
      <c r="GP56" s="399" t="str">
        <f t="shared" si="127"/>
        <v/>
      </c>
      <c r="GQ56" s="400" t="str">
        <f t="shared" si="128"/>
        <v/>
      </c>
      <c r="GR56" s="400" t="str">
        <f t="shared" si="129"/>
        <v/>
      </c>
      <c r="GS56" s="400" t="str">
        <f t="shared" si="130"/>
        <v/>
      </c>
      <c r="GT56" s="290" t="str">
        <f t="shared" si="131"/>
        <v/>
      </c>
      <c r="GU56" s="290" t="str">
        <f t="shared" si="132"/>
        <v/>
      </c>
      <c r="GV56" s="290" t="str">
        <f t="shared" si="133"/>
        <v/>
      </c>
      <c r="GW56" s="400" t="str">
        <f t="shared" si="134"/>
        <v/>
      </c>
      <c r="GX56" s="290" t="str">
        <f t="shared" si="135"/>
        <v/>
      </c>
      <c r="GY56" s="290" t="str">
        <f t="shared" si="136"/>
        <v/>
      </c>
      <c r="GZ56" s="290" t="str">
        <f t="shared" si="137"/>
        <v/>
      </c>
      <c r="HA56" s="317" t="str">
        <f t="shared" si="138"/>
        <v/>
      </c>
      <c r="HB56" s="417" t="str">
        <f t="shared" si="139"/>
        <v/>
      </c>
      <c r="HC56" s="399" t="str">
        <f t="shared" si="140"/>
        <v/>
      </c>
      <c r="HD56" s="290" t="str">
        <f t="shared" si="141"/>
        <v/>
      </c>
      <c r="HE56" s="290" t="str">
        <f t="shared" si="142"/>
        <v/>
      </c>
      <c r="HF56" s="290" t="str">
        <f t="shared" si="143"/>
        <v/>
      </c>
      <c r="HG56" s="290" t="str">
        <f t="shared" si="144"/>
        <v/>
      </c>
      <c r="HH56" s="317" t="str">
        <f t="shared" si="145"/>
        <v/>
      </c>
      <c r="HI56" s="399" t="str">
        <f t="shared" si="146"/>
        <v/>
      </c>
      <c r="HJ56" s="387" t="str">
        <f t="shared" si="147"/>
        <v/>
      </c>
      <c r="HK56" s="387" t="str">
        <f t="shared" si="148"/>
        <v/>
      </c>
      <c r="HL56" s="387" t="str">
        <f t="shared" si="149"/>
        <v/>
      </c>
      <c r="HM56" s="387" t="str">
        <f t="shared" si="150"/>
        <v/>
      </c>
      <c r="HN56" s="317" t="str">
        <f t="shared" si="151"/>
        <v/>
      </c>
      <c r="HO56" s="417" t="str">
        <f t="shared" si="152"/>
        <v/>
      </c>
      <c r="HP56" s="290" t="str">
        <f t="shared" si="153"/>
        <v/>
      </c>
      <c r="HQ56" s="290" t="str">
        <f t="shared" si="154"/>
        <v/>
      </c>
      <c r="HR56" s="422" t="str">
        <f t="shared" si="155"/>
        <v/>
      </c>
      <c r="HS56" s="399" t="str">
        <f t="shared" si="156"/>
        <v/>
      </c>
      <c r="HT56" s="400" t="str">
        <f t="shared" si="157"/>
        <v/>
      </c>
      <c r="HU56" s="387" t="str">
        <f t="shared" si="158"/>
        <v/>
      </c>
      <c r="HV56" s="387" t="str">
        <f t="shared" si="159"/>
        <v/>
      </c>
      <c r="HW56" s="404" t="str">
        <f t="shared" si="160"/>
        <v/>
      </c>
      <c r="HX56" s="394" t="str">
        <f t="shared" si="161"/>
        <v/>
      </c>
      <c r="HY56" s="180"/>
      <c r="HZ56" s="406">
        <f t="shared" si="162"/>
        <v>0</v>
      </c>
      <c r="IA56" s="406">
        <f t="shared" si="163"/>
        <v>0</v>
      </c>
      <c r="IB56" s="407">
        <f t="shared" si="164"/>
        <v>0</v>
      </c>
      <c r="IC56" s="407" t="str">
        <f t="shared" si="165"/>
        <v/>
      </c>
      <c r="ID56" s="407" t="str">
        <f t="shared" si="166"/>
        <v/>
      </c>
      <c r="IE56" s="407" t="str">
        <f t="shared" si="167"/>
        <v/>
      </c>
      <c r="IF56" s="407" t="str">
        <f t="shared" si="168"/>
        <v/>
      </c>
      <c r="IG56" s="407">
        <f t="shared" si="169"/>
        <v>0</v>
      </c>
      <c r="IH56" s="407">
        <f t="shared" si="170"/>
        <v>0</v>
      </c>
      <c r="II56" s="407">
        <f t="shared" si="171"/>
        <v>0</v>
      </c>
      <c r="IJ56" s="407">
        <f t="shared" si="172"/>
        <v>0</v>
      </c>
      <c r="IK56" s="406">
        <f t="shared" si="173"/>
        <v>0</v>
      </c>
    </row>
    <row r="57" spans="2:245" s="178" customFormat="1" ht="15" customHeight="1" x14ac:dyDescent="0.2">
      <c r="B57" s="231">
        <f t="shared" si="89"/>
        <v>0</v>
      </c>
      <c r="C57" s="231">
        <f t="shared" si="90"/>
        <v>0</v>
      </c>
      <c r="D57" s="231">
        <f t="shared" si="91"/>
        <v>0</v>
      </c>
      <c r="E57" s="231">
        <f t="shared" si="92"/>
        <v>0</v>
      </c>
      <c r="F57" s="231">
        <f t="shared" si="93"/>
        <v>0</v>
      </c>
      <c r="G57" s="231">
        <f t="shared" si="94"/>
        <v>0</v>
      </c>
      <c r="H57" s="231">
        <f t="shared" si="95"/>
        <v>0</v>
      </c>
      <c r="I57" s="232">
        <f t="shared" si="96"/>
        <v>0</v>
      </c>
      <c r="J57" s="151">
        <f t="shared" si="97"/>
        <v>0</v>
      </c>
      <c r="K57" s="152"/>
      <c r="L57" s="152"/>
      <c r="M57" s="153"/>
      <c r="N57" s="233"/>
      <c r="O57" s="155"/>
      <c r="P57" s="145" t="str">
        <f>IFERROR(VLOOKUP(O57,整理番号!$A$30:$B$31,2,FALSE),"")</f>
        <v/>
      </c>
      <c r="Q57" s="213"/>
      <c r="R57" s="158"/>
      <c r="S57" s="156" t="str">
        <f t="shared" si="98"/>
        <v/>
      </c>
      <c r="T57" s="152"/>
      <c r="U57" s="153"/>
      <c r="V57" s="145" t="str">
        <f>IFERROR(VLOOKUP(U57,整理番号!$A$3:$B$5,2,FALSE),"")</f>
        <v/>
      </c>
      <c r="W57" s="153"/>
      <c r="X57" s="146" t="str">
        <f>IFERROR(VLOOKUP(W57,整理番号!$A$8:$B$9,2,FALSE),"")</f>
        <v/>
      </c>
      <c r="Y57" s="153"/>
      <c r="Z57" s="145" t="str">
        <f>IFERROR(VLOOKUP(Y57,整理番号!$A$12:$B$16,2,FALSE),"")</f>
        <v/>
      </c>
      <c r="AA57" s="209"/>
      <c r="AB57" s="211"/>
      <c r="AC57" s="211"/>
      <c r="AD57" s="209"/>
      <c r="AE57" s="209"/>
      <c r="AF57" s="209"/>
      <c r="AG57" s="209"/>
      <c r="AH57" s="408"/>
      <c r="AI57" s="159"/>
      <c r="AJ57" s="410" t="str">
        <f>IFERROR(VLOOKUP(AI57,整理番号!$A$19:$B$23,2,FALSE),"")</f>
        <v/>
      </c>
      <c r="AK57" s="156" t="str">
        <f t="shared" si="99"/>
        <v/>
      </c>
      <c r="AL57" s="157"/>
      <c r="AM57" s="216"/>
      <c r="AN57" s="218"/>
      <c r="AO57" s="218"/>
      <c r="AP57" s="158"/>
      <c r="AQ57" s="159"/>
      <c r="AR57" s="220"/>
      <c r="AS57" s="161" t="str">
        <f t="shared" si="100"/>
        <v/>
      </c>
      <c r="AT57" s="147"/>
      <c r="AU57" s="147"/>
      <c r="AV57" s="161" t="str">
        <f t="shared" si="101"/>
        <v/>
      </c>
      <c r="AW57" s="162" t="str">
        <f t="shared" si="102"/>
        <v/>
      </c>
      <c r="AX57" s="162" t="str">
        <f t="shared" si="103"/>
        <v/>
      </c>
      <c r="AY57" s="223"/>
      <c r="AZ57" s="227" t="str">
        <f t="shared" si="104"/>
        <v/>
      </c>
      <c r="BA57" s="228" t="str">
        <f t="shared" si="105"/>
        <v/>
      </c>
      <c r="BB57" s="234" t="str">
        <f t="shared" si="106"/>
        <v/>
      </c>
      <c r="BC57" s="237"/>
      <c r="BD57" s="238"/>
      <c r="BE57" s="284"/>
      <c r="BF57" s="286"/>
      <c r="BG57" s="241"/>
      <c r="BH57" s="241"/>
      <c r="BI57" s="241"/>
      <c r="BJ57" s="241"/>
      <c r="BK57" s="241"/>
      <c r="BL57" s="163" t="s">
        <v>105</v>
      </c>
      <c r="BM57" s="302" t="str">
        <f t="shared" si="107"/>
        <v/>
      </c>
      <c r="BN57" s="251"/>
      <c r="BO57" s="270"/>
      <c r="BP57" s="179"/>
      <c r="BQ57" s="164"/>
      <c r="BR57" s="243"/>
      <c r="BS57" s="243"/>
      <c r="BT57" s="243"/>
      <c r="BU57" s="243"/>
      <c r="BV57" s="243"/>
      <c r="BW57" s="165" t="s">
        <v>106</v>
      </c>
      <c r="BX57" s="251"/>
      <c r="BY57" s="296"/>
      <c r="BZ57" s="304"/>
      <c r="CA57" s="305"/>
      <c r="CB57" s="305"/>
      <c r="CC57" s="305"/>
      <c r="CD57" s="305"/>
      <c r="CE57" s="305"/>
      <c r="CF57" s="165" t="s">
        <v>169</v>
      </c>
      <c r="CG57" s="308" t="str">
        <f t="shared" si="108"/>
        <v/>
      </c>
      <c r="CH57" s="251"/>
      <c r="CI57" s="296"/>
      <c r="CJ57" s="166"/>
      <c r="CK57" s="245"/>
      <c r="CL57" s="245"/>
      <c r="CM57" s="245"/>
      <c r="CN57" s="245"/>
      <c r="CO57" s="245"/>
      <c r="CP57" s="165" t="s">
        <v>107</v>
      </c>
      <c r="CQ57" s="247"/>
      <c r="CR57" s="249" t="str">
        <f t="shared" si="109"/>
        <v/>
      </c>
      <c r="CS57" s="251"/>
      <c r="CT57" s="296" t="s">
        <v>171</v>
      </c>
      <c r="CU57" s="167"/>
      <c r="CV57" s="300"/>
      <c r="CW57" s="300"/>
      <c r="CX57" s="300"/>
      <c r="CY57" s="300"/>
      <c r="CZ57" s="300"/>
      <c r="DA57" s="300"/>
      <c r="DB57" s="168" t="s">
        <v>108</v>
      </c>
      <c r="DC57" s="296" t="s">
        <v>171</v>
      </c>
      <c r="DD57" s="170"/>
      <c r="DE57" s="300"/>
      <c r="DF57" s="300"/>
      <c r="DG57" s="300"/>
      <c r="DH57" s="300"/>
      <c r="DI57" s="300"/>
      <c r="DJ57" s="300"/>
      <c r="DK57" s="169" t="s">
        <v>106</v>
      </c>
      <c r="DL57" s="296" t="s">
        <v>171</v>
      </c>
      <c r="DM57" s="170"/>
      <c r="DN57" s="300"/>
      <c r="DO57" s="300"/>
      <c r="DP57" s="300"/>
      <c r="DQ57" s="300"/>
      <c r="DR57" s="300"/>
      <c r="DS57" s="300"/>
      <c r="DT57" s="171" t="s">
        <v>106</v>
      </c>
      <c r="DU57" s="296" t="s">
        <v>171</v>
      </c>
      <c r="DV57" s="310"/>
      <c r="DW57" s="300"/>
      <c r="DX57" s="300"/>
      <c r="DY57" s="300"/>
      <c r="DZ57" s="300"/>
      <c r="EA57" s="300"/>
      <c r="EB57" s="300"/>
      <c r="EC57" s="172" t="s">
        <v>106</v>
      </c>
      <c r="ED57" s="173"/>
      <c r="EE57" s="296" t="s">
        <v>171</v>
      </c>
      <c r="EF57" s="170"/>
      <c r="EG57" s="300"/>
      <c r="EH57" s="300"/>
      <c r="EI57" s="300"/>
      <c r="EJ57" s="300"/>
      <c r="EK57" s="300"/>
      <c r="EL57" s="300"/>
      <c r="EM57" s="172" t="s">
        <v>106</v>
      </c>
      <c r="EN57" s="174"/>
      <c r="EO57" s="296" t="s">
        <v>171</v>
      </c>
      <c r="EP57" s="255"/>
      <c r="EQ57" s="256"/>
      <c r="ER57" s="256"/>
      <c r="ES57" s="256"/>
      <c r="ET57" s="256"/>
      <c r="EU57" s="256"/>
      <c r="EV57" s="175" t="s">
        <v>109</v>
      </c>
      <c r="EW57" s="259" t="str">
        <f t="shared" si="110"/>
        <v/>
      </c>
      <c r="EX57" s="253"/>
      <c r="EY57" s="296" t="s">
        <v>171</v>
      </c>
      <c r="EZ57" s="255"/>
      <c r="FA57" s="256"/>
      <c r="FB57" s="256"/>
      <c r="FC57" s="256"/>
      <c r="FD57" s="256"/>
      <c r="FE57" s="256"/>
      <c r="FF57" s="175" t="s">
        <v>109</v>
      </c>
      <c r="FG57" s="176" t="str">
        <f t="shared" si="111"/>
        <v/>
      </c>
      <c r="FH57" s="251"/>
      <c r="FI57" s="296"/>
      <c r="FJ57" s="423"/>
      <c r="FK57" s="424"/>
      <c r="FL57" s="424"/>
      <c r="FM57" s="424"/>
      <c r="FN57" s="424"/>
      <c r="FO57" s="424"/>
      <c r="FP57" s="165" t="s">
        <v>110</v>
      </c>
      <c r="FQ57" s="177" t="str">
        <f t="shared" si="112"/>
        <v/>
      </c>
      <c r="FR57" s="261"/>
      <c r="FS57" s="263" t="str">
        <f t="shared" si="113"/>
        <v/>
      </c>
      <c r="FT57" s="269"/>
      <c r="FU57" s="270"/>
      <c r="FV57" s="265" t="str">
        <f t="shared" si="114"/>
        <v/>
      </c>
      <c r="FW57" s="273"/>
      <c r="FX57" s="274"/>
      <c r="FY57" s="267" t="str">
        <f t="shared" si="115"/>
        <v/>
      </c>
      <c r="FZ57" s="273"/>
      <c r="GA57" s="277"/>
      <c r="GB57" s="376"/>
      <c r="GD57" s="316" t="str">
        <f t="shared" si="116"/>
        <v/>
      </c>
      <c r="GE57" s="290" t="str">
        <f t="shared" si="117"/>
        <v/>
      </c>
      <c r="GF57" s="290" t="str">
        <f t="shared" si="118"/>
        <v/>
      </c>
      <c r="GG57" s="290" t="str">
        <f t="shared" si="119"/>
        <v/>
      </c>
      <c r="GH57" s="387" t="str">
        <f t="shared" si="120"/>
        <v/>
      </c>
      <c r="GI57" s="316" t="str">
        <f t="shared" si="121"/>
        <v/>
      </c>
      <c r="GJ57" s="290" t="str">
        <f t="shared" si="122"/>
        <v/>
      </c>
      <c r="GK57" s="290" t="str">
        <f t="shared" si="123"/>
        <v/>
      </c>
      <c r="GL57" s="317" t="str">
        <f t="shared" si="124"/>
        <v/>
      </c>
      <c r="GM57" s="391"/>
      <c r="GN57" s="398" t="str">
        <f t="shared" si="125"/>
        <v/>
      </c>
      <c r="GO57" s="398" t="str">
        <f t="shared" si="126"/>
        <v/>
      </c>
      <c r="GP57" s="399" t="str">
        <f t="shared" si="127"/>
        <v/>
      </c>
      <c r="GQ57" s="400" t="str">
        <f t="shared" si="128"/>
        <v/>
      </c>
      <c r="GR57" s="400" t="str">
        <f t="shared" si="129"/>
        <v/>
      </c>
      <c r="GS57" s="400" t="str">
        <f t="shared" si="130"/>
        <v/>
      </c>
      <c r="GT57" s="290" t="str">
        <f t="shared" si="131"/>
        <v/>
      </c>
      <c r="GU57" s="290" t="str">
        <f t="shared" si="132"/>
        <v/>
      </c>
      <c r="GV57" s="290" t="str">
        <f t="shared" si="133"/>
        <v/>
      </c>
      <c r="GW57" s="400" t="str">
        <f t="shared" si="134"/>
        <v/>
      </c>
      <c r="GX57" s="290" t="str">
        <f t="shared" si="135"/>
        <v/>
      </c>
      <c r="GY57" s="290" t="str">
        <f t="shared" si="136"/>
        <v/>
      </c>
      <c r="GZ57" s="290" t="str">
        <f t="shared" si="137"/>
        <v/>
      </c>
      <c r="HA57" s="317" t="str">
        <f t="shared" si="138"/>
        <v/>
      </c>
      <c r="HB57" s="417" t="str">
        <f t="shared" si="139"/>
        <v/>
      </c>
      <c r="HC57" s="399" t="str">
        <f t="shared" si="140"/>
        <v/>
      </c>
      <c r="HD57" s="290" t="str">
        <f t="shared" si="141"/>
        <v/>
      </c>
      <c r="HE57" s="290" t="str">
        <f t="shared" si="142"/>
        <v/>
      </c>
      <c r="HF57" s="290" t="str">
        <f t="shared" si="143"/>
        <v/>
      </c>
      <c r="HG57" s="290" t="str">
        <f t="shared" si="144"/>
        <v/>
      </c>
      <c r="HH57" s="317" t="str">
        <f t="shared" si="145"/>
        <v/>
      </c>
      <c r="HI57" s="399" t="str">
        <f t="shared" si="146"/>
        <v/>
      </c>
      <c r="HJ57" s="387" t="str">
        <f t="shared" si="147"/>
        <v/>
      </c>
      <c r="HK57" s="387" t="str">
        <f t="shared" si="148"/>
        <v/>
      </c>
      <c r="HL57" s="387" t="str">
        <f t="shared" si="149"/>
        <v/>
      </c>
      <c r="HM57" s="387" t="str">
        <f t="shared" si="150"/>
        <v/>
      </c>
      <c r="HN57" s="317" t="str">
        <f t="shared" si="151"/>
        <v/>
      </c>
      <c r="HO57" s="417" t="str">
        <f t="shared" si="152"/>
        <v/>
      </c>
      <c r="HP57" s="290" t="str">
        <f t="shared" si="153"/>
        <v/>
      </c>
      <c r="HQ57" s="290" t="str">
        <f t="shared" si="154"/>
        <v/>
      </c>
      <c r="HR57" s="422" t="str">
        <f t="shared" si="155"/>
        <v/>
      </c>
      <c r="HS57" s="399" t="str">
        <f t="shared" si="156"/>
        <v/>
      </c>
      <c r="HT57" s="400" t="str">
        <f t="shared" si="157"/>
        <v/>
      </c>
      <c r="HU57" s="387" t="str">
        <f t="shared" si="158"/>
        <v/>
      </c>
      <c r="HV57" s="387" t="str">
        <f t="shared" si="159"/>
        <v/>
      </c>
      <c r="HW57" s="404" t="str">
        <f t="shared" si="160"/>
        <v/>
      </c>
      <c r="HX57" s="394" t="str">
        <f t="shared" si="161"/>
        <v/>
      </c>
      <c r="HY57" s="180"/>
      <c r="HZ57" s="406">
        <f t="shared" si="162"/>
        <v>0</v>
      </c>
      <c r="IA57" s="406">
        <f t="shared" si="163"/>
        <v>0</v>
      </c>
      <c r="IB57" s="407">
        <f t="shared" si="164"/>
        <v>0</v>
      </c>
      <c r="IC57" s="407" t="str">
        <f t="shared" si="165"/>
        <v/>
      </c>
      <c r="ID57" s="407" t="str">
        <f t="shared" si="166"/>
        <v/>
      </c>
      <c r="IE57" s="407" t="str">
        <f t="shared" si="167"/>
        <v/>
      </c>
      <c r="IF57" s="407" t="str">
        <f t="shared" si="168"/>
        <v/>
      </c>
      <c r="IG57" s="407">
        <f t="shared" si="169"/>
        <v>0</v>
      </c>
      <c r="IH57" s="407">
        <f t="shared" si="170"/>
        <v>0</v>
      </c>
      <c r="II57" s="407">
        <f t="shared" si="171"/>
        <v>0</v>
      </c>
      <c r="IJ57" s="407">
        <f t="shared" si="172"/>
        <v>0</v>
      </c>
      <c r="IK57" s="406">
        <f t="shared" si="173"/>
        <v>0</v>
      </c>
    </row>
    <row r="58" spans="2:245" s="178" customFormat="1" ht="15" customHeight="1" x14ac:dyDescent="0.2">
      <c r="B58" s="231">
        <f t="shared" si="89"/>
        <v>0</v>
      </c>
      <c r="C58" s="231">
        <f t="shared" si="90"/>
        <v>0</v>
      </c>
      <c r="D58" s="231">
        <f t="shared" si="91"/>
        <v>0</v>
      </c>
      <c r="E58" s="231">
        <f t="shared" si="92"/>
        <v>0</v>
      </c>
      <c r="F58" s="231">
        <f t="shared" si="93"/>
        <v>0</v>
      </c>
      <c r="G58" s="231">
        <f t="shared" si="94"/>
        <v>0</v>
      </c>
      <c r="H58" s="231">
        <f t="shared" si="95"/>
        <v>0</v>
      </c>
      <c r="I58" s="232">
        <f t="shared" si="96"/>
        <v>0</v>
      </c>
      <c r="J58" s="151">
        <f t="shared" si="97"/>
        <v>0</v>
      </c>
      <c r="K58" s="152"/>
      <c r="L58" s="152"/>
      <c r="M58" s="153"/>
      <c r="N58" s="233"/>
      <c r="O58" s="155"/>
      <c r="P58" s="145" t="str">
        <f>IFERROR(VLOOKUP(O58,整理番号!$A$30:$B$31,2,FALSE),"")</f>
        <v/>
      </c>
      <c r="Q58" s="213"/>
      <c r="R58" s="158"/>
      <c r="S58" s="156" t="str">
        <f t="shared" si="98"/>
        <v/>
      </c>
      <c r="T58" s="152"/>
      <c r="U58" s="153"/>
      <c r="V58" s="145" t="str">
        <f>IFERROR(VLOOKUP(U58,整理番号!$A$3:$B$5,2,FALSE),"")</f>
        <v/>
      </c>
      <c r="W58" s="153"/>
      <c r="X58" s="146" t="str">
        <f>IFERROR(VLOOKUP(W58,整理番号!$A$8:$B$9,2,FALSE),"")</f>
        <v/>
      </c>
      <c r="Y58" s="153"/>
      <c r="Z58" s="145" t="str">
        <f>IFERROR(VLOOKUP(Y58,整理番号!$A$12:$B$16,2,FALSE),"")</f>
        <v/>
      </c>
      <c r="AA58" s="209"/>
      <c r="AB58" s="211"/>
      <c r="AC58" s="211"/>
      <c r="AD58" s="209"/>
      <c r="AE58" s="209"/>
      <c r="AF58" s="209"/>
      <c r="AG58" s="209"/>
      <c r="AH58" s="408"/>
      <c r="AI58" s="159"/>
      <c r="AJ58" s="410" t="str">
        <f>IFERROR(VLOOKUP(AI58,整理番号!$A$19:$B$23,2,FALSE),"")</f>
        <v/>
      </c>
      <c r="AK58" s="156" t="str">
        <f t="shared" si="99"/>
        <v/>
      </c>
      <c r="AL58" s="157"/>
      <c r="AM58" s="216"/>
      <c r="AN58" s="218"/>
      <c r="AO58" s="218"/>
      <c r="AP58" s="158"/>
      <c r="AQ58" s="159"/>
      <c r="AR58" s="220"/>
      <c r="AS58" s="161" t="str">
        <f t="shared" si="100"/>
        <v/>
      </c>
      <c r="AT58" s="147"/>
      <c r="AU58" s="147"/>
      <c r="AV58" s="161" t="str">
        <f t="shared" si="101"/>
        <v/>
      </c>
      <c r="AW58" s="162" t="str">
        <f t="shared" si="102"/>
        <v/>
      </c>
      <c r="AX58" s="162" t="str">
        <f t="shared" si="103"/>
        <v/>
      </c>
      <c r="AY58" s="223"/>
      <c r="AZ58" s="227" t="str">
        <f t="shared" si="104"/>
        <v/>
      </c>
      <c r="BA58" s="228" t="str">
        <f t="shared" si="105"/>
        <v/>
      </c>
      <c r="BB58" s="234" t="str">
        <f t="shared" si="106"/>
        <v/>
      </c>
      <c r="BC58" s="237"/>
      <c r="BD58" s="238"/>
      <c r="BE58" s="284"/>
      <c r="BF58" s="286"/>
      <c r="BG58" s="241"/>
      <c r="BH58" s="241"/>
      <c r="BI58" s="241"/>
      <c r="BJ58" s="241"/>
      <c r="BK58" s="241"/>
      <c r="BL58" s="163" t="s">
        <v>105</v>
      </c>
      <c r="BM58" s="302" t="str">
        <f t="shared" si="107"/>
        <v/>
      </c>
      <c r="BN58" s="251"/>
      <c r="BO58" s="270"/>
      <c r="BP58" s="179"/>
      <c r="BQ58" s="164"/>
      <c r="BR58" s="243"/>
      <c r="BS58" s="243"/>
      <c r="BT58" s="243"/>
      <c r="BU58" s="243"/>
      <c r="BV58" s="243"/>
      <c r="BW58" s="165" t="s">
        <v>106</v>
      </c>
      <c r="BX58" s="251"/>
      <c r="BY58" s="296"/>
      <c r="BZ58" s="304"/>
      <c r="CA58" s="305"/>
      <c r="CB58" s="305"/>
      <c r="CC58" s="305"/>
      <c r="CD58" s="305"/>
      <c r="CE58" s="305"/>
      <c r="CF58" s="165" t="s">
        <v>169</v>
      </c>
      <c r="CG58" s="308" t="str">
        <f t="shared" si="108"/>
        <v/>
      </c>
      <c r="CH58" s="251"/>
      <c r="CI58" s="296"/>
      <c r="CJ58" s="166"/>
      <c r="CK58" s="245"/>
      <c r="CL58" s="245"/>
      <c r="CM58" s="245"/>
      <c r="CN58" s="245"/>
      <c r="CO58" s="245"/>
      <c r="CP58" s="165" t="s">
        <v>107</v>
      </c>
      <c r="CQ58" s="247"/>
      <c r="CR58" s="249" t="str">
        <f t="shared" si="109"/>
        <v/>
      </c>
      <c r="CS58" s="251"/>
      <c r="CT58" s="296" t="s">
        <v>171</v>
      </c>
      <c r="CU58" s="167"/>
      <c r="CV58" s="300"/>
      <c r="CW58" s="300"/>
      <c r="CX58" s="300"/>
      <c r="CY58" s="300"/>
      <c r="CZ58" s="300"/>
      <c r="DA58" s="300"/>
      <c r="DB58" s="168" t="s">
        <v>108</v>
      </c>
      <c r="DC58" s="296" t="s">
        <v>171</v>
      </c>
      <c r="DD58" s="170"/>
      <c r="DE58" s="300"/>
      <c r="DF58" s="300"/>
      <c r="DG58" s="300"/>
      <c r="DH58" s="300"/>
      <c r="DI58" s="300"/>
      <c r="DJ58" s="300"/>
      <c r="DK58" s="169" t="s">
        <v>106</v>
      </c>
      <c r="DL58" s="296" t="s">
        <v>171</v>
      </c>
      <c r="DM58" s="170"/>
      <c r="DN58" s="300"/>
      <c r="DO58" s="300"/>
      <c r="DP58" s="300"/>
      <c r="DQ58" s="300"/>
      <c r="DR58" s="300"/>
      <c r="DS58" s="300"/>
      <c r="DT58" s="171" t="s">
        <v>106</v>
      </c>
      <c r="DU58" s="296" t="s">
        <v>171</v>
      </c>
      <c r="DV58" s="310"/>
      <c r="DW58" s="300"/>
      <c r="DX58" s="300"/>
      <c r="DY58" s="300"/>
      <c r="DZ58" s="300"/>
      <c r="EA58" s="300"/>
      <c r="EB58" s="300"/>
      <c r="EC58" s="172" t="s">
        <v>106</v>
      </c>
      <c r="ED58" s="173"/>
      <c r="EE58" s="296" t="s">
        <v>171</v>
      </c>
      <c r="EF58" s="170"/>
      <c r="EG58" s="300"/>
      <c r="EH58" s="300"/>
      <c r="EI58" s="300"/>
      <c r="EJ58" s="300"/>
      <c r="EK58" s="300"/>
      <c r="EL58" s="300"/>
      <c r="EM58" s="172" t="s">
        <v>106</v>
      </c>
      <c r="EN58" s="174"/>
      <c r="EO58" s="296" t="s">
        <v>171</v>
      </c>
      <c r="EP58" s="255"/>
      <c r="EQ58" s="256"/>
      <c r="ER58" s="256"/>
      <c r="ES58" s="256"/>
      <c r="ET58" s="256"/>
      <c r="EU58" s="256"/>
      <c r="EV58" s="175" t="s">
        <v>109</v>
      </c>
      <c r="EW58" s="259" t="str">
        <f t="shared" si="110"/>
        <v/>
      </c>
      <c r="EX58" s="253"/>
      <c r="EY58" s="296" t="s">
        <v>171</v>
      </c>
      <c r="EZ58" s="255"/>
      <c r="FA58" s="256"/>
      <c r="FB58" s="256"/>
      <c r="FC58" s="256"/>
      <c r="FD58" s="256"/>
      <c r="FE58" s="256"/>
      <c r="FF58" s="175" t="s">
        <v>109</v>
      </c>
      <c r="FG58" s="176" t="str">
        <f t="shared" si="111"/>
        <v/>
      </c>
      <c r="FH58" s="251"/>
      <c r="FI58" s="296"/>
      <c r="FJ58" s="423"/>
      <c r="FK58" s="424"/>
      <c r="FL58" s="424"/>
      <c r="FM58" s="424"/>
      <c r="FN58" s="424"/>
      <c r="FO58" s="424"/>
      <c r="FP58" s="165" t="s">
        <v>110</v>
      </c>
      <c r="FQ58" s="177" t="str">
        <f t="shared" si="112"/>
        <v/>
      </c>
      <c r="FR58" s="261"/>
      <c r="FS58" s="263" t="str">
        <f t="shared" si="113"/>
        <v/>
      </c>
      <c r="FT58" s="269"/>
      <c r="FU58" s="270"/>
      <c r="FV58" s="265" t="str">
        <f t="shared" si="114"/>
        <v/>
      </c>
      <c r="FW58" s="273"/>
      <c r="FX58" s="274"/>
      <c r="FY58" s="267" t="str">
        <f t="shared" si="115"/>
        <v/>
      </c>
      <c r="FZ58" s="273"/>
      <c r="GA58" s="277"/>
      <c r="GB58" s="376"/>
      <c r="GD58" s="316" t="str">
        <f t="shared" si="116"/>
        <v/>
      </c>
      <c r="GE58" s="290" t="str">
        <f t="shared" si="117"/>
        <v/>
      </c>
      <c r="GF58" s="290" t="str">
        <f t="shared" si="118"/>
        <v/>
      </c>
      <c r="GG58" s="290" t="str">
        <f t="shared" si="119"/>
        <v/>
      </c>
      <c r="GH58" s="387" t="str">
        <f t="shared" si="120"/>
        <v/>
      </c>
      <c r="GI58" s="316" t="str">
        <f t="shared" si="121"/>
        <v/>
      </c>
      <c r="GJ58" s="290" t="str">
        <f t="shared" si="122"/>
        <v/>
      </c>
      <c r="GK58" s="290" t="str">
        <f t="shared" si="123"/>
        <v/>
      </c>
      <c r="GL58" s="317" t="str">
        <f t="shared" si="124"/>
        <v/>
      </c>
      <c r="GM58" s="391"/>
      <c r="GN58" s="398" t="str">
        <f t="shared" si="125"/>
        <v/>
      </c>
      <c r="GO58" s="398" t="str">
        <f t="shared" si="126"/>
        <v/>
      </c>
      <c r="GP58" s="399" t="str">
        <f t="shared" si="127"/>
        <v/>
      </c>
      <c r="GQ58" s="400" t="str">
        <f t="shared" si="128"/>
        <v/>
      </c>
      <c r="GR58" s="400" t="str">
        <f t="shared" si="129"/>
        <v/>
      </c>
      <c r="GS58" s="400" t="str">
        <f t="shared" si="130"/>
        <v/>
      </c>
      <c r="GT58" s="290" t="str">
        <f t="shared" si="131"/>
        <v/>
      </c>
      <c r="GU58" s="290" t="str">
        <f t="shared" si="132"/>
        <v/>
      </c>
      <c r="GV58" s="290" t="str">
        <f t="shared" si="133"/>
        <v/>
      </c>
      <c r="GW58" s="400" t="str">
        <f t="shared" si="134"/>
        <v/>
      </c>
      <c r="GX58" s="290" t="str">
        <f t="shared" si="135"/>
        <v/>
      </c>
      <c r="GY58" s="290" t="str">
        <f t="shared" si="136"/>
        <v/>
      </c>
      <c r="GZ58" s="290" t="str">
        <f t="shared" si="137"/>
        <v/>
      </c>
      <c r="HA58" s="317" t="str">
        <f t="shared" si="138"/>
        <v/>
      </c>
      <c r="HB58" s="417" t="str">
        <f t="shared" si="139"/>
        <v/>
      </c>
      <c r="HC58" s="399" t="str">
        <f t="shared" si="140"/>
        <v/>
      </c>
      <c r="HD58" s="290" t="str">
        <f t="shared" si="141"/>
        <v/>
      </c>
      <c r="HE58" s="290" t="str">
        <f t="shared" si="142"/>
        <v/>
      </c>
      <c r="HF58" s="290" t="str">
        <f t="shared" si="143"/>
        <v/>
      </c>
      <c r="HG58" s="290" t="str">
        <f t="shared" si="144"/>
        <v/>
      </c>
      <c r="HH58" s="317" t="str">
        <f t="shared" si="145"/>
        <v/>
      </c>
      <c r="HI58" s="399" t="str">
        <f t="shared" si="146"/>
        <v/>
      </c>
      <c r="HJ58" s="387" t="str">
        <f t="shared" si="147"/>
        <v/>
      </c>
      <c r="HK58" s="387" t="str">
        <f t="shared" si="148"/>
        <v/>
      </c>
      <c r="HL58" s="387" t="str">
        <f t="shared" si="149"/>
        <v/>
      </c>
      <c r="HM58" s="387" t="str">
        <f t="shared" si="150"/>
        <v/>
      </c>
      <c r="HN58" s="317" t="str">
        <f t="shared" si="151"/>
        <v/>
      </c>
      <c r="HO58" s="417" t="str">
        <f t="shared" si="152"/>
        <v/>
      </c>
      <c r="HP58" s="290" t="str">
        <f t="shared" si="153"/>
        <v/>
      </c>
      <c r="HQ58" s="290" t="str">
        <f t="shared" si="154"/>
        <v/>
      </c>
      <c r="HR58" s="422" t="str">
        <f t="shared" si="155"/>
        <v/>
      </c>
      <c r="HS58" s="399" t="str">
        <f t="shared" si="156"/>
        <v/>
      </c>
      <c r="HT58" s="400" t="str">
        <f t="shared" si="157"/>
        <v/>
      </c>
      <c r="HU58" s="387" t="str">
        <f t="shared" si="158"/>
        <v/>
      </c>
      <c r="HV58" s="387" t="str">
        <f t="shared" si="159"/>
        <v/>
      </c>
      <c r="HW58" s="404" t="str">
        <f t="shared" si="160"/>
        <v/>
      </c>
      <c r="HX58" s="394" t="str">
        <f t="shared" si="161"/>
        <v/>
      </c>
      <c r="HY58" s="180"/>
      <c r="HZ58" s="406">
        <f t="shared" si="162"/>
        <v>0</v>
      </c>
      <c r="IA58" s="406">
        <f t="shared" si="163"/>
        <v>0</v>
      </c>
      <c r="IB58" s="407">
        <f t="shared" si="164"/>
        <v>0</v>
      </c>
      <c r="IC58" s="407" t="str">
        <f t="shared" si="165"/>
        <v/>
      </c>
      <c r="ID58" s="407" t="str">
        <f t="shared" si="166"/>
        <v/>
      </c>
      <c r="IE58" s="407" t="str">
        <f t="shared" si="167"/>
        <v/>
      </c>
      <c r="IF58" s="407" t="str">
        <f t="shared" si="168"/>
        <v/>
      </c>
      <c r="IG58" s="407">
        <f t="shared" si="169"/>
        <v>0</v>
      </c>
      <c r="IH58" s="407">
        <f t="shared" si="170"/>
        <v>0</v>
      </c>
      <c r="II58" s="407">
        <f t="shared" si="171"/>
        <v>0</v>
      </c>
      <c r="IJ58" s="407">
        <f t="shared" si="172"/>
        <v>0</v>
      </c>
      <c r="IK58" s="406">
        <f t="shared" si="173"/>
        <v>0</v>
      </c>
    </row>
    <row r="59" spans="2:245" s="178" customFormat="1" ht="15" customHeight="1" x14ac:dyDescent="0.2">
      <c r="B59" s="231">
        <f t="shared" si="89"/>
        <v>0</v>
      </c>
      <c r="C59" s="231">
        <f t="shared" si="90"/>
        <v>0</v>
      </c>
      <c r="D59" s="231">
        <f t="shared" si="91"/>
        <v>0</v>
      </c>
      <c r="E59" s="231">
        <f t="shared" si="92"/>
        <v>0</v>
      </c>
      <c r="F59" s="231">
        <f t="shared" si="93"/>
        <v>0</v>
      </c>
      <c r="G59" s="231">
        <f t="shared" si="94"/>
        <v>0</v>
      </c>
      <c r="H59" s="231">
        <f t="shared" si="95"/>
        <v>0</v>
      </c>
      <c r="I59" s="232">
        <f t="shared" si="96"/>
        <v>0</v>
      </c>
      <c r="J59" s="151">
        <f t="shared" si="97"/>
        <v>0</v>
      </c>
      <c r="K59" s="152"/>
      <c r="L59" s="152"/>
      <c r="M59" s="153"/>
      <c r="N59" s="233"/>
      <c r="O59" s="155"/>
      <c r="P59" s="145" t="str">
        <f>IFERROR(VLOOKUP(O59,整理番号!$A$30:$B$31,2,FALSE),"")</f>
        <v/>
      </c>
      <c r="Q59" s="213"/>
      <c r="R59" s="158"/>
      <c r="S59" s="156" t="str">
        <f t="shared" si="98"/>
        <v/>
      </c>
      <c r="T59" s="152"/>
      <c r="U59" s="153"/>
      <c r="V59" s="145" t="str">
        <f>IFERROR(VLOOKUP(U59,整理番号!$A$3:$B$5,2,FALSE),"")</f>
        <v/>
      </c>
      <c r="W59" s="153"/>
      <c r="X59" s="146" t="str">
        <f>IFERROR(VLOOKUP(W59,整理番号!$A$8:$B$9,2,FALSE),"")</f>
        <v/>
      </c>
      <c r="Y59" s="153"/>
      <c r="Z59" s="145" t="str">
        <f>IFERROR(VLOOKUP(Y59,整理番号!$A$12:$B$16,2,FALSE),"")</f>
        <v/>
      </c>
      <c r="AA59" s="209"/>
      <c r="AB59" s="211"/>
      <c r="AC59" s="211"/>
      <c r="AD59" s="209"/>
      <c r="AE59" s="209"/>
      <c r="AF59" s="209"/>
      <c r="AG59" s="209"/>
      <c r="AH59" s="408"/>
      <c r="AI59" s="159"/>
      <c r="AJ59" s="410" t="str">
        <f>IFERROR(VLOOKUP(AI59,整理番号!$A$19:$B$23,2,FALSE),"")</f>
        <v/>
      </c>
      <c r="AK59" s="156" t="str">
        <f t="shared" si="99"/>
        <v/>
      </c>
      <c r="AL59" s="157"/>
      <c r="AM59" s="216"/>
      <c r="AN59" s="218"/>
      <c r="AO59" s="218"/>
      <c r="AP59" s="158"/>
      <c r="AQ59" s="159"/>
      <c r="AR59" s="220"/>
      <c r="AS59" s="161" t="str">
        <f t="shared" si="100"/>
        <v/>
      </c>
      <c r="AT59" s="147"/>
      <c r="AU59" s="147"/>
      <c r="AV59" s="161" t="str">
        <f t="shared" si="101"/>
        <v/>
      </c>
      <c r="AW59" s="162" t="str">
        <f t="shared" si="102"/>
        <v/>
      </c>
      <c r="AX59" s="162" t="str">
        <f t="shared" si="103"/>
        <v/>
      </c>
      <c r="AY59" s="223"/>
      <c r="AZ59" s="227" t="str">
        <f t="shared" si="104"/>
        <v/>
      </c>
      <c r="BA59" s="228" t="str">
        <f t="shared" si="105"/>
        <v/>
      </c>
      <c r="BB59" s="234" t="str">
        <f t="shared" si="106"/>
        <v/>
      </c>
      <c r="BC59" s="237"/>
      <c r="BD59" s="238"/>
      <c r="BE59" s="284"/>
      <c r="BF59" s="286"/>
      <c r="BG59" s="241"/>
      <c r="BH59" s="241"/>
      <c r="BI59" s="241"/>
      <c r="BJ59" s="241"/>
      <c r="BK59" s="241"/>
      <c r="BL59" s="163" t="s">
        <v>105</v>
      </c>
      <c r="BM59" s="302" t="str">
        <f t="shared" si="107"/>
        <v/>
      </c>
      <c r="BN59" s="251"/>
      <c r="BO59" s="270"/>
      <c r="BP59" s="179"/>
      <c r="BQ59" s="164"/>
      <c r="BR59" s="243"/>
      <c r="BS59" s="243"/>
      <c r="BT59" s="243"/>
      <c r="BU59" s="243"/>
      <c r="BV59" s="243"/>
      <c r="BW59" s="165" t="s">
        <v>106</v>
      </c>
      <c r="BX59" s="251"/>
      <c r="BY59" s="296"/>
      <c r="BZ59" s="304"/>
      <c r="CA59" s="305"/>
      <c r="CB59" s="305"/>
      <c r="CC59" s="305"/>
      <c r="CD59" s="305"/>
      <c r="CE59" s="305"/>
      <c r="CF59" s="165" t="s">
        <v>169</v>
      </c>
      <c r="CG59" s="308" t="str">
        <f t="shared" si="108"/>
        <v/>
      </c>
      <c r="CH59" s="251"/>
      <c r="CI59" s="296"/>
      <c r="CJ59" s="166"/>
      <c r="CK59" s="245"/>
      <c r="CL59" s="245"/>
      <c r="CM59" s="245"/>
      <c r="CN59" s="245"/>
      <c r="CO59" s="245"/>
      <c r="CP59" s="165" t="s">
        <v>107</v>
      </c>
      <c r="CQ59" s="247"/>
      <c r="CR59" s="249" t="str">
        <f t="shared" si="109"/>
        <v/>
      </c>
      <c r="CS59" s="251"/>
      <c r="CT59" s="296" t="s">
        <v>171</v>
      </c>
      <c r="CU59" s="167"/>
      <c r="CV59" s="300"/>
      <c r="CW59" s="300"/>
      <c r="CX59" s="300"/>
      <c r="CY59" s="300"/>
      <c r="CZ59" s="300"/>
      <c r="DA59" s="300"/>
      <c r="DB59" s="168" t="s">
        <v>108</v>
      </c>
      <c r="DC59" s="296" t="s">
        <v>171</v>
      </c>
      <c r="DD59" s="170"/>
      <c r="DE59" s="300"/>
      <c r="DF59" s="300"/>
      <c r="DG59" s="300"/>
      <c r="DH59" s="300"/>
      <c r="DI59" s="300"/>
      <c r="DJ59" s="300"/>
      <c r="DK59" s="169" t="s">
        <v>106</v>
      </c>
      <c r="DL59" s="296" t="s">
        <v>171</v>
      </c>
      <c r="DM59" s="170"/>
      <c r="DN59" s="300"/>
      <c r="DO59" s="300"/>
      <c r="DP59" s="300"/>
      <c r="DQ59" s="300"/>
      <c r="DR59" s="300"/>
      <c r="DS59" s="300"/>
      <c r="DT59" s="171" t="s">
        <v>106</v>
      </c>
      <c r="DU59" s="296" t="s">
        <v>171</v>
      </c>
      <c r="DV59" s="310"/>
      <c r="DW59" s="300"/>
      <c r="DX59" s="300"/>
      <c r="DY59" s="300"/>
      <c r="DZ59" s="300"/>
      <c r="EA59" s="300"/>
      <c r="EB59" s="300"/>
      <c r="EC59" s="172" t="s">
        <v>106</v>
      </c>
      <c r="ED59" s="173"/>
      <c r="EE59" s="296" t="s">
        <v>171</v>
      </c>
      <c r="EF59" s="170"/>
      <c r="EG59" s="300"/>
      <c r="EH59" s="300"/>
      <c r="EI59" s="300"/>
      <c r="EJ59" s="300"/>
      <c r="EK59" s="300"/>
      <c r="EL59" s="300"/>
      <c r="EM59" s="172" t="s">
        <v>106</v>
      </c>
      <c r="EN59" s="174"/>
      <c r="EO59" s="296" t="s">
        <v>171</v>
      </c>
      <c r="EP59" s="255"/>
      <c r="EQ59" s="256"/>
      <c r="ER59" s="256"/>
      <c r="ES59" s="256"/>
      <c r="ET59" s="256"/>
      <c r="EU59" s="256"/>
      <c r="EV59" s="175" t="s">
        <v>109</v>
      </c>
      <c r="EW59" s="259" t="str">
        <f t="shared" si="110"/>
        <v/>
      </c>
      <c r="EX59" s="253"/>
      <c r="EY59" s="296" t="s">
        <v>171</v>
      </c>
      <c r="EZ59" s="255"/>
      <c r="FA59" s="256"/>
      <c r="FB59" s="256"/>
      <c r="FC59" s="256"/>
      <c r="FD59" s="256"/>
      <c r="FE59" s="256"/>
      <c r="FF59" s="175" t="s">
        <v>109</v>
      </c>
      <c r="FG59" s="176" t="str">
        <f t="shared" si="111"/>
        <v/>
      </c>
      <c r="FH59" s="251"/>
      <c r="FI59" s="296"/>
      <c r="FJ59" s="423"/>
      <c r="FK59" s="424"/>
      <c r="FL59" s="424"/>
      <c r="FM59" s="424"/>
      <c r="FN59" s="424"/>
      <c r="FO59" s="424"/>
      <c r="FP59" s="165" t="s">
        <v>110</v>
      </c>
      <c r="FQ59" s="177" t="str">
        <f t="shared" si="112"/>
        <v/>
      </c>
      <c r="FR59" s="261"/>
      <c r="FS59" s="263" t="str">
        <f t="shared" si="113"/>
        <v/>
      </c>
      <c r="FT59" s="269"/>
      <c r="FU59" s="270"/>
      <c r="FV59" s="265" t="str">
        <f t="shared" si="114"/>
        <v/>
      </c>
      <c r="FW59" s="273"/>
      <c r="FX59" s="274"/>
      <c r="FY59" s="267" t="str">
        <f t="shared" si="115"/>
        <v/>
      </c>
      <c r="FZ59" s="273"/>
      <c r="GA59" s="277"/>
      <c r="GB59" s="376"/>
      <c r="GD59" s="316" t="str">
        <f t="shared" si="116"/>
        <v/>
      </c>
      <c r="GE59" s="290" t="str">
        <f t="shared" si="117"/>
        <v/>
      </c>
      <c r="GF59" s="290" t="str">
        <f t="shared" si="118"/>
        <v/>
      </c>
      <c r="GG59" s="290" t="str">
        <f t="shared" si="119"/>
        <v/>
      </c>
      <c r="GH59" s="387" t="str">
        <f t="shared" si="120"/>
        <v/>
      </c>
      <c r="GI59" s="316" t="str">
        <f t="shared" si="121"/>
        <v/>
      </c>
      <c r="GJ59" s="290" t="str">
        <f t="shared" si="122"/>
        <v/>
      </c>
      <c r="GK59" s="290" t="str">
        <f t="shared" si="123"/>
        <v/>
      </c>
      <c r="GL59" s="317" t="str">
        <f t="shared" si="124"/>
        <v/>
      </c>
      <c r="GM59" s="391"/>
      <c r="GN59" s="398" t="str">
        <f t="shared" si="125"/>
        <v/>
      </c>
      <c r="GO59" s="398" t="str">
        <f t="shared" si="126"/>
        <v/>
      </c>
      <c r="GP59" s="399" t="str">
        <f t="shared" si="127"/>
        <v/>
      </c>
      <c r="GQ59" s="400" t="str">
        <f t="shared" si="128"/>
        <v/>
      </c>
      <c r="GR59" s="400" t="str">
        <f t="shared" si="129"/>
        <v/>
      </c>
      <c r="GS59" s="400" t="str">
        <f t="shared" si="130"/>
        <v/>
      </c>
      <c r="GT59" s="290" t="str">
        <f t="shared" si="131"/>
        <v/>
      </c>
      <c r="GU59" s="290" t="str">
        <f t="shared" si="132"/>
        <v/>
      </c>
      <c r="GV59" s="290" t="str">
        <f t="shared" si="133"/>
        <v/>
      </c>
      <c r="GW59" s="400" t="str">
        <f t="shared" si="134"/>
        <v/>
      </c>
      <c r="GX59" s="290" t="str">
        <f t="shared" si="135"/>
        <v/>
      </c>
      <c r="GY59" s="290" t="str">
        <f t="shared" si="136"/>
        <v/>
      </c>
      <c r="GZ59" s="290" t="str">
        <f t="shared" si="137"/>
        <v/>
      </c>
      <c r="HA59" s="317" t="str">
        <f t="shared" si="138"/>
        <v/>
      </c>
      <c r="HB59" s="417" t="str">
        <f t="shared" si="139"/>
        <v/>
      </c>
      <c r="HC59" s="399" t="str">
        <f t="shared" si="140"/>
        <v/>
      </c>
      <c r="HD59" s="290" t="str">
        <f t="shared" si="141"/>
        <v/>
      </c>
      <c r="HE59" s="290" t="str">
        <f t="shared" si="142"/>
        <v/>
      </c>
      <c r="HF59" s="290" t="str">
        <f t="shared" si="143"/>
        <v/>
      </c>
      <c r="HG59" s="290" t="str">
        <f t="shared" si="144"/>
        <v/>
      </c>
      <c r="HH59" s="317" t="str">
        <f t="shared" si="145"/>
        <v/>
      </c>
      <c r="HI59" s="399" t="str">
        <f t="shared" si="146"/>
        <v/>
      </c>
      <c r="HJ59" s="387" t="str">
        <f t="shared" si="147"/>
        <v/>
      </c>
      <c r="HK59" s="387" t="str">
        <f t="shared" si="148"/>
        <v/>
      </c>
      <c r="HL59" s="387" t="str">
        <f t="shared" si="149"/>
        <v/>
      </c>
      <c r="HM59" s="387" t="str">
        <f t="shared" si="150"/>
        <v/>
      </c>
      <c r="HN59" s="317" t="str">
        <f t="shared" si="151"/>
        <v/>
      </c>
      <c r="HO59" s="417" t="str">
        <f t="shared" si="152"/>
        <v/>
      </c>
      <c r="HP59" s="290" t="str">
        <f t="shared" si="153"/>
        <v/>
      </c>
      <c r="HQ59" s="290" t="str">
        <f t="shared" si="154"/>
        <v/>
      </c>
      <c r="HR59" s="422" t="str">
        <f t="shared" si="155"/>
        <v/>
      </c>
      <c r="HS59" s="399" t="str">
        <f t="shared" si="156"/>
        <v/>
      </c>
      <c r="HT59" s="400" t="str">
        <f t="shared" si="157"/>
        <v/>
      </c>
      <c r="HU59" s="387" t="str">
        <f t="shared" si="158"/>
        <v/>
      </c>
      <c r="HV59" s="387" t="str">
        <f t="shared" si="159"/>
        <v/>
      </c>
      <c r="HW59" s="404" t="str">
        <f t="shared" si="160"/>
        <v/>
      </c>
      <c r="HX59" s="394" t="str">
        <f t="shared" si="161"/>
        <v/>
      </c>
      <c r="HY59" s="180"/>
      <c r="HZ59" s="406">
        <f t="shared" si="162"/>
        <v>0</v>
      </c>
      <c r="IA59" s="406">
        <f t="shared" si="163"/>
        <v>0</v>
      </c>
      <c r="IB59" s="407">
        <f t="shared" si="164"/>
        <v>0</v>
      </c>
      <c r="IC59" s="407" t="str">
        <f t="shared" si="165"/>
        <v/>
      </c>
      <c r="ID59" s="407" t="str">
        <f t="shared" si="166"/>
        <v/>
      </c>
      <c r="IE59" s="407" t="str">
        <f t="shared" si="167"/>
        <v/>
      </c>
      <c r="IF59" s="407" t="str">
        <f t="shared" si="168"/>
        <v/>
      </c>
      <c r="IG59" s="407">
        <f t="shared" si="169"/>
        <v>0</v>
      </c>
      <c r="IH59" s="407">
        <f t="shared" si="170"/>
        <v>0</v>
      </c>
      <c r="II59" s="407">
        <f t="shared" si="171"/>
        <v>0</v>
      </c>
      <c r="IJ59" s="407">
        <f t="shared" si="172"/>
        <v>0</v>
      </c>
      <c r="IK59" s="406">
        <f t="shared" si="173"/>
        <v>0</v>
      </c>
    </row>
    <row r="60" spans="2:245" s="178" customFormat="1" ht="15" customHeight="1" x14ac:dyDescent="0.2">
      <c r="B60" s="231">
        <f t="shared" si="89"/>
        <v>0</v>
      </c>
      <c r="C60" s="231">
        <f t="shared" si="90"/>
        <v>0</v>
      </c>
      <c r="D60" s="231">
        <f t="shared" si="91"/>
        <v>0</v>
      </c>
      <c r="E60" s="231">
        <f t="shared" si="92"/>
        <v>0</v>
      </c>
      <c r="F60" s="231">
        <f t="shared" si="93"/>
        <v>0</v>
      </c>
      <c r="G60" s="231">
        <f t="shared" si="94"/>
        <v>0</v>
      </c>
      <c r="H60" s="231">
        <f t="shared" si="95"/>
        <v>0</v>
      </c>
      <c r="I60" s="232">
        <f t="shared" si="96"/>
        <v>0</v>
      </c>
      <c r="J60" s="151">
        <f t="shared" si="97"/>
        <v>0</v>
      </c>
      <c r="K60" s="152"/>
      <c r="L60" s="152"/>
      <c r="M60" s="153"/>
      <c r="N60" s="233"/>
      <c r="O60" s="155"/>
      <c r="P60" s="145" t="str">
        <f>IFERROR(VLOOKUP(O60,整理番号!$A$30:$B$31,2,FALSE),"")</f>
        <v/>
      </c>
      <c r="Q60" s="213"/>
      <c r="R60" s="158"/>
      <c r="S60" s="156" t="str">
        <f t="shared" si="98"/>
        <v/>
      </c>
      <c r="T60" s="152"/>
      <c r="U60" s="153"/>
      <c r="V60" s="145" t="str">
        <f>IFERROR(VLOOKUP(U60,整理番号!$A$3:$B$5,2,FALSE),"")</f>
        <v/>
      </c>
      <c r="W60" s="153"/>
      <c r="X60" s="146" t="str">
        <f>IFERROR(VLOOKUP(W60,整理番号!$A$8:$B$9,2,FALSE),"")</f>
        <v/>
      </c>
      <c r="Y60" s="153"/>
      <c r="Z60" s="145" t="str">
        <f>IFERROR(VLOOKUP(Y60,整理番号!$A$12:$B$16,2,FALSE),"")</f>
        <v/>
      </c>
      <c r="AA60" s="209"/>
      <c r="AB60" s="211"/>
      <c r="AC60" s="211"/>
      <c r="AD60" s="209"/>
      <c r="AE60" s="209"/>
      <c r="AF60" s="209"/>
      <c r="AG60" s="209"/>
      <c r="AH60" s="408"/>
      <c r="AI60" s="159"/>
      <c r="AJ60" s="410" t="str">
        <f>IFERROR(VLOOKUP(AI60,整理番号!$A$19:$B$23,2,FALSE),"")</f>
        <v/>
      </c>
      <c r="AK60" s="156" t="str">
        <f t="shared" si="99"/>
        <v/>
      </c>
      <c r="AL60" s="157"/>
      <c r="AM60" s="216"/>
      <c r="AN60" s="218"/>
      <c r="AO60" s="218"/>
      <c r="AP60" s="158"/>
      <c r="AQ60" s="159"/>
      <c r="AR60" s="220"/>
      <c r="AS60" s="161" t="str">
        <f t="shared" si="100"/>
        <v/>
      </c>
      <c r="AT60" s="147"/>
      <c r="AU60" s="147"/>
      <c r="AV60" s="161" t="str">
        <f t="shared" si="101"/>
        <v/>
      </c>
      <c r="AW60" s="162" t="str">
        <f t="shared" si="102"/>
        <v/>
      </c>
      <c r="AX60" s="162" t="str">
        <f t="shared" si="103"/>
        <v/>
      </c>
      <c r="AY60" s="223"/>
      <c r="AZ60" s="227" t="str">
        <f t="shared" si="104"/>
        <v/>
      </c>
      <c r="BA60" s="228" t="str">
        <f t="shared" si="105"/>
        <v/>
      </c>
      <c r="BB60" s="234" t="str">
        <f t="shared" si="106"/>
        <v/>
      </c>
      <c r="BC60" s="237"/>
      <c r="BD60" s="238"/>
      <c r="BE60" s="284"/>
      <c r="BF60" s="286"/>
      <c r="BG60" s="241"/>
      <c r="BH60" s="241"/>
      <c r="BI60" s="241"/>
      <c r="BJ60" s="241"/>
      <c r="BK60" s="241"/>
      <c r="BL60" s="163" t="s">
        <v>105</v>
      </c>
      <c r="BM60" s="302" t="str">
        <f t="shared" si="107"/>
        <v/>
      </c>
      <c r="BN60" s="251"/>
      <c r="BO60" s="270"/>
      <c r="BP60" s="179"/>
      <c r="BQ60" s="164"/>
      <c r="BR60" s="243"/>
      <c r="BS60" s="243"/>
      <c r="BT60" s="243"/>
      <c r="BU60" s="243"/>
      <c r="BV60" s="243"/>
      <c r="BW60" s="165" t="s">
        <v>106</v>
      </c>
      <c r="BX60" s="251"/>
      <c r="BY60" s="296"/>
      <c r="BZ60" s="304"/>
      <c r="CA60" s="305"/>
      <c r="CB60" s="305"/>
      <c r="CC60" s="305"/>
      <c r="CD60" s="305"/>
      <c r="CE60" s="305"/>
      <c r="CF60" s="165" t="s">
        <v>169</v>
      </c>
      <c r="CG60" s="308" t="str">
        <f t="shared" si="108"/>
        <v/>
      </c>
      <c r="CH60" s="251"/>
      <c r="CI60" s="296"/>
      <c r="CJ60" s="166"/>
      <c r="CK60" s="245"/>
      <c r="CL60" s="245"/>
      <c r="CM60" s="245"/>
      <c r="CN60" s="245"/>
      <c r="CO60" s="245"/>
      <c r="CP60" s="165" t="s">
        <v>107</v>
      </c>
      <c r="CQ60" s="247"/>
      <c r="CR60" s="249" t="str">
        <f t="shared" si="109"/>
        <v/>
      </c>
      <c r="CS60" s="251"/>
      <c r="CT60" s="296" t="s">
        <v>171</v>
      </c>
      <c r="CU60" s="167"/>
      <c r="CV60" s="300"/>
      <c r="CW60" s="300"/>
      <c r="CX60" s="300"/>
      <c r="CY60" s="300"/>
      <c r="CZ60" s="300"/>
      <c r="DA60" s="300"/>
      <c r="DB60" s="168" t="s">
        <v>108</v>
      </c>
      <c r="DC60" s="296" t="s">
        <v>171</v>
      </c>
      <c r="DD60" s="170"/>
      <c r="DE60" s="300"/>
      <c r="DF60" s="300"/>
      <c r="DG60" s="300"/>
      <c r="DH60" s="300"/>
      <c r="DI60" s="300"/>
      <c r="DJ60" s="300"/>
      <c r="DK60" s="169" t="s">
        <v>106</v>
      </c>
      <c r="DL60" s="296" t="s">
        <v>171</v>
      </c>
      <c r="DM60" s="170"/>
      <c r="DN60" s="300"/>
      <c r="DO60" s="300"/>
      <c r="DP60" s="300"/>
      <c r="DQ60" s="300"/>
      <c r="DR60" s="300"/>
      <c r="DS60" s="300"/>
      <c r="DT60" s="171" t="s">
        <v>106</v>
      </c>
      <c r="DU60" s="296" t="s">
        <v>171</v>
      </c>
      <c r="DV60" s="310"/>
      <c r="DW60" s="300"/>
      <c r="DX60" s="300"/>
      <c r="DY60" s="300"/>
      <c r="DZ60" s="300"/>
      <c r="EA60" s="300"/>
      <c r="EB60" s="300"/>
      <c r="EC60" s="172" t="s">
        <v>106</v>
      </c>
      <c r="ED60" s="173"/>
      <c r="EE60" s="296" t="s">
        <v>171</v>
      </c>
      <c r="EF60" s="170"/>
      <c r="EG60" s="300"/>
      <c r="EH60" s="300"/>
      <c r="EI60" s="300"/>
      <c r="EJ60" s="300"/>
      <c r="EK60" s="300"/>
      <c r="EL60" s="300"/>
      <c r="EM60" s="172" t="s">
        <v>106</v>
      </c>
      <c r="EN60" s="174"/>
      <c r="EO60" s="296" t="s">
        <v>171</v>
      </c>
      <c r="EP60" s="255"/>
      <c r="EQ60" s="256"/>
      <c r="ER60" s="256"/>
      <c r="ES60" s="256"/>
      <c r="ET60" s="256"/>
      <c r="EU60" s="256"/>
      <c r="EV60" s="175" t="s">
        <v>109</v>
      </c>
      <c r="EW60" s="259" t="str">
        <f t="shared" si="110"/>
        <v/>
      </c>
      <c r="EX60" s="253"/>
      <c r="EY60" s="296" t="s">
        <v>171</v>
      </c>
      <c r="EZ60" s="255"/>
      <c r="FA60" s="256"/>
      <c r="FB60" s="256"/>
      <c r="FC60" s="256"/>
      <c r="FD60" s="256"/>
      <c r="FE60" s="256"/>
      <c r="FF60" s="175" t="s">
        <v>109</v>
      </c>
      <c r="FG60" s="176" t="str">
        <f t="shared" si="111"/>
        <v/>
      </c>
      <c r="FH60" s="251"/>
      <c r="FI60" s="296"/>
      <c r="FJ60" s="423"/>
      <c r="FK60" s="424"/>
      <c r="FL60" s="424"/>
      <c r="FM60" s="424"/>
      <c r="FN60" s="424"/>
      <c r="FO60" s="424"/>
      <c r="FP60" s="165" t="s">
        <v>110</v>
      </c>
      <c r="FQ60" s="177" t="str">
        <f t="shared" si="112"/>
        <v/>
      </c>
      <c r="FR60" s="261"/>
      <c r="FS60" s="263" t="str">
        <f t="shared" si="113"/>
        <v/>
      </c>
      <c r="FT60" s="269"/>
      <c r="FU60" s="270"/>
      <c r="FV60" s="265" t="str">
        <f t="shared" si="114"/>
        <v/>
      </c>
      <c r="FW60" s="273"/>
      <c r="FX60" s="274"/>
      <c r="FY60" s="267" t="str">
        <f t="shared" si="115"/>
        <v/>
      </c>
      <c r="FZ60" s="273"/>
      <c r="GA60" s="277"/>
      <c r="GB60" s="376"/>
      <c r="GD60" s="316" t="str">
        <f t="shared" si="116"/>
        <v/>
      </c>
      <c r="GE60" s="290" t="str">
        <f t="shared" si="117"/>
        <v/>
      </c>
      <c r="GF60" s="290" t="str">
        <f t="shared" si="118"/>
        <v/>
      </c>
      <c r="GG60" s="290" t="str">
        <f t="shared" si="119"/>
        <v/>
      </c>
      <c r="GH60" s="387" t="str">
        <f t="shared" si="120"/>
        <v/>
      </c>
      <c r="GI60" s="316" t="str">
        <f t="shared" si="121"/>
        <v/>
      </c>
      <c r="GJ60" s="290" t="str">
        <f t="shared" si="122"/>
        <v/>
      </c>
      <c r="GK60" s="290" t="str">
        <f t="shared" si="123"/>
        <v/>
      </c>
      <c r="GL60" s="317" t="str">
        <f t="shared" si="124"/>
        <v/>
      </c>
      <c r="GM60" s="391"/>
      <c r="GN60" s="398" t="str">
        <f t="shared" si="125"/>
        <v/>
      </c>
      <c r="GO60" s="398" t="str">
        <f t="shared" si="126"/>
        <v/>
      </c>
      <c r="GP60" s="399" t="str">
        <f t="shared" si="127"/>
        <v/>
      </c>
      <c r="GQ60" s="400" t="str">
        <f t="shared" si="128"/>
        <v/>
      </c>
      <c r="GR60" s="400" t="str">
        <f t="shared" si="129"/>
        <v/>
      </c>
      <c r="GS60" s="400" t="str">
        <f t="shared" si="130"/>
        <v/>
      </c>
      <c r="GT60" s="290" t="str">
        <f t="shared" si="131"/>
        <v/>
      </c>
      <c r="GU60" s="290" t="str">
        <f t="shared" si="132"/>
        <v/>
      </c>
      <c r="GV60" s="290" t="str">
        <f t="shared" si="133"/>
        <v/>
      </c>
      <c r="GW60" s="400" t="str">
        <f t="shared" si="134"/>
        <v/>
      </c>
      <c r="GX60" s="290" t="str">
        <f t="shared" si="135"/>
        <v/>
      </c>
      <c r="GY60" s="290" t="str">
        <f t="shared" si="136"/>
        <v/>
      </c>
      <c r="GZ60" s="290" t="str">
        <f t="shared" si="137"/>
        <v/>
      </c>
      <c r="HA60" s="317" t="str">
        <f t="shared" si="138"/>
        <v/>
      </c>
      <c r="HB60" s="417" t="str">
        <f t="shared" si="139"/>
        <v/>
      </c>
      <c r="HC60" s="399" t="str">
        <f t="shared" si="140"/>
        <v/>
      </c>
      <c r="HD60" s="290" t="str">
        <f t="shared" si="141"/>
        <v/>
      </c>
      <c r="HE60" s="290" t="str">
        <f t="shared" si="142"/>
        <v/>
      </c>
      <c r="HF60" s="290" t="str">
        <f t="shared" si="143"/>
        <v/>
      </c>
      <c r="HG60" s="290" t="str">
        <f t="shared" si="144"/>
        <v/>
      </c>
      <c r="HH60" s="317" t="str">
        <f t="shared" si="145"/>
        <v/>
      </c>
      <c r="HI60" s="399" t="str">
        <f t="shared" si="146"/>
        <v/>
      </c>
      <c r="HJ60" s="387" t="str">
        <f t="shared" si="147"/>
        <v/>
      </c>
      <c r="HK60" s="387" t="str">
        <f t="shared" si="148"/>
        <v/>
      </c>
      <c r="HL60" s="387" t="str">
        <f t="shared" si="149"/>
        <v/>
      </c>
      <c r="HM60" s="387" t="str">
        <f t="shared" si="150"/>
        <v/>
      </c>
      <c r="HN60" s="317" t="str">
        <f t="shared" si="151"/>
        <v/>
      </c>
      <c r="HO60" s="417" t="str">
        <f t="shared" si="152"/>
        <v/>
      </c>
      <c r="HP60" s="290" t="str">
        <f t="shared" si="153"/>
        <v/>
      </c>
      <c r="HQ60" s="290" t="str">
        <f t="shared" si="154"/>
        <v/>
      </c>
      <c r="HR60" s="422" t="str">
        <f t="shared" si="155"/>
        <v/>
      </c>
      <c r="HS60" s="399" t="str">
        <f t="shared" si="156"/>
        <v/>
      </c>
      <c r="HT60" s="400" t="str">
        <f t="shared" si="157"/>
        <v/>
      </c>
      <c r="HU60" s="387" t="str">
        <f t="shared" si="158"/>
        <v/>
      </c>
      <c r="HV60" s="387" t="str">
        <f t="shared" si="159"/>
        <v/>
      </c>
      <c r="HW60" s="404" t="str">
        <f t="shared" si="160"/>
        <v/>
      </c>
      <c r="HX60" s="394" t="str">
        <f t="shared" si="161"/>
        <v/>
      </c>
      <c r="HY60" s="180"/>
      <c r="HZ60" s="406">
        <f t="shared" si="162"/>
        <v>0</v>
      </c>
      <c r="IA60" s="406">
        <f t="shared" si="163"/>
        <v>0</v>
      </c>
      <c r="IB60" s="407">
        <f t="shared" si="164"/>
        <v>0</v>
      </c>
      <c r="IC60" s="407" t="str">
        <f t="shared" si="165"/>
        <v/>
      </c>
      <c r="ID60" s="407" t="str">
        <f t="shared" si="166"/>
        <v/>
      </c>
      <c r="IE60" s="407" t="str">
        <f t="shared" si="167"/>
        <v/>
      </c>
      <c r="IF60" s="407" t="str">
        <f t="shared" si="168"/>
        <v/>
      </c>
      <c r="IG60" s="407">
        <f t="shared" si="169"/>
        <v>0</v>
      </c>
      <c r="IH60" s="407">
        <f t="shared" si="170"/>
        <v>0</v>
      </c>
      <c r="II60" s="407">
        <f t="shared" si="171"/>
        <v>0</v>
      </c>
      <c r="IJ60" s="407">
        <f t="shared" si="172"/>
        <v>0</v>
      </c>
      <c r="IK60" s="406">
        <f t="shared" si="173"/>
        <v>0</v>
      </c>
    </row>
    <row r="61" spans="2:245" s="178" customFormat="1" ht="15" customHeight="1" x14ac:dyDescent="0.2">
      <c r="B61" s="231">
        <f t="shared" si="89"/>
        <v>0</v>
      </c>
      <c r="C61" s="231">
        <f t="shared" si="90"/>
        <v>0</v>
      </c>
      <c r="D61" s="231">
        <f t="shared" si="91"/>
        <v>0</v>
      </c>
      <c r="E61" s="231">
        <f t="shared" si="92"/>
        <v>0</v>
      </c>
      <c r="F61" s="231">
        <f t="shared" si="93"/>
        <v>0</v>
      </c>
      <c r="G61" s="231">
        <f t="shared" si="94"/>
        <v>0</v>
      </c>
      <c r="H61" s="231">
        <f t="shared" si="95"/>
        <v>0</v>
      </c>
      <c r="I61" s="232">
        <f t="shared" si="96"/>
        <v>0</v>
      </c>
      <c r="J61" s="151">
        <f t="shared" si="97"/>
        <v>0</v>
      </c>
      <c r="K61" s="152"/>
      <c r="L61" s="152"/>
      <c r="M61" s="153"/>
      <c r="N61" s="233"/>
      <c r="O61" s="155"/>
      <c r="P61" s="145" t="str">
        <f>IFERROR(VLOOKUP(O61,整理番号!$A$30:$B$31,2,FALSE),"")</f>
        <v/>
      </c>
      <c r="Q61" s="213"/>
      <c r="R61" s="158"/>
      <c r="S61" s="156" t="str">
        <f t="shared" si="98"/>
        <v/>
      </c>
      <c r="T61" s="152"/>
      <c r="U61" s="153"/>
      <c r="V61" s="145" t="str">
        <f>IFERROR(VLOOKUP(U61,整理番号!$A$3:$B$5,2,FALSE),"")</f>
        <v/>
      </c>
      <c r="W61" s="153"/>
      <c r="X61" s="146" t="str">
        <f>IFERROR(VLOOKUP(W61,整理番号!$A$8:$B$9,2,FALSE),"")</f>
        <v/>
      </c>
      <c r="Y61" s="153"/>
      <c r="Z61" s="145" t="str">
        <f>IFERROR(VLOOKUP(Y61,整理番号!$A$12:$B$16,2,FALSE),"")</f>
        <v/>
      </c>
      <c r="AA61" s="209"/>
      <c r="AB61" s="211"/>
      <c r="AC61" s="211"/>
      <c r="AD61" s="209"/>
      <c r="AE61" s="209"/>
      <c r="AF61" s="209"/>
      <c r="AG61" s="209"/>
      <c r="AH61" s="408"/>
      <c r="AI61" s="159"/>
      <c r="AJ61" s="410" t="str">
        <f>IFERROR(VLOOKUP(AI61,整理番号!$A$19:$B$23,2,FALSE),"")</f>
        <v/>
      </c>
      <c r="AK61" s="156" t="str">
        <f t="shared" si="99"/>
        <v/>
      </c>
      <c r="AL61" s="157"/>
      <c r="AM61" s="216"/>
      <c r="AN61" s="218"/>
      <c r="AO61" s="218"/>
      <c r="AP61" s="158"/>
      <c r="AQ61" s="159"/>
      <c r="AR61" s="220"/>
      <c r="AS61" s="161" t="str">
        <f t="shared" si="100"/>
        <v/>
      </c>
      <c r="AT61" s="147"/>
      <c r="AU61" s="147"/>
      <c r="AV61" s="161" t="str">
        <f t="shared" si="101"/>
        <v/>
      </c>
      <c r="AW61" s="162" t="str">
        <f t="shared" si="102"/>
        <v/>
      </c>
      <c r="AX61" s="162" t="str">
        <f t="shared" si="103"/>
        <v/>
      </c>
      <c r="AY61" s="223"/>
      <c r="AZ61" s="227" t="str">
        <f t="shared" si="104"/>
        <v/>
      </c>
      <c r="BA61" s="228" t="str">
        <f t="shared" si="105"/>
        <v/>
      </c>
      <c r="BB61" s="234" t="str">
        <f t="shared" si="106"/>
        <v/>
      </c>
      <c r="BC61" s="237"/>
      <c r="BD61" s="238"/>
      <c r="BE61" s="284"/>
      <c r="BF61" s="286"/>
      <c r="BG61" s="241"/>
      <c r="BH61" s="241"/>
      <c r="BI61" s="241"/>
      <c r="BJ61" s="241"/>
      <c r="BK61" s="241"/>
      <c r="BL61" s="163" t="s">
        <v>105</v>
      </c>
      <c r="BM61" s="302" t="str">
        <f t="shared" si="107"/>
        <v/>
      </c>
      <c r="BN61" s="251"/>
      <c r="BO61" s="270"/>
      <c r="BP61" s="179"/>
      <c r="BQ61" s="164"/>
      <c r="BR61" s="243"/>
      <c r="BS61" s="243"/>
      <c r="BT61" s="243"/>
      <c r="BU61" s="243"/>
      <c r="BV61" s="243"/>
      <c r="BW61" s="165" t="s">
        <v>106</v>
      </c>
      <c r="BX61" s="251"/>
      <c r="BY61" s="296"/>
      <c r="BZ61" s="304"/>
      <c r="CA61" s="305"/>
      <c r="CB61" s="305"/>
      <c r="CC61" s="305"/>
      <c r="CD61" s="305"/>
      <c r="CE61" s="305"/>
      <c r="CF61" s="165" t="s">
        <v>169</v>
      </c>
      <c r="CG61" s="308" t="str">
        <f t="shared" si="108"/>
        <v/>
      </c>
      <c r="CH61" s="251"/>
      <c r="CI61" s="296"/>
      <c r="CJ61" s="166"/>
      <c r="CK61" s="245"/>
      <c r="CL61" s="245"/>
      <c r="CM61" s="245"/>
      <c r="CN61" s="245"/>
      <c r="CO61" s="245"/>
      <c r="CP61" s="165" t="s">
        <v>107</v>
      </c>
      <c r="CQ61" s="247"/>
      <c r="CR61" s="249" t="str">
        <f t="shared" si="109"/>
        <v/>
      </c>
      <c r="CS61" s="251"/>
      <c r="CT61" s="296" t="s">
        <v>171</v>
      </c>
      <c r="CU61" s="167"/>
      <c r="CV61" s="300"/>
      <c r="CW61" s="300"/>
      <c r="CX61" s="300"/>
      <c r="CY61" s="300"/>
      <c r="CZ61" s="300"/>
      <c r="DA61" s="300"/>
      <c r="DB61" s="168" t="s">
        <v>108</v>
      </c>
      <c r="DC61" s="296" t="s">
        <v>171</v>
      </c>
      <c r="DD61" s="170"/>
      <c r="DE61" s="300"/>
      <c r="DF61" s="300"/>
      <c r="DG61" s="300"/>
      <c r="DH61" s="300"/>
      <c r="DI61" s="300"/>
      <c r="DJ61" s="300"/>
      <c r="DK61" s="169" t="s">
        <v>106</v>
      </c>
      <c r="DL61" s="296" t="s">
        <v>171</v>
      </c>
      <c r="DM61" s="170"/>
      <c r="DN61" s="300"/>
      <c r="DO61" s="300"/>
      <c r="DP61" s="300"/>
      <c r="DQ61" s="300"/>
      <c r="DR61" s="300"/>
      <c r="DS61" s="300"/>
      <c r="DT61" s="171" t="s">
        <v>106</v>
      </c>
      <c r="DU61" s="296" t="s">
        <v>171</v>
      </c>
      <c r="DV61" s="310"/>
      <c r="DW61" s="300"/>
      <c r="DX61" s="300"/>
      <c r="DY61" s="300"/>
      <c r="DZ61" s="300"/>
      <c r="EA61" s="300"/>
      <c r="EB61" s="300"/>
      <c r="EC61" s="172" t="s">
        <v>106</v>
      </c>
      <c r="ED61" s="173"/>
      <c r="EE61" s="296" t="s">
        <v>171</v>
      </c>
      <c r="EF61" s="170"/>
      <c r="EG61" s="300"/>
      <c r="EH61" s="300"/>
      <c r="EI61" s="300"/>
      <c r="EJ61" s="300"/>
      <c r="EK61" s="300"/>
      <c r="EL61" s="300"/>
      <c r="EM61" s="172" t="s">
        <v>106</v>
      </c>
      <c r="EN61" s="174"/>
      <c r="EO61" s="296" t="s">
        <v>171</v>
      </c>
      <c r="EP61" s="255"/>
      <c r="EQ61" s="256"/>
      <c r="ER61" s="256"/>
      <c r="ES61" s="256"/>
      <c r="ET61" s="256"/>
      <c r="EU61" s="256"/>
      <c r="EV61" s="175" t="s">
        <v>109</v>
      </c>
      <c r="EW61" s="259" t="str">
        <f t="shared" si="110"/>
        <v/>
      </c>
      <c r="EX61" s="253"/>
      <c r="EY61" s="296" t="s">
        <v>171</v>
      </c>
      <c r="EZ61" s="255"/>
      <c r="FA61" s="256"/>
      <c r="FB61" s="256"/>
      <c r="FC61" s="256"/>
      <c r="FD61" s="256"/>
      <c r="FE61" s="256"/>
      <c r="FF61" s="175" t="s">
        <v>109</v>
      </c>
      <c r="FG61" s="176" t="str">
        <f t="shared" si="111"/>
        <v/>
      </c>
      <c r="FH61" s="251"/>
      <c r="FI61" s="296"/>
      <c r="FJ61" s="423"/>
      <c r="FK61" s="424"/>
      <c r="FL61" s="424"/>
      <c r="FM61" s="424"/>
      <c r="FN61" s="424"/>
      <c r="FO61" s="424"/>
      <c r="FP61" s="165" t="s">
        <v>110</v>
      </c>
      <c r="FQ61" s="177" t="str">
        <f t="shared" si="112"/>
        <v/>
      </c>
      <c r="FR61" s="261"/>
      <c r="FS61" s="263" t="str">
        <f t="shared" si="113"/>
        <v/>
      </c>
      <c r="FT61" s="269"/>
      <c r="FU61" s="270"/>
      <c r="FV61" s="265" t="str">
        <f t="shared" si="114"/>
        <v/>
      </c>
      <c r="FW61" s="273"/>
      <c r="FX61" s="274"/>
      <c r="FY61" s="267" t="str">
        <f t="shared" si="115"/>
        <v/>
      </c>
      <c r="FZ61" s="273"/>
      <c r="GA61" s="277"/>
      <c r="GB61" s="376"/>
      <c r="GD61" s="316" t="str">
        <f t="shared" si="116"/>
        <v/>
      </c>
      <c r="GE61" s="290" t="str">
        <f t="shared" si="117"/>
        <v/>
      </c>
      <c r="GF61" s="290" t="str">
        <f t="shared" si="118"/>
        <v/>
      </c>
      <c r="GG61" s="290" t="str">
        <f t="shared" si="119"/>
        <v/>
      </c>
      <c r="GH61" s="387" t="str">
        <f t="shared" si="120"/>
        <v/>
      </c>
      <c r="GI61" s="316" t="str">
        <f t="shared" si="121"/>
        <v/>
      </c>
      <c r="GJ61" s="290" t="str">
        <f t="shared" si="122"/>
        <v/>
      </c>
      <c r="GK61" s="290" t="str">
        <f t="shared" si="123"/>
        <v/>
      </c>
      <c r="GL61" s="317" t="str">
        <f t="shared" si="124"/>
        <v/>
      </c>
      <c r="GM61" s="391"/>
      <c r="GN61" s="398" t="str">
        <f t="shared" si="125"/>
        <v/>
      </c>
      <c r="GO61" s="398" t="str">
        <f t="shared" si="126"/>
        <v/>
      </c>
      <c r="GP61" s="399" t="str">
        <f t="shared" si="127"/>
        <v/>
      </c>
      <c r="GQ61" s="400" t="str">
        <f t="shared" si="128"/>
        <v/>
      </c>
      <c r="GR61" s="400" t="str">
        <f t="shared" si="129"/>
        <v/>
      </c>
      <c r="GS61" s="400" t="str">
        <f t="shared" si="130"/>
        <v/>
      </c>
      <c r="GT61" s="290" t="str">
        <f t="shared" si="131"/>
        <v/>
      </c>
      <c r="GU61" s="290" t="str">
        <f t="shared" si="132"/>
        <v/>
      </c>
      <c r="GV61" s="290" t="str">
        <f t="shared" si="133"/>
        <v/>
      </c>
      <c r="GW61" s="400" t="str">
        <f t="shared" si="134"/>
        <v/>
      </c>
      <c r="GX61" s="290" t="str">
        <f t="shared" si="135"/>
        <v/>
      </c>
      <c r="GY61" s="290" t="str">
        <f t="shared" si="136"/>
        <v/>
      </c>
      <c r="GZ61" s="290" t="str">
        <f t="shared" si="137"/>
        <v/>
      </c>
      <c r="HA61" s="317" t="str">
        <f t="shared" si="138"/>
        <v/>
      </c>
      <c r="HB61" s="417" t="str">
        <f t="shared" si="139"/>
        <v/>
      </c>
      <c r="HC61" s="399" t="str">
        <f t="shared" si="140"/>
        <v/>
      </c>
      <c r="HD61" s="290" t="str">
        <f t="shared" si="141"/>
        <v/>
      </c>
      <c r="HE61" s="290" t="str">
        <f t="shared" si="142"/>
        <v/>
      </c>
      <c r="HF61" s="290" t="str">
        <f t="shared" si="143"/>
        <v/>
      </c>
      <c r="HG61" s="290" t="str">
        <f t="shared" si="144"/>
        <v/>
      </c>
      <c r="HH61" s="317" t="str">
        <f t="shared" si="145"/>
        <v/>
      </c>
      <c r="HI61" s="399" t="str">
        <f t="shared" si="146"/>
        <v/>
      </c>
      <c r="HJ61" s="387" t="str">
        <f t="shared" si="147"/>
        <v/>
      </c>
      <c r="HK61" s="387" t="str">
        <f t="shared" si="148"/>
        <v/>
      </c>
      <c r="HL61" s="387" t="str">
        <f t="shared" si="149"/>
        <v/>
      </c>
      <c r="HM61" s="387" t="str">
        <f t="shared" si="150"/>
        <v/>
      </c>
      <c r="HN61" s="317" t="str">
        <f t="shared" si="151"/>
        <v/>
      </c>
      <c r="HO61" s="417" t="str">
        <f t="shared" si="152"/>
        <v/>
      </c>
      <c r="HP61" s="290" t="str">
        <f t="shared" si="153"/>
        <v/>
      </c>
      <c r="HQ61" s="290" t="str">
        <f t="shared" si="154"/>
        <v/>
      </c>
      <c r="HR61" s="422" t="str">
        <f t="shared" si="155"/>
        <v/>
      </c>
      <c r="HS61" s="399" t="str">
        <f t="shared" si="156"/>
        <v/>
      </c>
      <c r="HT61" s="400" t="str">
        <f t="shared" si="157"/>
        <v/>
      </c>
      <c r="HU61" s="387" t="str">
        <f t="shared" si="158"/>
        <v/>
      </c>
      <c r="HV61" s="387" t="str">
        <f t="shared" si="159"/>
        <v/>
      </c>
      <c r="HW61" s="404" t="str">
        <f t="shared" si="160"/>
        <v/>
      </c>
      <c r="HX61" s="394" t="str">
        <f t="shared" si="161"/>
        <v/>
      </c>
      <c r="HY61" s="180"/>
      <c r="HZ61" s="406">
        <f t="shared" si="162"/>
        <v>0</v>
      </c>
      <c r="IA61" s="406">
        <f t="shared" si="163"/>
        <v>0</v>
      </c>
      <c r="IB61" s="407">
        <f t="shared" si="164"/>
        <v>0</v>
      </c>
      <c r="IC61" s="407" t="str">
        <f t="shared" si="165"/>
        <v/>
      </c>
      <c r="ID61" s="407" t="str">
        <f t="shared" si="166"/>
        <v/>
      </c>
      <c r="IE61" s="407" t="str">
        <f t="shared" si="167"/>
        <v/>
      </c>
      <c r="IF61" s="407" t="str">
        <f t="shared" si="168"/>
        <v/>
      </c>
      <c r="IG61" s="407">
        <f t="shared" si="169"/>
        <v>0</v>
      </c>
      <c r="IH61" s="407">
        <f t="shared" si="170"/>
        <v>0</v>
      </c>
      <c r="II61" s="407">
        <f t="shared" si="171"/>
        <v>0</v>
      </c>
      <c r="IJ61" s="407">
        <f t="shared" si="172"/>
        <v>0</v>
      </c>
      <c r="IK61" s="406">
        <f t="shared" si="173"/>
        <v>0</v>
      </c>
    </row>
    <row r="62" spans="2:245" s="178" customFormat="1" ht="15" customHeight="1" x14ac:dyDescent="0.2">
      <c r="B62" s="231">
        <f t="shared" si="89"/>
        <v>0</v>
      </c>
      <c r="C62" s="231">
        <f t="shared" si="90"/>
        <v>0</v>
      </c>
      <c r="D62" s="231">
        <f t="shared" si="91"/>
        <v>0</v>
      </c>
      <c r="E62" s="231">
        <f t="shared" si="92"/>
        <v>0</v>
      </c>
      <c r="F62" s="231">
        <f t="shared" si="93"/>
        <v>0</v>
      </c>
      <c r="G62" s="231">
        <f t="shared" si="94"/>
        <v>0</v>
      </c>
      <c r="H62" s="231">
        <f t="shared" si="95"/>
        <v>0</v>
      </c>
      <c r="I62" s="232">
        <f t="shared" si="96"/>
        <v>0</v>
      </c>
      <c r="J62" s="151">
        <f t="shared" si="97"/>
        <v>0</v>
      </c>
      <c r="K62" s="152"/>
      <c r="L62" s="152"/>
      <c r="M62" s="153"/>
      <c r="N62" s="233"/>
      <c r="O62" s="155"/>
      <c r="P62" s="145" t="str">
        <f>IFERROR(VLOOKUP(O62,整理番号!$A$30:$B$31,2,FALSE),"")</f>
        <v/>
      </c>
      <c r="Q62" s="213"/>
      <c r="R62" s="158"/>
      <c r="S62" s="156" t="str">
        <f t="shared" si="98"/>
        <v/>
      </c>
      <c r="T62" s="152"/>
      <c r="U62" s="153"/>
      <c r="V62" s="145" t="str">
        <f>IFERROR(VLOOKUP(U62,整理番号!$A$3:$B$5,2,FALSE),"")</f>
        <v/>
      </c>
      <c r="W62" s="153"/>
      <c r="X62" s="146" t="str">
        <f>IFERROR(VLOOKUP(W62,整理番号!$A$8:$B$9,2,FALSE),"")</f>
        <v/>
      </c>
      <c r="Y62" s="153"/>
      <c r="Z62" s="145" t="str">
        <f>IFERROR(VLOOKUP(Y62,整理番号!$A$12:$B$16,2,FALSE),"")</f>
        <v/>
      </c>
      <c r="AA62" s="209"/>
      <c r="AB62" s="211"/>
      <c r="AC62" s="211"/>
      <c r="AD62" s="209"/>
      <c r="AE62" s="209"/>
      <c r="AF62" s="209"/>
      <c r="AG62" s="209"/>
      <c r="AH62" s="408"/>
      <c r="AI62" s="159"/>
      <c r="AJ62" s="410" t="str">
        <f>IFERROR(VLOOKUP(AI62,整理番号!$A$19:$B$23,2,FALSE),"")</f>
        <v/>
      </c>
      <c r="AK62" s="156" t="str">
        <f t="shared" si="99"/>
        <v/>
      </c>
      <c r="AL62" s="157"/>
      <c r="AM62" s="216"/>
      <c r="AN62" s="218"/>
      <c r="AO62" s="218"/>
      <c r="AP62" s="158"/>
      <c r="AQ62" s="159"/>
      <c r="AR62" s="220"/>
      <c r="AS62" s="161" t="str">
        <f t="shared" si="100"/>
        <v/>
      </c>
      <c r="AT62" s="147"/>
      <c r="AU62" s="147"/>
      <c r="AV62" s="161" t="str">
        <f t="shared" si="101"/>
        <v/>
      </c>
      <c r="AW62" s="162" t="str">
        <f t="shared" si="102"/>
        <v/>
      </c>
      <c r="AX62" s="162" t="str">
        <f t="shared" si="103"/>
        <v/>
      </c>
      <c r="AY62" s="223"/>
      <c r="AZ62" s="227" t="str">
        <f t="shared" si="104"/>
        <v/>
      </c>
      <c r="BA62" s="228" t="str">
        <f t="shared" si="105"/>
        <v/>
      </c>
      <c r="BB62" s="234" t="str">
        <f t="shared" si="106"/>
        <v/>
      </c>
      <c r="BC62" s="237"/>
      <c r="BD62" s="238"/>
      <c r="BE62" s="284"/>
      <c r="BF62" s="286"/>
      <c r="BG62" s="241"/>
      <c r="BH62" s="241"/>
      <c r="BI62" s="241"/>
      <c r="BJ62" s="241"/>
      <c r="BK62" s="241"/>
      <c r="BL62" s="163" t="s">
        <v>105</v>
      </c>
      <c r="BM62" s="302" t="str">
        <f t="shared" si="107"/>
        <v/>
      </c>
      <c r="BN62" s="251"/>
      <c r="BO62" s="270"/>
      <c r="BP62" s="179"/>
      <c r="BQ62" s="164"/>
      <c r="BR62" s="243"/>
      <c r="BS62" s="243"/>
      <c r="BT62" s="243"/>
      <c r="BU62" s="243"/>
      <c r="BV62" s="243"/>
      <c r="BW62" s="165" t="s">
        <v>106</v>
      </c>
      <c r="BX62" s="251"/>
      <c r="BY62" s="296"/>
      <c r="BZ62" s="304"/>
      <c r="CA62" s="305"/>
      <c r="CB62" s="305"/>
      <c r="CC62" s="305"/>
      <c r="CD62" s="305"/>
      <c r="CE62" s="305"/>
      <c r="CF62" s="165" t="s">
        <v>169</v>
      </c>
      <c r="CG62" s="308" t="str">
        <f t="shared" si="108"/>
        <v/>
      </c>
      <c r="CH62" s="251"/>
      <c r="CI62" s="296"/>
      <c r="CJ62" s="166"/>
      <c r="CK62" s="245"/>
      <c r="CL62" s="245"/>
      <c r="CM62" s="245"/>
      <c r="CN62" s="245"/>
      <c r="CO62" s="245"/>
      <c r="CP62" s="165" t="s">
        <v>107</v>
      </c>
      <c r="CQ62" s="247"/>
      <c r="CR62" s="249" t="str">
        <f t="shared" si="109"/>
        <v/>
      </c>
      <c r="CS62" s="251"/>
      <c r="CT62" s="296" t="s">
        <v>171</v>
      </c>
      <c r="CU62" s="167"/>
      <c r="CV62" s="300"/>
      <c r="CW62" s="300"/>
      <c r="CX62" s="300"/>
      <c r="CY62" s="300"/>
      <c r="CZ62" s="300"/>
      <c r="DA62" s="300"/>
      <c r="DB62" s="168" t="s">
        <v>108</v>
      </c>
      <c r="DC62" s="296" t="s">
        <v>171</v>
      </c>
      <c r="DD62" s="170"/>
      <c r="DE62" s="300"/>
      <c r="DF62" s="300"/>
      <c r="DG62" s="300"/>
      <c r="DH62" s="300"/>
      <c r="DI62" s="300"/>
      <c r="DJ62" s="300"/>
      <c r="DK62" s="169" t="s">
        <v>106</v>
      </c>
      <c r="DL62" s="296" t="s">
        <v>171</v>
      </c>
      <c r="DM62" s="170"/>
      <c r="DN62" s="300"/>
      <c r="DO62" s="300"/>
      <c r="DP62" s="300"/>
      <c r="DQ62" s="300"/>
      <c r="DR62" s="300"/>
      <c r="DS62" s="300"/>
      <c r="DT62" s="171" t="s">
        <v>106</v>
      </c>
      <c r="DU62" s="296" t="s">
        <v>171</v>
      </c>
      <c r="DV62" s="310"/>
      <c r="DW62" s="300"/>
      <c r="DX62" s="300"/>
      <c r="DY62" s="300"/>
      <c r="DZ62" s="300"/>
      <c r="EA62" s="300"/>
      <c r="EB62" s="300"/>
      <c r="EC62" s="172" t="s">
        <v>106</v>
      </c>
      <c r="ED62" s="173"/>
      <c r="EE62" s="296" t="s">
        <v>171</v>
      </c>
      <c r="EF62" s="170"/>
      <c r="EG62" s="300"/>
      <c r="EH62" s="300"/>
      <c r="EI62" s="300"/>
      <c r="EJ62" s="300"/>
      <c r="EK62" s="300"/>
      <c r="EL62" s="300"/>
      <c r="EM62" s="172" t="s">
        <v>106</v>
      </c>
      <c r="EN62" s="174"/>
      <c r="EO62" s="296" t="s">
        <v>171</v>
      </c>
      <c r="EP62" s="255"/>
      <c r="EQ62" s="256"/>
      <c r="ER62" s="256"/>
      <c r="ES62" s="256"/>
      <c r="ET62" s="256"/>
      <c r="EU62" s="256"/>
      <c r="EV62" s="175" t="s">
        <v>109</v>
      </c>
      <c r="EW62" s="259" t="str">
        <f t="shared" si="110"/>
        <v/>
      </c>
      <c r="EX62" s="253"/>
      <c r="EY62" s="296" t="s">
        <v>171</v>
      </c>
      <c r="EZ62" s="255"/>
      <c r="FA62" s="256"/>
      <c r="FB62" s="256"/>
      <c r="FC62" s="256"/>
      <c r="FD62" s="256"/>
      <c r="FE62" s="256"/>
      <c r="FF62" s="175" t="s">
        <v>109</v>
      </c>
      <c r="FG62" s="176" t="str">
        <f t="shared" si="111"/>
        <v/>
      </c>
      <c r="FH62" s="251"/>
      <c r="FI62" s="296"/>
      <c r="FJ62" s="423"/>
      <c r="FK62" s="424"/>
      <c r="FL62" s="424"/>
      <c r="FM62" s="424"/>
      <c r="FN62" s="424"/>
      <c r="FO62" s="424"/>
      <c r="FP62" s="165" t="s">
        <v>110</v>
      </c>
      <c r="FQ62" s="177" t="str">
        <f t="shared" si="112"/>
        <v/>
      </c>
      <c r="FR62" s="261"/>
      <c r="FS62" s="263" t="str">
        <f t="shared" si="113"/>
        <v/>
      </c>
      <c r="FT62" s="269"/>
      <c r="FU62" s="270"/>
      <c r="FV62" s="265" t="str">
        <f t="shared" si="114"/>
        <v/>
      </c>
      <c r="FW62" s="273"/>
      <c r="FX62" s="274"/>
      <c r="FY62" s="267" t="str">
        <f t="shared" si="115"/>
        <v/>
      </c>
      <c r="FZ62" s="273"/>
      <c r="GA62" s="277"/>
      <c r="GB62" s="376"/>
      <c r="GD62" s="316" t="str">
        <f t="shared" si="116"/>
        <v/>
      </c>
      <c r="GE62" s="290" t="str">
        <f t="shared" si="117"/>
        <v/>
      </c>
      <c r="GF62" s="290" t="str">
        <f t="shared" si="118"/>
        <v/>
      </c>
      <c r="GG62" s="290" t="str">
        <f t="shared" si="119"/>
        <v/>
      </c>
      <c r="GH62" s="387" t="str">
        <f t="shared" si="120"/>
        <v/>
      </c>
      <c r="GI62" s="316" t="str">
        <f t="shared" si="121"/>
        <v/>
      </c>
      <c r="GJ62" s="290" t="str">
        <f t="shared" si="122"/>
        <v/>
      </c>
      <c r="GK62" s="290" t="str">
        <f t="shared" si="123"/>
        <v/>
      </c>
      <c r="GL62" s="317" t="str">
        <f t="shared" si="124"/>
        <v/>
      </c>
      <c r="GM62" s="391"/>
      <c r="GN62" s="398" t="str">
        <f t="shared" si="125"/>
        <v/>
      </c>
      <c r="GO62" s="398" t="str">
        <f t="shared" si="126"/>
        <v/>
      </c>
      <c r="GP62" s="399" t="str">
        <f t="shared" si="127"/>
        <v/>
      </c>
      <c r="GQ62" s="400" t="str">
        <f t="shared" si="128"/>
        <v/>
      </c>
      <c r="GR62" s="400" t="str">
        <f t="shared" si="129"/>
        <v/>
      </c>
      <c r="GS62" s="400" t="str">
        <f t="shared" si="130"/>
        <v/>
      </c>
      <c r="GT62" s="290" t="str">
        <f t="shared" si="131"/>
        <v/>
      </c>
      <c r="GU62" s="290" t="str">
        <f t="shared" si="132"/>
        <v/>
      </c>
      <c r="GV62" s="290" t="str">
        <f t="shared" si="133"/>
        <v/>
      </c>
      <c r="GW62" s="400" t="str">
        <f t="shared" si="134"/>
        <v/>
      </c>
      <c r="GX62" s="290" t="str">
        <f t="shared" si="135"/>
        <v/>
      </c>
      <c r="GY62" s="290" t="str">
        <f t="shared" si="136"/>
        <v/>
      </c>
      <c r="GZ62" s="290" t="str">
        <f t="shared" si="137"/>
        <v/>
      </c>
      <c r="HA62" s="317" t="str">
        <f t="shared" si="138"/>
        <v/>
      </c>
      <c r="HB62" s="417" t="str">
        <f t="shared" si="139"/>
        <v/>
      </c>
      <c r="HC62" s="399" t="str">
        <f t="shared" si="140"/>
        <v/>
      </c>
      <c r="HD62" s="290" t="str">
        <f t="shared" si="141"/>
        <v/>
      </c>
      <c r="HE62" s="290" t="str">
        <f t="shared" si="142"/>
        <v/>
      </c>
      <c r="HF62" s="290" t="str">
        <f t="shared" si="143"/>
        <v/>
      </c>
      <c r="HG62" s="290" t="str">
        <f t="shared" si="144"/>
        <v/>
      </c>
      <c r="HH62" s="317" t="str">
        <f t="shared" si="145"/>
        <v/>
      </c>
      <c r="HI62" s="399" t="str">
        <f t="shared" si="146"/>
        <v/>
      </c>
      <c r="HJ62" s="387" t="str">
        <f t="shared" si="147"/>
        <v/>
      </c>
      <c r="HK62" s="387" t="str">
        <f t="shared" si="148"/>
        <v/>
      </c>
      <c r="HL62" s="387" t="str">
        <f t="shared" si="149"/>
        <v/>
      </c>
      <c r="HM62" s="387" t="str">
        <f t="shared" si="150"/>
        <v/>
      </c>
      <c r="HN62" s="317" t="str">
        <f t="shared" si="151"/>
        <v/>
      </c>
      <c r="HO62" s="417" t="str">
        <f t="shared" si="152"/>
        <v/>
      </c>
      <c r="HP62" s="290" t="str">
        <f t="shared" si="153"/>
        <v/>
      </c>
      <c r="HQ62" s="290" t="str">
        <f t="shared" si="154"/>
        <v/>
      </c>
      <c r="HR62" s="422" t="str">
        <f t="shared" si="155"/>
        <v/>
      </c>
      <c r="HS62" s="399" t="str">
        <f t="shared" si="156"/>
        <v/>
      </c>
      <c r="HT62" s="400" t="str">
        <f t="shared" si="157"/>
        <v/>
      </c>
      <c r="HU62" s="387" t="str">
        <f t="shared" si="158"/>
        <v/>
      </c>
      <c r="HV62" s="387" t="str">
        <f t="shared" si="159"/>
        <v/>
      </c>
      <c r="HW62" s="404" t="str">
        <f t="shared" si="160"/>
        <v/>
      </c>
      <c r="HX62" s="394" t="str">
        <f t="shared" si="161"/>
        <v/>
      </c>
      <c r="HY62" s="180"/>
      <c r="HZ62" s="406">
        <f t="shared" si="162"/>
        <v>0</v>
      </c>
      <c r="IA62" s="406">
        <f t="shared" si="163"/>
        <v>0</v>
      </c>
      <c r="IB62" s="407">
        <f t="shared" si="164"/>
        <v>0</v>
      </c>
      <c r="IC62" s="407" t="str">
        <f t="shared" si="165"/>
        <v/>
      </c>
      <c r="ID62" s="407" t="str">
        <f t="shared" si="166"/>
        <v/>
      </c>
      <c r="IE62" s="407" t="str">
        <f t="shared" si="167"/>
        <v/>
      </c>
      <c r="IF62" s="407" t="str">
        <f t="shared" si="168"/>
        <v/>
      </c>
      <c r="IG62" s="407">
        <f t="shared" si="169"/>
        <v>0</v>
      </c>
      <c r="IH62" s="407">
        <f t="shared" si="170"/>
        <v>0</v>
      </c>
      <c r="II62" s="407">
        <f t="shared" si="171"/>
        <v>0</v>
      </c>
      <c r="IJ62" s="407">
        <f t="shared" si="172"/>
        <v>0</v>
      </c>
      <c r="IK62" s="406">
        <f t="shared" si="173"/>
        <v>0</v>
      </c>
    </row>
    <row r="63" spans="2:245" s="178" customFormat="1" ht="15" customHeight="1" x14ac:dyDescent="0.2">
      <c r="B63" s="231">
        <f t="shared" si="89"/>
        <v>0</v>
      </c>
      <c r="C63" s="231">
        <f t="shared" si="90"/>
        <v>0</v>
      </c>
      <c r="D63" s="231">
        <f t="shared" si="91"/>
        <v>0</v>
      </c>
      <c r="E63" s="231">
        <f t="shared" si="92"/>
        <v>0</v>
      </c>
      <c r="F63" s="231">
        <f t="shared" si="93"/>
        <v>0</v>
      </c>
      <c r="G63" s="231">
        <f t="shared" si="94"/>
        <v>0</v>
      </c>
      <c r="H63" s="231">
        <f t="shared" si="95"/>
        <v>0</v>
      </c>
      <c r="I63" s="232">
        <f t="shared" si="96"/>
        <v>0</v>
      </c>
      <c r="J63" s="151">
        <f t="shared" si="97"/>
        <v>0</v>
      </c>
      <c r="K63" s="152"/>
      <c r="L63" s="152"/>
      <c r="M63" s="153"/>
      <c r="N63" s="233"/>
      <c r="O63" s="155"/>
      <c r="P63" s="145" t="str">
        <f>IFERROR(VLOOKUP(O63,整理番号!$A$30:$B$31,2,FALSE),"")</f>
        <v/>
      </c>
      <c r="Q63" s="213"/>
      <c r="R63" s="158"/>
      <c r="S63" s="156" t="str">
        <f t="shared" si="98"/>
        <v/>
      </c>
      <c r="T63" s="152"/>
      <c r="U63" s="153"/>
      <c r="V63" s="145" t="str">
        <f>IFERROR(VLOOKUP(U63,整理番号!$A$3:$B$5,2,FALSE),"")</f>
        <v/>
      </c>
      <c r="W63" s="153"/>
      <c r="X63" s="146" t="str">
        <f>IFERROR(VLOOKUP(W63,整理番号!$A$8:$B$9,2,FALSE),"")</f>
        <v/>
      </c>
      <c r="Y63" s="153"/>
      <c r="Z63" s="145" t="str">
        <f>IFERROR(VLOOKUP(Y63,整理番号!$A$12:$B$16,2,FALSE),"")</f>
        <v/>
      </c>
      <c r="AA63" s="209"/>
      <c r="AB63" s="211"/>
      <c r="AC63" s="211"/>
      <c r="AD63" s="209"/>
      <c r="AE63" s="209"/>
      <c r="AF63" s="209"/>
      <c r="AG63" s="209"/>
      <c r="AH63" s="408"/>
      <c r="AI63" s="159"/>
      <c r="AJ63" s="410" t="str">
        <f>IFERROR(VLOOKUP(AI63,整理番号!$A$19:$B$23,2,FALSE),"")</f>
        <v/>
      </c>
      <c r="AK63" s="156" t="str">
        <f t="shared" si="99"/>
        <v/>
      </c>
      <c r="AL63" s="157"/>
      <c r="AM63" s="216"/>
      <c r="AN63" s="218"/>
      <c r="AO63" s="218"/>
      <c r="AP63" s="158"/>
      <c r="AQ63" s="159"/>
      <c r="AR63" s="220"/>
      <c r="AS63" s="161" t="str">
        <f t="shared" si="100"/>
        <v/>
      </c>
      <c r="AT63" s="147"/>
      <c r="AU63" s="147"/>
      <c r="AV63" s="161" t="str">
        <f t="shared" si="101"/>
        <v/>
      </c>
      <c r="AW63" s="162" t="str">
        <f t="shared" si="102"/>
        <v/>
      </c>
      <c r="AX63" s="162" t="str">
        <f t="shared" si="103"/>
        <v/>
      </c>
      <c r="AY63" s="223"/>
      <c r="AZ63" s="227" t="str">
        <f t="shared" si="104"/>
        <v/>
      </c>
      <c r="BA63" s="228" t="str">
        <f t="shared" si="105"/>
        <v/>
      </c>
      <c r="BB63" s="234" t="str">
        <f t="shared" si="106"/>
        <v/>
      </c>
      <c r="BC63" s="237"/>
      <c r="BD63" s="238"/>
      <c r="BE63" s="284"/>
      <c r="BF63" s="286"/>
      <c r="BG63" s="241"/>
      <c r="BH63" s="241"/>
      <c r="BI63" s="241"/>
      <c r="BJ63" s="241"/>
      <c r="BK63" s="241"/>
      <c r="BL63" s="163" t="s">
        <v>105</v>
      </c>
      <c r="BM63" s="302" t="str">
        <f t="shared" si="107"/>
        <v/>
      </c>
      <c r="BN63" s="251"/>
      <c r="BO63" s="270"/>
      <c r="BP63" s="179"/>
      <c r="BQ63" s="164"/>
      <c r="BR63" s="243"/>
      <c r="BS63" s="243"/>
      <c r="BT63" s="243"/>
      <c r="BU63" s="243"/>
      <c r="BV63" s="243"/>
      <c r="BW63" s="165" t="s">
        <v>106</v>
      </c>
      <c r="BX63" s="251"/>
      <c r="BY63" s="296"/>
      <c r="BZ63" s="304"/>
      <c r="CA63" s="305"/>
      <c r="CB63" s="305"/>
      <c r="CC63" s="305"/>
      <c r="CD63" s="305"/>
      <c r="CE63" s="305"/>
      <c r="CF63" s="165" t="s">
        <v>169</v>
      </c>
      <c r="CG63" s="308" t="str">
        <f t="shared" si="108"/>
        <v/>
      </c>
      <c r="CH63" s="251"/>
      <c r="CI63" s="296"/>
      <c r="CJ63" s="166"/>
      <c r="CK63" s="245"/>
      <c r="CL63" s="245"/>
      <c r="CM63" s="245"/>
      <c r="CN63" s="245"/>
      <c r="CO63" s="245"/>
      <c r="CP63" s="165" t="s">
        <v>107</v>
      </c>
      <c r="CQ63" s="247"/>
      <c r="CR63" s="249" t="str">
        <f t="shared" si="109"/>
        <v/>
      </c>
      <c r="CS63" s="251"/>
      <c r="CT63" s="296" t="s">
        <v>171</v>
      </c>
      <c r="CU63" s="167"/>
      <c r="CV63" s="300"/>
      <c r="CW63" s="300"/>
      <c r="CX63" s="300"/>
      <c r="CY63" s="300"/>
      <c r="CZ63" s="300"/>
      <c r="DA63" s="300"/>
      <c r="DB63" s="168" t="s">
        <v>108</v>
      </c>
      <c r="DC63" s="296" t="s">
        <v>171</v>
      </c>
      <c r="DD63" s="170"/>
      <c r="DE63" s="300"/>
      <c r="DF63" s="300"/>
      <c r="DG63" s="300"/>
      <c r="DH63" s="300"/>
      <c r="DI63" s="300"/>
      <c r="DJ63" s="300"/>
      <c r="DK63" s="169" t="s">
        <v>106</v>
      </c>
      <c r="DL63" s="296" t="s">
        <v>171</v>
      </c>
      <c r="DM63" s="170"/>
      <c r="DN63" s="300"/>
      <c r="DO63" s="300"/>
      <c r="DP63" s="300"/>
      <c r="DQ63" s="300"/>
      <c r="DR63" s="300"/>
      <c r="DS63" s="300"/>
      <c r="DT63" s="171" t="s">
        <v>106</v>
      </c>
      <c r="DU63" s="296" t="s">
        <v>171</v>
      </c>
      <c r="DV63" s="310"/>
      <c r="DW63" s="300"/>
      <c r="DX63" s="300"/>
      <c r="DY63" s="300"/>
      <c r="DZ63" s="300"/>
      <c r="EA63" s="300"/>
      <c r="EB63" s="300"/>
      <c r="EC63" s="172" t="s">
        <v>106</v>
      </c>
      <c r="ED63" s="173"/>
      <c r="EE63" s="296" t="s">
        <v>171</v>
      </c>
      <c r="EF63" s="170"/>
      <c r="EG63" s="300"/>
      <c r="EH63" s="300"/>
      <c r="EI63" s="300"/>
      <c r="EJ63" s="300"/>
      <c r="EK63" s="300"/>
      <c r="EL63" s="300"/>
      <c r="EM63" s="172" t="s">
        <v>106</v>
      </c>
      <c r="EN63" s="174"/>
      <c r="EO63" s="296" t="s">
        <v>171</v>
      </c>
      <c r="EP63" s="255"/>
      <c r="EQ63" s="256"/>
      <c r="ER63" s="256"/>
      <c r="ES63" s="256"/>
      <c r="ET63" s="256"/>
      <c r="EU63" s="256"/>
      <c r="EV63" s="175" t="s">
        <v>109</v>
      </c>
      <c r="EW63" s="259" t="str">
        <f t="shared" si="110"/>
        <v/>
      </c>
      <c r="EX63" s="253"/>
      <c r="EY63" s="296" t="s">
        <v>171</v>
      </c>
      <c r="EZ63" s="255"/>
      <c r="FA63" s="256"/>
      <c r="FB63" s="256"/>
      <c r="FC63" s="256"/>
      <c r="FD63" s="256"/>
      <c r="FE63" s="256"/>
      <c r="FF63" s="175" t="s">
        <v>109</v>
      </c>
      <c r="FG63" s="176" t="str">
        <f t="shared" si="111"/>
        <v/>
      </c>
      <c r="FH63" s="251"/>
      <c r="FI63" s="296"/>
      <c r="FJ63" s="423"/>
      <c r="FK63" s="424"/>
      <c r="FL63" s="424"/>
      <c r="FM63" s="424"/>
      <c r="FN63" s="424"/>
      <c r="FO63" s="424"/>
      <c r="FP63" s="165" t="s">
        <v>110</v>
      </c>
      <c r="FQ63" s="177" t="str">
        <f t="shared" si="112"/>
        <v/>
      </c>
      <c r="FR63" s="261"/>
      <c r="FS63" s="263" t="str">
        <f t="shared" si="113"/>
        <v/>
      </c>
      <c r="FT63" s="269"/>
      <c r="FU63" s="270"/>
      <c r="FV63" s="265" t="str">
        <f t="shared" si="114"/>
        <v/>
      </c>
      <c r="FW63" s="273"/>
      <c r="FX63" s="274"/>
      <c r="FY63" s="267" t="str">
        <f t="shared" si="115"/>
        <v/>
      </c>
      <c r="FZ63" s="273"/>
      <c r="GA63" s="277"/>
      <c r="GB63" s="376"/>
      <c r="GD63" s="316" t="str">
        <f t="shared" si="116"/>
        <v/>
      </c>
      <c r="GE63" s="290" t="str">
        <f t="shared" si="117"/>
        <v/>
      </c>
      <c r="GF63" s="290" t="str">
        <f t="shared" si="118"/>
        <v/>
      </c>
      <c r="GG63" s="290" t="str">
        <f t="shared" si="119"/>
        <v/>
      </c>
      <c r="GH63" s="387" t="str">
        <f t="shared" si="120"/>
        <v/>
      </c>
      <c r="GI63" s="316" t="str">
        <f t="shared" si="121"/>
        <v/>
      </c>
      <c r="GJ63" s="290" t="str">
        <f t="shared" si="122"/>
        <v/>
      </c>
      <c r="GK63" s="290" t="str">
        <f t="shared" si="123"/>
        <v/>
      </c>
      <c r="GL63" s="317" t="str">
        <f t="shared" si="124"/>
        <v/>
      </c>
      <c r="GM63" s="391"/>
      <c r="GN63" s="398" t="str">
        <f t="shared" si="125"/>
        <v/>
      </c>
      <c r="GO63" s="398" t="str">
        <f t="shared" si="126"/>
        <v/>
      </c>
      <c r="GP63" s="399" t="str">
        <f t="shared" si="127"/>
        <v/>
      </c>
      <c r="GQ63" s="400" t="str">
        <f t="shared" si="128"/>
        <v/>
      </c>
      <c r="GR63" s="400" t="str">
        <f t="shared" si="129"/>
        <v/>
      </c>
      <c r="GS63" s="400" t="str">
        <f t="shared" si="130"/>
        <v/>
      </c>
      <c r="GT63" s="290" t="str">
        <f t="shared" si="131"/>
        <v/>
      </c>
      <c r="GU63" s="290" t="str">
        <f t="shared" si="132"/>
        <v/>
      </c>
      <c r="GV63" s="290" t="str">
        <f t="shared" si="133"/>
        <v/>
      </c>
      <c r="GW63" s="400" t="str">
        <f t="shared" si="134"/>
        <v/>
      </c>
      <c r="GX63" s="290" t="str">
        <f t="shared" si="135"/>
        <v/>
      </c>
      <c r="GY63" s="290" t="str">
        <f t="shared" si="136"/>
        <v/>
      </c>
      <c r="GZ63" s="290" t="str">
        <f t="shared" si="137"/>
        <v/>
      </c>
      <c r="HA63" s="317" t="str">
        <f t="shared" si="138"/>
        <v/>
      </c>
      <c r="HB63" s="417" t="str">
        <f t="shared" si="139"/>
        <v/>
      </c>
      <c r="HC63" s="399" t="str">
        <f t="shared" si="140"/>
        <v/>
      </c>
      <c r="HD63" s="290" t="str">
        <f t="shared" si="141"/>
        <v/>
      </c>
      <c r="HE63" s="290" t="str">
        <f t="shared" si="142"/>
        <v/>
      </c>
      <c r="HF63" s="290" t="str">
        <f t="shared" si="143"/>
        <v/>
      </c>
      <c r="HG63" s="290" t="str">
        <f t="shared" si="144"/>
        <v/>
      </c>
      <c r="HH63" s="317" t="str">
        <f t="shared" si="145"/>
        <v/>
      </c>
      <c r="HI63" s="399" t="str">
        <f t="shared" si="146"/>
        <v/>
      </c>
      <c r="HJ63" s="387" t="str">
        <f t="shared" si="147"/>
        <v/>
      </c>
      <c r="HK63" s="387" t="str">
        <f t="shared" si="148"/>
        <v/>
      </c>
      <c r="HL63" s="387" t="str">
        <f t="shared" si="149"/>
        <v/>
      </c>
      <c r="HM63" s="387" t="str">
        <f t="shared" si="150"/>
        <v/>
      </c>
      <c r="HN63" s="317" t="str">
        <f t="shared" si="151"/>
        <v/>
      </c>
      <c r="HO63" s="417" t="str">
        <f t="shared" si="152"/>
        <v/>
      </c>
      <c r="HP63" s="290" t="str">
        <f t="shared" si="153"/>
        <v/>
      </c>
      <c r="HQ63" s="290" t="str">
        <f t="shared" si="154"/>
        <v/>
      </c>
      <c r="HR63" s="422" t="str">
        <f t="shared" si="155"/>
        <v/>
      </c>
      <c r="HS63" s="399" t="str">
        <f t="shared" si="156"/>
        <v/>
      </c>
      <c r="HT63" s="400" t="str">
        <f t="shared" si="157"/>
        <v/>
      </c>
      <c r="HU63" s="387" t="str">
        <f t="shared" si="158"/>
        <v/>
      </c>
      <c r="HV63" s="387" t="str">
        <f t="shared" si="159"/>
        <v/>
      </c>
      <c r="HW63" s="404" t="str">
        <f t="shared" si="160"/>
        <v/>
      </c>
      <c r="HX63" s="394" t="str">
        <f t="shared" si="161"/>
        <v/>
      </c>
      <c r="HY63" s="180"/>
      <c r="HZ63" s="406">
        <f t="shared" si="162"/>
        <v>0</v>
      </c>
      <c r="IA63" s="406">
        <f t="shared" si="163"/>
        <v>0</v>
      </c>
      <c r="IB63" s="407">
        <f t="shared" si="164"/>
        <v>0</v>
      </c>
      <c r="IC63" s="407" t="str">
        <f t="shared" si="165"/>
        <v/>
      </c>
      <c r="ID63" s="407" t="str">
        <f t="shared" si="166"/>
        <v/>
      </c>
      <c r="IE63" s="407" t="str">
        <f t="shared" si="167"/>
        <v/>
      </c>
      <c r="IF63" s="407" t="str">
        <f t="shared" si="168"/>
        <v/>
      </c>
      <c r="IG63" s="407">
        <f t="shared" si="169"/>
        <v>0</v>
      </c>
      <c r="IH63" s="407">
        <f t="shared" si="170"/>
        <v>0</v>
      </c>
      <c r="II63" s="407">
        <f t="shared" si="171"/>
        <v>0</v>
      </c>
      <c r="IJ63" s="407">
        <f t="shared" si="172"/>
        <v>0</v>
      </c>
      <c r="IK63" s="406">
        <f t="shared" si="173"/>
        <v>0</v>
      </c>
    </row>
    <row r="64" spans="2:245" s="178" customFormat="1" ht="15" customHeight="1" x14ac:dyDescent="0.2">
      <c r="B64" s="231">
        <f t="shared" si="89"/>
        <v>0</v>
      </c>
      <c r="C64" s="231">
        <f t="shared" si="90"/>
        <v>0</v>
      </c>
      <c r="D64" s="231">
        <f t="shared" si="91"/>
        <v>0</v>
      </c>
      <c r="E64" s="231">
        <f t="shared" si="92"/>
        <v>0</v>
      </c>
      <c r="F64" s="231">
        <f t="shared" si="93"/>
        <v>0</v>
      </c>
      <c r="G64" s="231">
        <f t="shared" si="94"/>
        <v>0</v>
      </c>
      <c r="H64" s="231">
        <f t="shared" si="95"/>
        <v>0</v>
      </c>
      <c r="I64" s="232">
        <f t="shared" si="96"/>
        <v>0</v>
      </c>
      <c r="J64" s="151">
        <f t="shared" si="97"/>
        <v>0</v>
      </c>
      <c r="K64" s="152"/>
      <c r="L64" s="152"/>
      <c r="M64" s="153"/>
      <c r="N64" s="233"/>
      <c r="O64" s="155"/>
      <c r="P64" s="145" t="str">
        <f>IFERROR(VLOOKUP(O64,整理番号!$A$30:$B$31,2,FALSE),"")</f>
        <v/>
      </c>
      <c r="Q64" s="213"/>
      <c r="R64" s="158"/>
      <c r="S64" s="156" t="str">
        <f t="shared" si="98"/>
        <v/>
      </c>
      <c r="T64" s="152"/>
      <c r="U64" s="153"/>
      <c r="V64" s="145" t="str">
        <f>IFERROR(VLOOKUP(U64,整理番号!$A$3:$B$5,2,FALSE),"")</f>
        <v/>
      </c>
      <c r="W64" s="153"/>
      <c r="X64" s="146" t="str">
        <f>IFERROR(VLOOKUP(W64,整理番号!$A$8:$B$9,2,FALSE),"")</f>
        <v/>
      </c>
      <c r="Y64" s="153"/>
      <c r="Z64" s="145" t="str">
        <f>IFERROR(VLOOKUP(Y64,整理番号!$A$12:$B$16,2,FALSE),"")</f>
        <v/>
      </c>
      <c r="AA64" s="209"/>
      <c r="AB64" s="211"/>
      <c r="AC64" s="211"/>
      <c r="AD64" s="209"/>
      <c r="AE64" s="209"/>
      <c r="AF64" s="209"/>
      <c r="AG64" s="209"/>
      <c r="AH64" s="408"/>
      <c r="AI64" s="159"/>
      <c r="AJ64" s="410" t="str">
        <f>IFERROR(VLOOKUP(AI64,整理番号!$A$19:$B$23,2,FALSE),"")</f>
        <v/>
      </c>
      <c r="AK64" s="156" t="str">
        <f t="shared" si="99"/>
        <v/>
      </c>
      <c r="AL64" s="157"/>
      <c r="AM64" s="216"/>
      <c r="AN64" s="218"/>
      <c r="AO64" s="218"/>
      <c r="AP64" s="158"/>
      <c r="AQ64" s="159"/>
      <c r="AR64" s="220"/>
      <c r="AS64" s="161" t="str">
        <f t="shared" si="100"/>
        <v/>
      </c>
      <c r="AT64" s="147"/>
      <c r="AU64" s="147"/>
      <c r="AV64" s="161" t="str">
        <f t="shared" si="101"/>
        <v/>
      </c>
      <c r="AW64" s="162" t="str">
        <f t="shared" si="102"/>
        <v/>
      </c>
      <c r="AX64" s="162" t="str">
        <f t="shared" si="103"/>
        <v/>
      </c>
      <c r="AY64" s="223"/>
      <c r="AZ64" s="227" t="str">
        <f t="shared" si="104"/>
        <v/>
      </c>
      <c r="BA64" s="228" t="str">
        <f t="shared" si="105"/>
        <v/>
      </c>
      <c r="BB64" s="234" t="str">
        <f t="shared" si="106"/>
        <v/>
      </c>
      <c r="BC64" s="237"/>
      <c r="BD64" s="238"/>
      <c r="BE64" s="284"/>
      <c r="BF64" s="286"/>
      <c r="BG64" s="241"/>
      <c r="BH64" s="241"/>
      <c r="BI64" s="241"/>
      <c r="BJ64" s="241"/>
      <c r="BK64" s="241"/>
      <c r="BL64" s="163" t="s">
        <v>105</v>
      </c>
      <c r="BM64" s="302" t="str">
        <f t="shared" si="107"/>
        <v/>
      </c>
      <c r="BN64" s="251"/>
      <c r="BO64" s="270"/>
      <c r="BP64" s="179"/>
      <c r="BQ64" s="164"/>
      <c r="BR64" s="243"/>
      <c r="BS64" s="243"/>
      <c r="BT64" s="243"/>
      <c r="BU64" s="243"/>
      <c r="BV64" s="243"/>
      <c r="BW64" s="165" t="s">
        <v>106</v>
      </c>
      <c r="BX64" s="251"/>
      <c r="BY64" s="296"/>
      <c r="BZ64" s="304"/>
      <c r="CA64" s="305"/>
      <c r="CB64" s="305"/>
      <c r="CC64" s="305"/>
      <c r="CD64" s="305"/>
      <c r="CE64" s="305"/>
      <c r="CF64" s="165" t="s">
        <v>169</v>
      </c>
      <c r="CG64" s="308" t="str">
        <f t="shared" si="108"/>
        <v/>
      </c>
      <c r="CH64" s="251"/>
      <c r="CI64" s="296"/>
      <c r="CJ64" s="166"/>
      <c r="CK64" s="245"/>
      <c r="CL64" s="245"/>
      <c r="CM64" s="245"/>
      <c r="CN64" s="245"/>
      <c r="CO64" s="245"/>
      <c r="CP64" s="165" t="s">
        <v>107</v>
      </c>
      <c r="CQ64" s="247"/>
      <c r="CR64" s="249" t="str">
        <f t="shared" si="109"/>
        <v/>
      </c>
      <c r="CS64" s="251"/>
      <c r="CT64" s="296" t="s">
        <v>171</v>
      </c>
      <c r="CU64" s="167"/>
      <c r="CV64" s="300"/>
      <c r="CW64" s="300"/>
      <c r="CX64" s="300"/>
      <c r="CY64" s="300"/>
      <c r="CZ64" s="300"/>
      <c r="DA64" s="300"/>
      <c r="DB64" s="168" t="s">
        <v>108</v>
      </c>
      <c r="DC64" s="296" t="s">
        <v>171</v>
      </c>
      <c r="DD64" s="170"/>
      <c r="DE64" s="300"/>
      <c r="DF64" s="300"/>
      <c r="DG64" s="300"/>
      <c r="DH64" s="300"/>
      <c r="DI64" s="300"/>
      <c r="DJ64" s="300"/>
      <c r="DK64" s="169" t="s">
        <v>106</v>
      </c>
      <c r="DL64" s="296" t="s">
        <v>171</v>
      </c>
      <c r="DM64" s="170"/>
      <c r="DN64" s="300"/>
      <c r="DO64" s="300"/>
      <c r="DP64" s="300"/>
      <c r="DQ64" s="300"/>
      <c r="DR64" s="300"/>
      <c r="DS64" s="300"/>
      <c r="DT64" s="171" t="s">
        <v>106</v>
      </c>
      <c r="DU64" s="296" t="s">
        <v>171</v>
      </c>
      <c r="DV64" s="310"/>
      <c r="DW64" s="300"/>
      <c r="DX64" s="300"/>
      <c r="DY64" s="300"/>
      <c r="DZ64" s="300"/>
      <c r="EA64" s="300"/>
      <c r="EB64" s="300"/>
      <c r="EC64" s="172" t="s">
        <v>106</v>
      </c>
      <c r="ED64" s="173"/>
      <c r="EE64" s="296" t="s">
        <v>171</v>
      </c>
      <c r="EF64" s="170"/>
      <c r="EG64" s="300"/>
      <c r="EH64" s="300"/>
      <c r="EI64" s="300"/>
      <c r="EJ64" s="300"/>
      <c r="EK64" s="300"/>
      <c r="EL64" s="300"/>
      <c r="EM64" s="172" t="s">
        <v>106</v>
      </c>
      <c r="EN64" s="174"/>
      <c r="EO64" s="296" t="s">
        <v>171</v>
      </c>
      <c r="EP64" s="255"/>
      <c r="EQ64" s="256"/>
      <c r="ER64" s="256"/>
      <c r="ES64" s="256"/>
      <c r="ET64" s="256"/>
      <c r="EU64" s="256"/>
      <c r="EV64" s="175" t="s">
        <v>109</v>
      </c>
      <c r="EW64" s="259" t="str">
        <f t="shared" si="110"/>
        <v/>
      </c>
      <c r="EX64" s="253"/>
      <c r="EY64" s="296" t="s">
        <v>171</v>
      </c>
      <c r="EZ64" s="255"/>
      <c r="FA64" s="256"/>
      <c r="FB64" s="256"/>
      <c r="FC64" s="256"/>
      <c r="FD64" s="256"/>
      <c r="FE64" s="256"/>
      <c r="FF64" s="175" t="s">
        <v>109</v>
      </c>
      <c r="FG64" s="176" t="str">
        <f t="shared" si="111"/>
        <v/>
      </c>
      <c r="FH64" s="251"/>
      <c r="FI64" s="296"/>
      <c r="FJ64" s="423"/>
      <c r="FK64" s="424"/>
      <c r="FL64" s="424"/>
      <c r="FM64" s="424"/>
      <c r="FN64" s="424"/>
      <c r="FO64" s="424"/>
      <c r="FP64" s="165" t="s">
        <v>110</v>
      </c>
      <c r="FQ64" s="177" t="str">
        <f t="shared" si="112"/>
        <v/>
      </c>
      <c r="FR64" s="261"/>
      <c r="FS64" s="263" t="str">
        <f t="shared" si="113"/>
        <v/>
      </c>
      <c r="FT64" s="269"/>
      <c r="FU64" s="270"/>
      <c r="FV64" s="265" t="str">
        <f t="shared" si="114"/>
        <v/>
      </c>
      <c r="FW64" s="273"/>
      <c r="FX64" s="274"/>
      <c r="FY64" s="267" t="str">
        <f t="shared" si="115"/>
        <v/>
      </c>
      <c r="FZ64" s="273"/>
      <c r="GA64" s="277"/>
      <c r="GB64" s="376"/>
      <c r="GD64" s="316" t="str">
        <f t="shared" si="116"/>
        <v/>
      </c>
      <c r="GE64" s="290" t="str">
        <f t="shared" si="117"/>
        <v/>
      </c>
      <c r="GF64" s="290" t="str">
        <f t="shared" si="118"/>
        <v/>
      </c>
      <c r="GG64" s="290" t="str">
        <f t="shared" si="119"/>
        <v/>
      </c>
      <c r="GH64" s="387" t="str">
        <f t="shared" si="120"/>
        <v/>
      </c>
      <c r="GI64" s="316" t="str">
        <f t="shared" si="121"/>
        <v/>
      </c>
      <c r="GJ64" s="290" t="str">
        <f t="shared" si="122"/>
        <v/>
      </c>
      <c r="GK64" s="290" t="str">
        <f t="shared" si="123"/>
        <v/>
      </c>
      <c r="GL64" s="317" t="str">
        <f t="shared" si="124"/>
        <v/>
      </c>
      <c r="GM64" s="391"/>
      <c r="GN64" s="398" t="str">
        <f t="shared" si="125"/>
        <v/>
      </c>
      <c r="GO64" s="398" t="str">
        <f t="shared" si="126"/>
        <v/>
      </c>
      <c r="GP64" s="399" t="str">
        <f t="shared" si="127"/>
        <v/>
      </c>
      <c r="GQ64" s="400" t="str">
        <f t="shared" si="128"/>
        <v/>
      </c>
      <c r="GR64" s="400" t="str">
        <f t="shared" si="129"/>
        <v/>
      </c>
      <c r="GS64" s="400" t="str">
        <f t="shared" si="130"/>
        <v/>
      </c>
      <c r="GT64" s="290" t="str">
        <f t="shared" si="131"/>
        <v/>
      </c>
      <c r="GU64" s="290" t="str">
        <f t="shared" si="132"/>
        <v/>
      </c>
      <c r="GV64" s="290" t="str">
        <f t="shared" si="133"/>
        <v/>
      </c>
      <c r="GW64" s="400" t="str">
        <f t="shared" si="134"/>
        <v/>
      </c>
      <c r="GX64" s="290" t="str">
        <f t="shared" si="135"/>
        <v/>
      </c>
      <c r="GY64" s="290" t="str">
        <f t="shared" si="136"/>
        <v/>
      </c>
      <c r="GZ64" s="290" t="str">
        <f t="shared" si="137"/>
        <v/>
      </c>
      <c r="HA64" s="317" t="str">
        <f t="shared" si="138"/>
        <v/>
      </c>
      <c r="HB64" s="417" t="str">
        <f t="shared" si="139"/>
        <v/>
      </c>
      <c r="HC64" s="399" t="str">
        <f t="shared" si="140"/>
        <v/>
      </c>
      <c r="HD64" s="290" t="str">
        <f t="shared" si="141"/>
        <v/>
      </c>
      <c r="HE64" s="290" t="str">
        <f t="shared" si="142"/>
        <v/>
      </c>
      <c r="HF64" s="290" t="str">
        <f t="shared" si="143"/>
        <v/>
      </c>
      <c r="HG64" s="290" t="str">
        <f t="shared" si="144"/>
        <v/>
      </c>
      <c r="HH64" s="317" t="str">
        <f t="shared" si="145"/>
        <v/>
      </c>
      <c r="HI64" s="399" t="str">
        <f t="shared" si="146"/>
        <v/>
      </c>
      <c r="HJ64" s="387" t="str">
        <f t="shared" si="147"/>
        <v/>
      </c>
      <c r="HK64" s="387" t="str">
        <f t="shared" si="148"/>
        <v/>
      </c>
      <c r="HL64" s="387" t="str">
        <f t="shared" si="149"/>
        <v/>
      </c>
      <c r="HM64" s="387" t="str">
        <f t="shared" si="150"/>
        <v/>
      </c>
      <c r="HN64" s="317" t="str">
        <f t="shared" si="151"/>
        <v/>
      </c>
      <c r="HO64" s="417" t="str">
        <f t="shared" si="152"/>
        <v/>
      </c>
      <c r="HP64" s="290" t="str">
        <f t="shared" si="153"/>
        <v/>
      </c>
      <c r="HQ64" s="290" t="str">
        <f t="shared" si="154"/>
        <v/>
      </c>
      <c r="HR64" s="422" t="str">
        <f t="shared" si="155"/>
        <v/>
      </c>
      <c r="HS64" s="399" t="str">
        <f t="shared" si="156"/>
        <v/>
      </c>
      <c r="HT64" s="400" t="str">
        <f t="shared" si="157"/>
        <v/>
      </c>
      <c r="HU64" s="387" t="str">
        <f t="shared" si="158"/>
        <v/>
      </c>
      <c r="HV64" s="387" t="str">
        <f t="shared" si="159"/>
        <v/>
      </c>
      <c r="HW64" s="404" t="str">
        <f t="shared" si="160"/>
        <v/>
      </c>
      <c r="HX64" s="394" t="str">
        <f t="shared" si="161"/>
        <v/>
      </c>
      <c r="HY64" s="180"/>
      <c r="HZ64" s="406">
        <f t="shared" si="162"/>
        <v>0</v>
      </c>
      <c r="IA64" s="406">
        <f t="shared" si="163"/>
        <v>0</v>
      </c>
      <c r="IB64" s="407">
        <f t="shared" si="164"/>
        <v>0</v>
      </c>
      <c r="IC64" s="407" t="str">
        <f t="shared" si="165"/>
        <v/>
      </c>
      <c r="ID64" s="407" t="str">
        <f t="shared" si="166"/>
        <v/>
      </c>
      <c r="IE64" s="407" t="str">
        <f t="shared" si="167"/>
        <v/>
      </c>
      <c r="IF64" s="407" t="str">
        <f t="shared" si="168"/>
        <v/>
      </c>
      <c r="IG64" s="407">
        <f t="shared" si="169"/>
        <v>0</v>
      </c>
      <c r="IH64" s="407">
        <f t="shared" si="170"/>
        <v>0</v>
      </c>
      <c r="II64" s="407">
        <f t="shared" si="171"/>
        <v>0</v>
      </c>
      <c r="IJ64" s="407">
        <f t="shared" si="172"/>
        <v>0</v>
      </c>
      <c r="IK64" s="406">
        <f t="shared" si="173"/>
        <v>0</v>
      </c>
    </row>
    <row r="65" spans="2:245" s="178" customFormat="1" ht="15" customHeight="1" x14ac:dyDescent="0.2">
      <c r="B65" s="231">
        <f t="shared" si="89"/>
        <v>0</v>
      </c>
      <c r="C65" s="231">
        <f t="shared" si="90"/>
        <v>0</v>
      </c>
      <c r="D65" s="231">
        <f t="shared" si="91"/>
        <v>0</v>
      </c>
      <c r="E65" s="231">
        <f t="shared" si="92"/>
        <v>0</v>
      </c>
      <c r="F65" s="231">
        <f t="shared" si="93"/>
        <v>0</v>
      </c>
      <c r="G65" s="231">
        <f t="shared" si="94"/>
        <v>0</v>
      </c>
      <c r="H65" s="231">
        <f t="shared" si="95"/>
        <v>0</v>
      </c>
      <c r="I65" s="232">
        <f t="shared" si="96"/>
        <v>0</v>
      </c>
      <c r="J65" s="151">
        <f t="shared" si="97"/>
        <v>0</v>
      </c>
      <c r="K65" s="152"/>
      <c r="L65" s="152"/>
      <c r="M65" s="153"/>
      <c r="N65" s="233"/>
      <c r="O65" s="155"/>
      <c r="P65" s="145" t="str">
        <f>IFERROR(VLOOKUP(O65,整理番号!$A$30:$B$31,2,FALSE),"")</f>
        <v/>
      </c>
      <c r="Q65" s="213"/>
      <c r="R65" s="158"/>
      <c r="S65" s="156" t="str">
        <f t="shared" si="98"/>
        <v/>
      </c>
      <c r="T65" s="152"/>
      <c r="U65" s="153"/>
      <c r="V65" s="145" t="str">
        <f>IFERROR(VLOOKUP(U65,整理番号!$A$3:$B$5,2,FALSE),"")</f>
        <v/>
      </c>
      <c r="W65" s="153"/>
      <c r="X65" s="146" t="str">
        <f>IFERROR(VLOOKUP(W65,整理番号!$A$8:$B$9,2,FALSE),"")</f>
        <v/>
      </c>
      <c r="Y65" s="153"/>
      <c r="Z65" s="145" t="str">
        <f>IFERROR(VLOOKUP(Y65,整理番号!$A$12:$B$16,2,FALSE),"")</f>
        <v/>
      </c>
      <c r="AA65" s="209"/>
      <c r="AB65" s="211"/>
      <c r="AC65" s="211"/>
      <c r="AD65" s="209"/>
      <c r="AE65" s="209"/>
      <c r="AF65" s="209"/>
      <c r="AG65" s="209"/>
      <c r="AH65" s="408"/>
      <c r="AI65" s="159"/>
      <c r="AJ65" s="410" t="str">
        <f>IFERROR(VLOOKUP(AI65,整理番号!$A$19:$B$23,2,FALSE),"")</f>
        <v/>
      </c>
      <c r="AK65" s="156" t="str">
        <f t="shared" si="99"/>
        <v/>
      </c>
      <c r="AL65" s="157"/>
      <c r="AM65" s="216"/>
      <c r="AN65" s="218"/>
      <c r="AO65" s="218"/>
      <c r="AP65" s="158"/>
      <c r="AQ65" s="159"/>
      <c r="AR65" s="220"/>
      <c r="AS65" s="161" t="str">
        <f t="shared" si="100"/>
        <v/>
      </c>
      <c r="AT65" s="147"/>
      <c r="AU65" s="147"/>
      <c r="AV65" s="161" t="str">
        <f t="shared" si="101"/>
        <v/>
      </c>
      <c r="AW65" s="162" t="str">
        <f t="shared" si="102"/>
        <v/>
      </c>
      <c r="AX65" s="162" t="str">
        <f t="shared" si="103"/>
        <v/>
      </c>
      <c r="AY65" s="223"/>
      <c r="AZ65" s="227" t="str">
        <f t="shared" si="104"/>
        <v/>
      </c>
      <c r="BA65" s="228" t="str">
        <f t="shared" si="105"/>
        <v/>
      </c>
      <c r="BB65" s="234" t="str">
        <f t="shared" si="106"/>
        <v/>
      </c>
      <c r="BC65" s="237"/>
      <c r="BD65" s="238"/>
      <c r="BE65" s="284"/>
      <c r="BF65" s="286"/>
      <c r="BG65" s="241"/>
      <c r="BH65" s="241"/>
      <c r="BI65" s="241"/>
      <c r="BJ65" s="241"/>
      <c r="BK65" s="241"/>
      <c r="BL65" s="163" t="s">
        <v>105</v>
      </c>
      <c r="BM65" s="302" t="str">
        <f t="shared" si="107"/>
        <v/>
      </c>
      <c r="BN65" s="251"/>
      <c r="BO65" s="270"/>
      <c r="BP65" s="179"/>
      <c r="BQ65" s="164"/>
      <c r="BR65" s="243"/>
      <c r="BS65" s="243"/>
      <c r="BT65" s="243"/>
      <c r="BU65" s="243"/>
      <c r="BV65" s="243"/>
      <c r="BW65" s="165" t="s">
        <v>106</v>
      </c>
      <c r="BX65" s="251"/>
      <c r="BY65" s="296"/>
      <c r="BZ65" s="304"/>
      <c r="CA65" s="305"/>
      <c r="CB65" s="305"/>
      <c r="CC65" s="305"/>
      <c r="CD65" s="305"/>
      <c r="CE65" s="305"/>
      <c r="CF65" s="165" t="s">
        <v>169</v>
      </c>
      <c r="CG65" s="308" t="str">
        <f t="shared" si="108"/>
        <v/>
      </c>
      <c r="CH65" s="251"/>
      <c r="CI65" s="296"/>
      <c r="CJ65" s="166"/>
      <c r="CK65" s="245"/>
      <c r="CL65" s="245"/>
      <c r="CM65" s="245"/>
      <c r="CN65" s="245"/>
      <c r="CO65" s="245"/>
      <c r="CP65" s="165" t="s">
        <v>107</v>
      </c>
      <c r="CQ65" s="247"/>
      <c r="CR65" s="249" t="str">
        <f t="shared" si="109"/>
        <v/>
      </c>
      <c r="CS65" s="251"/>
      <c r="CT65" s="296" t="s">
        <v>171</v>
      </c>
      <c r="CU65" s="167"/>
      <c r="CV65" s="300"/>
      <c r="CW65" s="300"/>
      <c r="CX65" s="300"/>
      <c r="CY65" s="300"/>
      <c r="CZ65" s="300"/>
      <c r="DA65" s="300"/>
      <c r="DB65" s="168" t="s">
        <v>108</v>
      </c>
      <c r="DC65" s="296" t="s">
        <v>171</v>
      </c>
      <c r="DD65" s="170"/>
      <c r="DE65" s="300"/>
      <c r="DF65" s="300"/>
      <c r="DG65" s="300"/>
      <c r="DH65" s="300"/>
      <c r="DI65" s="300"/>
      <c r="DJ65" s="300"/>
      <c r="DK65" s="169" t="s">
        <v>106</v>
      </c>
      <c r="DL65" s="296" t="s">
        <v>171</v>
      </c>
      <c r="DM65" s="170"/>
      <c r="DN65" s="300"/>
      <c r="DO65" s="300"/>
      <c r="DP65" s="300"/>
      <c r="DQ65" s="300"/>
      <c r="DR65" s="300"/>
      <c r="DS65" s="300"/>
      <c r="DT65" s="171" t="s">
        <v>106</v>
      </c>
      <c r="DU65" s="296" t="s">
        <v>171</v>
      </c>
      <c r="DV65" s="310"/>
      <c r="DW65" s="300"/>
      <c r="DX65" s="300"/>
      <c r="DY65" s="300"/>
      <c r="DZ65" s="300"/>
      <c r="EA65" s="300"/>
      <c r="EB65" s="300"/>
      <c r="EC65" s="172" t="s">
        <v>106</v>
      </c>
      <c r="ED65" s="173"/>
      <c r="EE65" s="296" t="s">
        <v>171</v>
      </c>
      <c r="EF65" s="170"/>
      <c r="EG65" s="300"/>
      <c r="EH65" s="300"/>
      <c r="EI65" s="300"/>
      <c r="EJ65" s="300"/>
      <c r="EK65" s="300"/>
      <c r="EL65" s="300"/>
      <c r="EM65" s="172" t="s">
        <v>106</v>
      </c>
      <c r="EN65" s="174"/>
      <c r="EO65" s="296" t="s">
        <v>171</v>
      </c>
      <c r="EP65" s="255"/>
      <c r="EQ65" s="256"/>
      <c r="ER65" s="256"/>
      <c r="ES65" s="256"/>
      <c r="ET65" s="256"/>
      <c r="EU65" s="256"/>
      <c r="EV65" s="175" t="s">
        <v>109</v>
      </c>
      <c r="EW65" s="259" t="str">
        <f t="shared" si="110"/>
        <v/>
      </c>
      <c r="EX65" s="253"/>
      <c r="EY65" s="296" t="s">
        <v>171</v>
      </c>
      <c r="EZ65" s="255"/>
      <c r="FA65" s="256"/>
      <c r="FB65" s="256"/>
      <c r="FC65" s="256"/>
      <c r="FD65" s="256"/>
      <c r="FE65" s="256"/>
      <c r="FF65" s="175" t="s">
        <v>109</v>
      </c>
      <c r="FG65" s="176" t="str">
        <f t="shared" si="111"/>
        <v/>
      </c>
      <c r="FH65" s="251"/>
      <c r="FI65" s="296"/>
      <c r="FJ65" s="423"/>
      <c r="FK65" s="424"/>
      <c r="FL65" s="424"/>
      <c r="FM65" s="424"/>
      <c r="FN65" s="424"/>
      <c r="FO65" s="424"/>
      <c r="FP65" s="165" t="s">
        <v>110</v>
      </c>
      <c r="FQ65" s="177" t="str">
        <f t="shared" si="112"/>
        <v/>
      </c>
      <c r="FR65" s="261"/>
      <c r="FS65" s="263" t="str">
        <f t="shared" si="113"/>
        <v/>
      </c>
      <c r="FT65" s="269"/>
      <c r="FU65" s="270"/>
      <c r="FV65" s="265" t="str">
        <f t="shared" si="114"/>
        <v/>
      </c>
      <c r="FW65" s="273"/>
      <c r="FX65" s="274"/>
      <c r="FY65" s="267" t="str">
        <f t="shared" si="115"/>
        <v/>
      </c>
      <c r="FZ65" s="273"/>
      <c r="GA65" s="277"/>
      <c r="GB65" s="376"/>
      <c r="GD65" s="316" t="str">
        <f t="shared" si="116"/>
        <v/>
      </c>
      <c r="GE65" s="290" t="str">
        <f t="shared" si="117"/>
        <v/>
      </c>
      <c r="GF65" s="290" t="str">
        <f t="shared" si="118"/>
        <v/>
      </c>
      <c r="GG65" s="290" t="str">
        <f t="shared" si="119"/>
        <v/>
      </c>
      <c r="GH65" s="387" t="str">
        <f t="shared" si="120"/>
        <v/>
      </c>
      <c r="GI65" s="316" t="str">
        <f t="shared" si="121"/>
        <v/>
      </c>
      <c r="GJ65" s="290" t="str">
        <f t="shared" si="122"/>
        <v/>
      </c>
      <c r="GK65" s="290" t="str">
        <f t="shared" si="123"/>
        <v/>
      </c>
      <c r="GL65" s="317" t="str">
        <f t="shared" si="124"/>
        <v/>
      </c>
      <c r="GM65" s="391"/>
      <c r="GN65" s="398" t="str">
        <f t="shared" si="125"/>
        <v/>
      </c>
      <c r="GO65" s="398" t="str">
        <f t="shared" si="126"/>
        <v/>
      </c>
      <c r="GP65" s="399" t="str">
        <f t="shared" si="127"/>
        <v/>
      </c>
      <c r="GQ65" s="400" t="str">
        <f t="shared" si="128"/>
        <v/>
      </c>
      <c r="GR65" s="400" t="str">
        <f t="shared" si="129"/>
        <v/>
      </c>
      <c r="GS65" s="400" t="str">
        <f t="shared" si="130"/>
        <v/>
      </c>
      <c r="GT65" s="290" t="str">
        <f t="shared" si="131"/>
        <v/>
      </c>
      <c r="GU65" s="290" t="str">
        <f t="shared" si="132"/>
        <v/>
      </c>
      <c r="GV65" s="290" t="str">
        <f t="shared" si="133"/>
        <v/>
      </c>
      <c r="GW65" s="400" t="str">
        <f t="shared" si="134"/>
        <v/>
      </c>
      <c r="GX65" s="290" t="str">
        <f t="shared" si="135"/>
        <v/>
      </c>
      <c r="GY65" s="290" t="str">
        <f t="shared" si="136"/>
        <v/>
      </c>
      <c r="GZ65" s="290" t="str">
        <f t="shared" si="137"/>
        <v/>
      </c>
      <c r="HA65" s="317" t="str">
        <f t="shared" si="138"/>
        <v/>
      </c>
      <c r="HB65" s="417" t="str">
        <f t="shared" si="139"/>
        <v/>
      </c>
      <c r="HC65" s="399" t="str">
        <f t="shared" si="140"/>
        <v/>
      </c>
      <c r="HD65" s="290" t="str">
        <f t="shared" si="141"/>
        <v/>
      </c>
      <c r="HE65" s="290" t="str">
        <f t="shared" si="142"/>
        <v/>
      </c>
      <c r="HF65" s="290" t="str">
        <f t="shared" si="143"/>
        <v/>
      </c>
      <c r="HG65" s="290" t="str">
        <f t="shared" si="144"/>
        <v/>
      </c>
      <c r="HH65" s="317" t="str">
        <f t="shared" si="145"/>
        <v/>
      </c>
      <c r="HI65" s="399" t="str">
        <f t="shared" si="146"/>
        <v/>
      </c>
      <c r="HJ65" s="387" t="str">
        <f t="shared" si="147"/>
        <v/>
      </c>
      <c r="HK65" s="387" t="str">
        <f t="shared" si="148"/>
        <v/>
      </c>
      <c r="HL65" s="387" t="str">
        <f t="shared" si="149"/>
        <v/>
      </c>
      <c r="HM65" s="387" t="str">
        <f t="shared" si="150"/>
        <v/>
      </c>
      <c r="HN65" s="317" t="str">
        <f t="shared" si="151"/>
        <v/>
      </c>
      <c r="HO65" s="417" t="str">
        <f t="shared" si="152"/>
        <v/>
      </c>
      <c r="HP65" s="290" t="str">
        <f t="shared" si="153"/>
        <v/>
      </c>
      <c r="HQ65" s="290" t="str">
        <f t="shared" si="154"/>
        <v/>
      </c>
      <c r="HR65" s="422" t="str">
        <f t="shared" si="155"/>
        <v/>
      </c>
      <c r="HS65" s="399" t="str">
        <f t="shared" si="156"/>
        <v/>
      </c>
      <c r="HT65" s="400" t="str">
        <f t="shared" si="157"/>
        <v/>
      </c>
      <c r="HU65" s="387" t="str">
        <f t="shared" si="158"/>
        <v/>
      </c>
      <c r="HV65" s="387" t="str">
        <f t="shared" si="159"/>
        <v/>
      </c>
      <c r="HW65" s="404" t="str">
        <f t="shared" si="160"/>
        <v/>
      </c>
      <c r="HX65" s="394" t="str">
        <f t="shared" si="161"/>
        <v/>
      </c>
      <c r="HY65" s="180"/>
      <c r="HZ65" s="406">
        <f t="shared" si="162"/>
        <v>0</v>
      </c>
      <c r="IA65" s="406">
        <f t="shared" si="163"/>
        <v>0</v>
      </c>
      <c r="IB65" s="407">
        <f t="shared" si="164"/>
        <v>0</v>
      </c>
      <c r="IC65" s="407" t="str">
        <f t="shared" si="165"/>
        <v/>
      </c>
      <c r="ID65" s="407" t="str">
        <f t="shared" si="166"/>
        <v/>
      </c>
      <c r="IE65" s="407" t="str">
        <f t="shared" si="167"/>
        <v/>
      </c>
      <c r="IF65" s="407" t="str">
        <f t="shared" si="168"/>
        <v/>
      </c>
      <c r="IG65" s="407">
        <f t="shared" si="169"/>
        <v>0</v>
      </c>
      <c r="IH65" s="407">
        <f t="shared" si="170"/>
        <v>0</v>
      </c>
      <c r="II65" s="407">
        <f t="shared" si="171"/>
        <v>0</v>
      </c>
      <c r="IJ65" s="407">
        <f t="shared" si="172"/>
        <v>0</v>
      </c>
      <c r="IK65" s="406">
        <f t="shared" si="173"/>
        <v>0</v>
      </c>
    </row>
    <row r="66" spans="2:245" s="178" customFormat="1" ht="15" customHeight="1" x14ac:dyDescent="0.2">
      <c r="B66" s="231">
        <f t="shared" si="89"/>
        <v>0</v>
      </c>
      <c r="C66" s="231">
        <f t="shared" si="90"/>
        <v>0</v>
      </c>
      <c r="D66" s="231">
        <f t="shared" si="91"/>
        <v>0</v>
      </c>
      <c r="E66" s="231">
        <f t="shared" si="92"/>
        <v>0</v>
      </c>
      <c r="F66" s="231">
        <f t="shared" si="93"/>
        <v>0</v>
      </c>
      <c r="G66" s="231">
        <f t="shared" si="94"/>
        <v>0</v>
      </c>
      <c r="H66" s="231">
        <f t="shared" si="95"/>
        <v>0</v>
      </c>
      <c r="I66" s="232">
        <f t="shared" si="96"/>
        <v>0</v>
      </c>
      <c r="J66" s="151">
        <f t="shared" si="97"/>
        <v>0</v>
      </c>
      <c r="K66" s="152"/>
      <c r="L66" s="152"/>
      <c r="M66" s="153"/>
      <c r="N66" s="233"/>
      <c r="O66" s="155"/>
      <c r="P66" s="145" t="str">
        <f>IFERROR(VLOOKUP(O66,整理番号!$A$30:$B$31,2,FALSE),"")</f>
        <v/>
      </c>
      <c r="Q66" s="213"/>
      <c r="R66" s="158"/>
      <c r="S66" s="156" t="str">
        <f t="shared" si="98"/>
        <v/>
      </c>
      <c r="T66" s="152"/>
      <c r="U66" s="153"/>
      <c r="V66" s="145" t="str">
        <f>IFERROR(VLOOKUP(U66,整理番号!$A$3:$B$5,2,FALSE),"")</f>
        <v/>
      </c>
      <c r="W66" s="153"/>
      <c r="X66" s="146" t="str">
        <f>IFERROR(VLOOKUP(W66,整理番号!$A$8:$B$9,2,FALSE),"")</f>
        <v/>
      </c>
      <c r="Y66" s="153"/>
      <c r="Z66" s="145" t="str">
        <f>IFERROR(VLOOKUP(Y66,整理番号!$A$12:$B$16,2,FALSE),"")</f>
        <v/>
      </c>
      <c r="AA66" s="209"/>
      <c r="AB66" s="211"/>
      <c r="AC66" s="211"/>
      <c r="AD66" s="209"/>
      <c r="AE66" s="209"/>
      <c r="AF66" s="209"/>
      <c r="AG66" s="209"/>
      <c r="AH66" s="408"/>
      <c r="AI66" s="159"/>
      <c r="AJ66" s="410" t="str">
        <f>IFERROR(VLOOKUP(AI66,整理番号!$A$19:$B$23,2,FALSE),"")</f>
        <v/>
      </c>
      <c r="AK66" s="156" t="str">
        <f t="shared" si="99"/>
        <v/>
      </c>
      <c r="AL66" s="157"/>
      <c r="AM66" s="216"/>
      <c r="AN66" s="218"/>
      <c r="AO66" s="218"/>
      <c r="AP66" s="158"/>
      <c r="AQ66" s="159"/>
      <c r="AR66" s="220"/>
      <c r="AS66" s="161" t="str">
        <f t="shared" si="100"/>
        <v/>
      </c>
      <c r="AT66" s="147"/>
      <c r="AU66" s="147"/>
      <c r="AV66" s="161" t="str">
        <f t="shared" si="101"/>
        <v/>
      </c>
      <c r="AW66" s="162" t="str">
        <f t="shared" si="102"/>
        <v/>
      </c>
      <c r="AX66" s="162" t="str">
        <f t="shared" si="103"/>
        <v/>
      </c>
      <c r="AY66" s="223"/>
      <c r="AZ66" s="227" t="str">
        <f t="shared" si="104"/>
        <v/>
      </c>
      <c r="BA66" s="228" t="str">
        <f t="shared" si="105"/>
        <v/>
      </c>
      <c r="BB66" s="234" t="str">
        <f t="shared" si="106"/>
        <v/>
      </c>
      <c r="BC66" s="237"/>
      <c r="BD66" s="238"/>
      <c r="BE66" s="284"/>
      <c r="BF66" s="286"/>
      <c r="BG66" s="241"/>
      <c r="BH66" s="241"/>
      <c r="BI66" s="241"/>
      <c r="BJ66" s="241"/>
      <c r="BK66" s="241"/>
      <c r="BL66" s="163" t="s">
        <v>105</v>
      </c>
      <c r="BM66" s="302" t="str">
        <f t="shared" si="107"/>
        <v/>
      </c>
      <c r="BN66" s="251"/>
      <c r="BO66" s="270"/>
      <c r="BP66" s="179"/>
      <c r="BQ66" s="164"/>
      <c r="BR66" s="243"/>
      <c r="BS66" s="243"/>
      <c r="BT66" s="243"/>
      <c r="BU66" s="243"/>
      <c r="BV66" s="243"/>
      <c r="BW66" s="165" t="s">
        <v>106</v>
      </c>
      <c r="BX66" s="251"/>
      <c r="BY66" s="296"/>
      <c r="BZ66" s="304"/>
      <c r="CA66" s="305"/>
      <c r="CB66" s="305"/>
      <c r="CC66" s="305"/>
      <c r="CD66" s="305"/>
      <c r="CE66" s="305"/>
      <c r="CF66" s="165" t="s">
        <v>169</v>
      </c>
      <c r="CG66" s="308" t="str">
        <f t="shared" si="108"/>
        <v/>
      </c>
      <c r="CH66" s="251"/>
      <c r="CI66" s="296"/>
      <c r="CJ66" s="166"/>
      <c r="CK66" s="245"/>
      <c r="CL66" s="245"/>
      <c r="CM66" s="245"/>
      <c r="CN66" s="245"/>
      <c r="CO66" s="245"/>
      <c r="CP66" s="165" t="s">
        <v>107</v>
      </c>
      <c r="CQ66" s="247"/>
      <c r="CR66" s="249" t="str">
        <f t="shared" si="109"/>
        <v/>
      </c>
      <c r="CS66" s="251"/>
      <c r="CT66" s="296" t="s">
        <v>171</v>
      </c>
      <c r="CU66" s="167"/>
      <c r="CV66" s="300"/>
      <c r="CW66" s="300"/>
      <c r="CX66" s="300"/>
      <c r="CY66" s="300"/>
      <c r="CZ66" s="300"/>
      <c r="DA66" s="300"/>
      <c r="DB66" s="168" t="s">
        <v>108</v>
      </c>
      <c r="DC66" s="296" t="s">
        <v>171</v>
      </c>
      <c r="DD66" s="170"/>
      <c r="DE66" s="300"/>
      <c r="DF66" s="300"/>
      <c r="DG66" s="300"/>
      <c r="DH66" s="300"/>
      <c r="DI66" s="300"/>
      <c r="DJ66" s="300"/>
      <c r="DK66" s="169" t="s">
        <v>106</v>
      </c>
      <c r="DL66" s="296" t="s">
        <v>171</v>
      </c>
      <c r="DM66" s="170"/>
      <c r="DN66" s="300"/>
      <c r="DO66" s="300"/>
      <c r="DP66" s="300"/>
      <c r="DQ66" s="300"/>
      <c r="DR66" s="300"/>
      <c r="DS66" s="300"/>
      <c r="DT66" s="171" t="s">
        <v>106</v>
      </c>
      <c r="DU66" s="296" t="s">
        <v>171</v>
      </c>
      <c r="DV66" s="310"/>
      <c r="DW66" s="300"/>
      <c r="DX66" s="300"/>
      <c r="DY66" s="300"/>
      <c r="DZ66" s="300"/>
      <c r="EA66" s="300"/>
      <c r="EB66" s="300"/>
      <c r="EC66" s="172" t="s">
        <v>106</v>
      </c>
      <c r="ED66" s="173"/>
      <c r="EE66" s="296" t="s">
        <v>171</v>
      </c>
      <c r="EF66" s="170"/>
      <c r="EG66" s="300"/>
      <c r="EH66" s="300"/>
      <c r="EI66" s="300"/>
      <c r="EJ66" s="300"/>
      <c r="EK66" s="300"/>
      <c r="EL66" s="300"/>
      <c r="EM66" s="172" t="s">
        <v>106</v>
      </c>
      <c r="EN66" s="174"/>
      <c r="EO66" s="296" t="s">
        <v>171</v>
      </c>
      <c r="EP66" s="255"/>
      <c r="EQ66" s="256"/>
      <c r="ER66" s="256"/>
      <c r="ES66" s="256"/>
      <c r="ET66" s="256"/>
      <c r="EU66" s="256"/>
      <c r="EV66" s="175" t="s">
        <v>109</v>
      </c>
      <c r="EW66" s="259" t="str">
        <f t="shared" si="110"/>
        <v/>
      </c>
      <c r="EX66" s="253"/>
      <c r="EY66" s="296" t="s">
        <v>171</v>
      </c>
      <c r="EZ66" s="255"/>
      <c r="FA66" s="256"/>
      <c r="FB66" s="256"/>
      <c r="FC66" s="256"/>
      <c r="FD66" s="256"/>
      <c r="FE66" s="256"/>
      <c r="FF66" s="175" t="s">
        <v>109</v>
      </c>
      <c r="FG66" s="176" t="str">
        <f t="shared" si="111"/>
        <v/>
      </c>
      <c r="FH66" s="251"/>
      <c r="FI66" s="296"/>
      <c r="FJ66" s="423"/>
      <c r="FK66" s="424"/>
      <c r="FL66" s="424"/>
      <c r="FM66" s="424"/>
      <c r="FN66" s="424"/>
      <c r="FO66" s="424"/>
      <c r="FP66" s="165" t="s">
        <v>110</v>
      </c>
      <c r="FQ66" s="177" t="str">
        <f t="shared" si="112"/>
        <v/>
      </c>
      <c r="FR66" s="261"/>
      <c r="FS66" s="263" t="str">
        <f t="shared" si="113"/>
        <v/>
      </c>
      <c r="FT66" s="269"/>
      <c r="FU66" s="270"/>
      <c r="FV66" s="265" t="str">
        <f t="shared" si="114"/>
        <v/>
      </c>
      <c r="FW66" s="273"/>
      <c r="FX66" s="274"/>
      <c r="FY66" s="267" t="str">
        <f t="shared" si="115"/>
        <v/>
      </c>
      <c r="FZ66" s="273"/>
      <c r="GA66" s="277"/>
      <c r="GB66" s="376"/>
      <c r="GD66" s="316" t="str">
        <f t="shared" si="116"/>
        <v/>
      </c>
      <c r="GE66" s="290" t="str">
        <f t="shared" si="117"/>
        <v/>
      </c>
      <c r="GF66" s="290" t="str">
        <f t="shared" si="118"/>
        <v/>
      </c>
      <c r="GG66" s="290" t="str">
        <f t="shared" si="119"/>
        <v/>
      </c>
      <c r="GH66" s="387" t="str">
        <f t="shared" si="120"/>
        <v/>
      </c>
      <c r="GI66" s="316" t="str">
        <f t="shared" si="121"/>
        <v/>
      </c>
      <c r="GJ66" s="290" t="str">
        <f t="shared" si="122"/>
        <v/>
      </c>
      <c r="GK66" s="290" t="str">
        <f t="shared" si="123"/>
        <v/>
      </c>
      <c r="GL66" s="317" t="str">
        <f t="shared" si="124"/>
        <v/>
      </c>
      <c r="GM66" s="391"/>
      <c r="GN66" s="398" t="str">
        <f t="shared" si="125"/>
        <v/>
      </c>
      <c r="GO66" s="398" t="str">
        <f t="shared" si="126"/>
        <v/>
      </c>
      <c r="GP66" s="399" t="str">
        <f t="shared" si="127"/>
        <v/>
      </c>
      <c r="GQ66" s="400" t="str">
        <f t="shared" si="128"/>
        <v/>
      </c>
      <c r="GR66" s="400" t="str">
        <f t="shared" si="129"/>
        <v/>
      </c>
      <c r="GS66" s="400" t="str">
        <f t="shared" si="130"/>
        <v/>
      </c>
      <c r="GT66" s="290" t="str">
        <f t="shared" si="131"/>
        <v/>
      </c>
      <c r="GU66" s="290" t="str">
        <f t="shared" si="132"/>
        <v/>
      </c>
      <c r="GV66" s="290" t="str">
        <f t="shared" si="133"/>
        <v/>
      </c>
      <c r="GW66" s="400" t="str">
        <f t="shared" si="134"/>
        <v/>
      </c>
      <c r="GX66" s="290" t="str">
        <f t="shared" si="135"/>
        <v/>
      </c>
      <c r="GY66" s="290" t="str">
        <f t="shared" si="136"/>
        <v/>
      </c>
      <c r="GZ66" s="290" t="str">
        <f t="shared" si="137"/>
        <v/>
      </c>
      <c r="HA66" s="317" t="str">
        <f t="shared" si="138"/>
        <v/>
      </c>
      <c r="HB66" s="417" t="str">
        <f t="shared" si="139"/>
        <v/>
      </c>
      <c r="HC66" s="399" t="str">
        <f t="shared" si="140"/>
        <v/>
      </c>
      <c r="HD66" s="290" t="str">
        <f t="shared" si="141"/>
        <v/>
      </c>
      <c r="HE66" s="290" t="str">
        <f t="shared" si="142"/>
        <v/>
      </c>
      <c r="HF66" s="290" t="str">
        <f t="shared" si="143"/>
        <v/>
      </c>
      <c r="HG66" s="290" t="str">
        <f t="shared" si="144"/>
        <v/>
      </c>
      <c r="HH66" s="317" t="str">
        <f t="shared" si="145"/>
        <v/>
      </c>
      <c r="HI66" s="399" t="str">
        <f t="shared" si="146"/>
        <v/>
      </c>
      <c r="HJ66" s="387" t="str">
        <f t="shared" si="147"/>
        <v/>
      </c>
      <c r="HK66" s="387" t="str">
        <f t="shared" si="148"/>
        <v/>
      </c>
      <c r="HL66" s="387" t="str">
        <f t="shared" si="149"/>
        <v/>
      </c>
      <c r="HM66" s="387" t="str">
        <f t="shared" si="150"/>
        <v/>
      </c>
      <c r="HN66" s="317" t="str">
        <f t="shared" si="151"/>
        <v/>
      </c>
      <c r="HO66" s="417" t="str">
        <f t="shared" si="152"/>
        <v/>
      </c>
      <c r="HP66" s="290" t="str">
        <f t="shared" si="153"/>
        <v/>
      </c>
      <c r="HQ66" s="290" t="str">
        <f t="shared" si="154"/>
        <v/>
      </c>
      <c r="HR66" s="422" t="str">
        <f t="shared" si="155"/>
        <v/>
      </c>
      <c r="HS66" s="399" t="str">
        <f t="shared" si="156"/>
        <v/>
      </c>
      <c r="HT66" s="400" t="str">
        <f t="shared" si="157"/>
        <v/>
      </c>
      <c r="HU66" s="387" t="str">
        <f t="shared" si="158"/>
        <v/>
      </c>
      <c r="HV66" s="387" t="str">
        <f t="shared" si="159"/>
        <v/>
      </c>
      <c r="HW66" s="404" t="str">
        <f t="shared" si="160"/>
        <v/>
      </c>
      <c r="HX66" s="394" t="str">
        <f t="shared" si="161"/>
        <v/>
      </c>
      <c r="HY66" s="180"/>
      <c r="HZ66" s="406">
        <f t="shared" si="162"/>
        <v>0</v>
      </c>
      <c r="IA66" s="406">
        <f t="shared" si="163"/>
        <v>0</v>
      </c>
      <c r="IB66" s="407">
        <f t="shared" si="164"/>
        <v>0</v>
      </c>
      <c r="IC66" s="407" t="str">
        <f t="shared" si="165"/>
        <v/>
      </c>
      <c r="ID66" s="407" t="str">
        <f t="shared" si="166"/>
        <v/>
      </c>
      <c r="IE66" s="407" t="str">
        <f t="shared" si="167"/>
        <v/>
      </c>
      <c r="IF66" s="407" t="str">
        <f t="shared" si="168"/>
        <v/>
      </c>
      <c r="IG66" s="407">
        <f t="shared" si="169"/>
        <v>0</v>
      </c>
      <c r="IH66" s="407">
        <f t="shared" si="170"/>
        <v>0</v>
      </c>
      <c r="II66" s="407">
        <f t="shared" si="171"/>
        <v>0</v>
      </c>
      <c r="IJ66" s="407">
        <f t="shared" si="172"/>
        <v>0</v>
      </c>
      <c r="IK66" s="406">
        <f t="shared" si="173"/>
        <v>0</v>
      </c>
    </row>
    <row r="67" spans="2:245" s="178" customFormat="1" ht="15" customHeight="1" x14ac:dyDescent="0.2">
      <c r="B67" s="231">
        <f t="shared" si="89"/>
        <v>0</v>
      </c>
      <c r="C67" s="231">
        <f t="shared" si="90"/>
        <v>0</v>
      </c>
      <c r="D67" s="231">
        <f t="shared" si="91"/>
        <v>0</v>
      </c>
      <c r="E67" s="231">
        <f t="shared" si="92"/>
        <v>0</v>
      </c>
      <c r="F67" s="231">
        <f t="shared" si="93"/>
        <v>0</v>
      </c>
      <c r="G67" s="231">
        <f t="shared" si="94"/>
        <v>0</v>
      </c>
      <c r="H67" s="231">
        <f t="shared" si="95"/>
        <v>0</v>
      </c>
      <c r="I67" s="232">
        <f t="shared" si="96"/>
        <v>0</v>
      </c>
      <c r="J67" s="151">
        <f t="shared" si="97"/>
        <v>0</v>
      </c>
      <c r="K67" s="152"/>
      <c r="L67" s="152"/>
      <c r="M67" s="153"/>
      <c r="N67" s="233"/>
      <c r="O67" s="155"/>
      <c r="P67" s="145" t="str">
        <f>IFERROR(VLOOKUP(O67,整理番号!$A$30:$B$31,2,FALSE),"")</f>
        <v/>
      </c>
      <c r="Q67" s="213"/>
      <c r="R67" s="158"/>
      <c r="S67" s="156" t="str">
        <f t="shared" si="98"/>
        <v/>
      </c>
      <c r="T67" s="152"/>
      <c r="U67" s="153"/>
      <c r="V67" s="145" t="str">
        <f>IFERROR(VLOOKUP(U67,整理番号!$A$3:$B$5,2,FALSE),"")</f>
        <v/>
      </c>
      <c r="W67" s="153"/>
      <c r="X67" s="146" t="str">
        <f>IFERROR(VLOOKUP(W67,整理番号!$A$8:$B$9,2,FALSE),"")</f>
        <v/>
      </c>
      <c r="Y67" s="153"/>
      <c r="Z67" s="145" t="str">
        <f>IFERROR(VLOOKUP(Y67,整理番号!$A$12:$B$16,2,FALSE),"")</f>
        <v/>
      </c>
      <c r="AA67" s="209"/>
      <c r="AB67" s="211"/>
      <c r="AC67" s="211"/>
      <c r="AD67" s="209"/>
      <c r="AE67" s="209"/>
      <c r="AF67" s="209"/>
      <c r="AG67" s="209"/>
      <c r="AH67" s="408"/>
      <c r="AI67" s="159"/>
      <c r="AJ67" s="410" t="str">
        <f>IFERROR(VLOOKUP(AI67,整理番号!$A$19:$B$23,2,FALSE),"")</f>
        <v/>
      </c>
      <c r="AK67" s="156" t="str">
        <f t="shared" si="99"/>
        <v/>
      </c>
      <c r="AL67" s="157"/>
      <c r="AM67" s="216"/>
      <c r="AN67" s="218"/>
      <c r="AO67" s="218"/>
      <c r="AP67" s="158"/>
      <c r="AQ67" s="159"/>
      <c r="AR67" s="220"/>
      <c r="AS67" s="161" t="str">
        <f t="shared" si="100"/>
        <v/>
      </c>
      <c r="AT67" s="147"/>
      <c r="AU67" s="147"/>
      <c r="AV67" s="161" t="str">
        <f t="shared" si="101"/>
        <v/>
      </c>
      <c r="AW67" s="162" t="str">
        <f t="shared" si="102"/>
        <v/>
      </c>
      <c r="AX67" s="162" t="str">
        <f t="shared" si="103"/>
        <v/>
      </c>
      <c r="AY67" s="223"/>
      <c r="AZ67" s="227" t="str">
        <f t="shared" si="104"/>
        <v/>
      </c>
      <c r="BA67" s="228" t="str">
        <f t="shared" si="105"/>
        <v/>
      </c>
      <c r="BB67" s="234" t="str">
        <f t="shared" si="106"/>
        <v/>
      </c>
      <c r="BC67" s="237"/>
      <c r="BD67" s="238"/>
      <c r="BE67" s="284"/>
      <c r="BF67" s="286"/>
      <c r="BG67" s="241"/>
      <c r="BH67" s="241"/>
      <c r="BI67" s="241"/>
      <c r="BJ67" s="241"/>
      <c r="BK67" s="241"/>
      <c r="BL67" s="163" t="s">
        <v>105</v>
      </c>
      <c r="BM67" s="302" t="str">
        <f t="shared" si="107"/>
        <v/>
      </c>
      <c r="BN67" s="251"/>
      <c r="BO67" s="270"/>
      <c r="BP67" s="179"/>
      <c r="BQ67" s="164"/>
      <c r="BR67" s="243"/>
      <c r="BS67" s="243"/>
      <c r="BT67" s="243"/>
      <c r="BU67" s="243"/>
      <c r="BV67" s="243"/>
      <c r="BW67" s="165" t="s">
        <v>106</v>
      </c>
      <c r="BX67" s="251"/>
      <c r="BY67" s="296"/>
      <c r="BZ67" s="304"/>
      <c r="CA67" s="305"/>
      <c r="CB67" s="305"/>
      <c r="CC67" s="305"/>
      <c r="CD67" s="305"/>
      <c r="CE67" s="305"/>
      <c r="CF67" s="165" t="s">
        <v>169</v>
      </c>
      <c r="CG67" s="308" t="str">
        <f t="shared" si="108"/>
        <v/>
      </c>
      <c r="CH67" s="251"/>
      <c r="CI67" s="296"/>
      <c r="CJ67" s="166"/>
      <c r="CK67" s="245"/>
      <c r="CL67" s="245"/>
      <c r="CM67" s="245"/>
      <c r="CN67" s="245"/>
      <c r="CO67" s="245"/>
      <c r="CP67" s="165" t="s">
        <v>107</v>
      </c>
      <c r="CQ67" s="247"/>
      <c r="CR67" s="249" t="str">
        <f t="shared" si="109"/>
        <v/>
      </c>
      <c r="CS67" s="251"/>
      <c r="CT67" s="296" t="s">
        <v>171</v>
      </c>
      <c r="CU67" s="167"/>
      <c r="CV67" s="300"/>
      <c r="CW67" s="300"/>
      <c r="CX67" s="300"/>
      <c r="CY67" s="300"/>
      <c r="CZ67" s="300"/>
      <c r="DA67" s="300"/>
      <c r="DB67" s="168" t="s">
        <v>108</v>
      </c>
      <c r="DC67" s="296" t="s">
        <v>171</v>
      </c>
      <c r="DD67" s="170"/>
      <c r="DE67" s="300"/>
      <c r="DF67" s="300"/>
      <c r="DG67" s="300"/>
      <c r="DH67" s="300"/>
      <c r="DI67" s="300"/>
      <c r="DJ67" s="300"/>
      <c r="DK67" s="169" t="s">
        <v>106</v>
      </c>
      <c r="DL67" s="296" t="s">
        <v>171</v>
      </c>
      <c r="DM67" s="170"/>
      <c r="DN67" s="300"/>
      <c r="DO67" s="300"/>
      <c r="DP67" s="300"/>
      <c r="DQ67" s="300"/>
      <c r="DR67" s="300"/>
      <c r="DS67" s="300"/>
      <c r="DT67" s="171" t="s">
        <v>106</v>
      </c>
      <c r="DU67" s="296" t="s">
        <v>171</v>
      </c>
      <c r="DV67" s="310"/>
      <c r="DW67" s="300"/>
      <c r="DX67" s="300"/>
      <c r="DY67" s="300"/>
      <c r="DZ67" s="300"/>
      <c r="EA67" s="300"/>
      <c r="EB67" s="300"/>
      <c r="EC67" s="172" t="s">
        <v>106</v>
      </c>
      <c r="ED67" s="173"/>
      <c r="EE67" s="296" t="s">
        <v>171</v>
      </c>
      <c r="EF67" s="170"/>
      <c r="EG67" s="300"/>
      <c r="EH67" s="300"/>
      <c r="EI67" s="300"/>
      <c r="EJ67" s="300"/>
      <c r="EK67" s="300"/>
      <c r="EL67" s="300"/>
      <c r="EM67" s="172" t="s">
        <v>106</v>
      </c>
      <c r="EN67" s="174"/>
      <c r="EO67" s="296" t="s">
        <v>171</v>
      </c>
      <c r="EP67" s="255"/>
      <c r="EQ67" s="256"/>
      <c r="ER67" s="256"/>
      <c r="ES67" s="256"/>
      <c r="ET67" s="256"/>
      <c r="EU67" s="256"/>
      <c r="EV67" s="175" t="s">
        <v>109</v>
      </c>
      <c r="EW67" s="259" t="str">
        <f t="shared" si="110"/>
        <v/>
      </c>
      <c r="EX67" s="253"/>
      <c r="EY67" s="296" t="s">
        <v>171</v>
      </c>
      <c r="EZ67" s="255"/>
      <c r="FA67" s="256"/>
      <c r="FB67" s="256"/>
      <c r="FC67" s="256"/>
      <c r="FD67" s="256"/>
      <c r="FE67" s="256"/>
      <c r="FF67" s="175" t="s">
        <v>109</v>
      </c>
      <c r="FG67" s="176" t="str">
        <f t="shared" si="111"/>
        <v/>
      </c>
      <c r="FH67" s="251"/>
      <c r="FI67" s="296"/>
      <c r="FJ67" s="423"/>
      <c r="FK67" s="424"/>
      <c r="FL67" s="424"/>
      <c r="FM67" s="424"/>
      <c r="FN67" s="424"/>
      <c r="FO67" s="424"/>
      <c r="FP67" s="165" t="s">
        <v>110</v>
      </c>
      <c r="FQ67" s="177" t="str">
        <f t="shared" si="112"/>
        <v/>
      </c>
      <c r="FR67" s="261"/>
      <c r="FS67" s="263" t="str">
        <f t="shared" si="113"/>
        <v/>
      </c>
      <c r="FT67" s="269"/>
      <c r="FU67" s="270"/>
      <c r="FV67" s="265" t="str">
        <f t="shared" si="114"/>
        <v/>
      </c>
      <c r="FW67" s="273"/>
      <c r="FX67" s="274"/>
      <c r="FY67" s="267" t="str">
        <f t="shared" si="115"/>
        <v/>
      </c>
      <c r="FZ67" s="273"/>
      <c r="GA67" s="277"/>
      <c r="GB67" s="376"/>
      <c r="GD67" s="316" t="str">
        <f t="shared" si="116"/>
        <v/>
      </c>
      <c r="GE67" s="290" t="str">
        <f t="shared" si="117"/>
        <v/>
      </c>
      <c r="GF67" s="290" t="str">
        <f t="shared" si="118"/>
        <v/>
      </c>
      <c r="GG67" s="290" t="str">
        <f t="shared" si="119"/>
        <v/>
      </c>
      <c r="GH67" s="387" t="str">
        <f t="shared" si="120"/>
        <v/>
      </c>
      <c r="GI67" s="316" t="str">
        <f t="shared" si="121"/>
        <v/>
      </c>
      <c r="GJ67" s="290" t="str">
        <f t="shared" si="122"/>
        <v/>
      </c>
      <c r="GK67" s="290" t="str">
        <f t="shared" si="123"/>
        <v/>
      </c>
      <c r="GL67" s="317" t="str">
        <f t="shared" si="124"/>
        <v/>
      </c>
      <c r="GM67" s="391"/>
      <c r="GN67" s="398" t="str">
        <f t="shared" si="125"/>
        <v/>
      </c>
      <c r="GO67" s="398" t="str">
        <f t="shared" si="126"/>
        <v/>
      </c>
      <c r="GP67" s="399" t="str">
        <f t="shared" si="127"/>
        <v/>
      </c>
      <c r="GQ67" s="400" t="str">
        <f t="shared" si="128"/>
        <v/>
      </c>
      <c r="GR67" s="400" t="str">
        <f t="shared" si="129"/>
        <v/>
      </c>
      <c r="GS67" s="400" t="str">
        <f t="shared" si="130"/>
        <v/>
      </c>
      <c r="GT67" s="290" t="str">
        <f t="shared" si="131"/>
        <v/>
      </c>
      <c r="GU67" s="290" t="str">
        <f t="shared" si="132"/>
        <v/>
      </c>
      <c r="GV67" s="290" t="str">
        <f t="shared" si="133"/>
        <v/>
      </c>
      <c r="GW67" s="400" t="str">
        <f t="shared" si="134"/>
        <v/>
      </c>
      <c r="GX67" s="290" t="str">
        <f t="shared" si="135"/>
        <v/>
      </c>
      <c r="GY67" s="290" t="str">
        <f t="shared" si="136"/>
        <v/>
      </c>
      <c r="GZ67" s="290" t="str">
        <f t="shared" si="137"/>
        <v/>
      </c>
      <c r="HA67" s="317" t="str">
        <f t="shared" si="138"/>
        <v/>
      </c>
      <c r="HB67" s="417" t="str">
        <f t="shared" si="139"/>
        <v/>
      </c>
      <c r="HC67" s="399" t="str">
        <f t="shared" si="140"/>
        <v/>
      </c>
      <c r="HD67" s="290" t="str">
        <f t="shared" si="141"/>
        <v/>
      </c>
      <c r="HE67" s="290" t="str">
        <f t="shared" si="142"/>
        <v/>
      </c>
      <c r="HF67" s="290" t="str">
        <f t="shared" si="143"/>
        <v/>
      </c>
      <c r="HG67" s="290" t="str">
        <f t="shared" si="144"/>
        <v/>
      </c>
      <c r="HH67" s="317" t="str">
        <f t="shared" si="145"/>
        <v/>
      </c>
      <c r="HI67" s="399" t="str">
        <f t="shared" si="146"/>
        <v/>
      </c>
      <c r="HJ67" s="387" t="str">
        <f t="shared" si="147"/>
        <v/>
      </c>
      <c r="HK67" s="387" t="str">
        <f t="shared" si="148"/>
        <v/>
      </c>
      <c r="HL67" s="387" t="str">
        <f t="shared" si="149"/>
        <v/>
      </c>
      <c r="HM67" s="387" t="str">
        <f t="shared" si="150"/>
        <v/>
      </c>
      <c r="HN67" s="317" t="str">
        <f t="shared" si="151"/>
        <v/>
      </c>
      <c r="HO67" s="417" t="str">
        <f t="shared" si="152"/>
        <v/>
      </c>
      <c r="HP67" s="290" t="str">
        <f t="shared" si="153"/>
        <v/>
      </c>
      <c r="HQ67" s="290" t="str">
        <f t="shared" si="154"/>
        <v/>
      </c>
      <c r="HR67" s="422" t="str">
        <f t="shared" si="155"/>
        <v/>
      </c>
      <c r="HS67" s="399" t="str">
        <f t="shared" si="156"/>
        <v/>
      </c>
      <c r="HT67" s="400" t="str">
        <f t="shared" si="157"/>
        <v/>
      </c>
      <c r="HU67" s="387" t="str">
        <f t="shared" si="158"/>
        <v/>
      </c>
      <c r="HV67" s="387" t="str">
        <f t="shared" si="159"/>
        <v/>
      </c>
      <c r="HW67" s="404" t="str">
        <f t="shared" si="160"/>
        <v/>
      </c>
      <c r="HX67" s="394" t="str">
        <f t="shared" si="161"/>
        <v/>
      </c>
      <c r="HY67" s="180"/>
      <c r="HZ67" s="406">
        <f t="shared" si="162"/>
        <v>0</v>
      </c>
      <c r="IA67" s="406">
        <f t="shared" si="163"/>
        <v>0</v>
      </c>
      <c r="IB67" s="407">
        <f t="shared" si="164"/>
        <v>0</v>
      </c>
      <c r="IC67" s="407" t="str">
        <f t="shared" si="165"/>
        <v/>
      </c>
      <c r="ID67" s="407" t="str">
        <f t="shared" si="166"/>
        <v/>
      </c>
      <c r="IE67" s="407" t="str">
        <f t="shared" si="167"/>
        <v/>
      </c>
      <c r="IF67" s="407" t="str">
        <f t="shared" si="168"/>
        <v/>
      </c>
      <c r="IG67" s="407">
        <f t="shared" si="169"/>
        <v>0</v>
      </c>
      <c r="IH67" s="407">
        <f t="shared" si="170"/>
        <v>0</v>
      </c>
      <c r="II67" s="407">
        <f t="shared" si="171"/>
        <v>0</v>
      </c>
      <c r="IJ67" s="407">
        <f t="shared" si="172"/>
        <v>0</v>
      </c>
      <c r="IK67" s="406">
        <f t="shared" si="173"/>
        <v>0</v>
      </c>
    </row>
    <row r="68" spans="2:245" s="178" customFormat="1" ht="15" customHeight="1" x14ac:dyDescent="0.2">
      <c r="B68" s="231">
        <f t="shared" si="89"/>
        <v>0</v>
      </c>
      <c r="C68" s="231">
        <f t="shared" si="90"/>
        <v>0</v>
      </c>
      <c r="D68" s="231">
        <f t="shared" si="91"/>
        <v>0</v>
      </c>
      <c r="E68" s="231">
        <f t="shared" si="92"/>
        <v>0</v>
      </c>
      <c r="F68" s="231">
        <f t="shared" si="93"/>
        <v>0</v>
      </c>
      <c r="G68" s="231">
        <f t="shared" si="94"/>
        <v>0</v>
      </c>
      <c r="H68" s="231">
        <f t="shared" si="95"/>
        <v>0</v>
      </c>
      <c r="I68" s="232">
        <f t="shared" si="96"/>
        <v>0</v>
      </c>
      <c r="J68" s="151">
        <f t="shared" si="97"/>
        <v>0</v>
      </c>
      <c r="K68" s="152"/>
      <c r="L68" s="152"/>
      <c r="M68" s="153"/>
      <c r="N68" s="233"/>
      <c r="O68" s="155"/>
      <c r="P68" s="145" t="str">
        <f>IFERROR(VLOOKUP(O68,整理番号!$A$30:$B$31,2,FALSE),"")</f>
        <v/>
      </c>
      <c r="Q68" s="213"/>
      <c r="R68" s="158"/>
      <c r="S68" s="156" t="str">
        <f t="shared" si="98"/>
        <v/>
      </c>
      <c r="T68" s="152"/>
      <c r="U68" s="153"/>
      <c r="V68" s="145" t="str">
        <f>IFERROR(VLOOKUP(U68,整理番号!$A$3:$B$5,2,FALSE),"")</f>
        <v/>
      </c>
      <c r="W68" s="153"/>
      <c r="X68" s="146" t="str">
        <f>IFERROR(VLOOKUP(W68,整理番号!$A$8:$B$9,2,FALSE),"")</f>
        <v/>
      </c>
      <c r="Y68" s="153"/>
      <c r="Z68" s="145" t="str">
        <f>IFERROR(VLOOKUP(Y68,整理番号!$A$12:$B$16,2,FALSE),"")</f>
        <v/>
      </c>
      <c r="AA68" s="209"/>
      <c r="AB68" s="211"/>
      <c r="AC68" s="211"/>
      <c r="AD68" s="209"/>
      <c r="AE68" s="209"/>
      <c r="AF68" s="209"/>
      <c r="AG68" s="209"/>
      <c r="AH68" s="408"/>
      <c r="AI68" s="159"/>
      <c r="AJ68" s="410" t="str">
        <f>IFERROR(VLOOKUP(AI68,整理番号!$A$19:$B$23,2,FALSE),"")</f>
        <v/>
      </c>
      <c r="AK68" s="156" t="str">
        <f t="shared" si="99"/>
        <v/>
      </c>
      <c r="AL68" s="157"/>
      <c r="AM68" s="216"/>
      <c r="AN68" s="218"/>
      <c r="AO68" s="218"/>
      <c r="AP68" s="158"/>
      <c r="AQ68" s="159"/>
      <c r="AR68" s="220"/>
      <c r="AS68" s="161" t="str">
        <f t="shared" si="100"/>
        <v/>
      </c>
      <c r="AT68" s="147"/>
      <c r="AU68" s="147"/>
      <c r="AV68" s="161" t="str">
        <f t="shared" si="101"/>
        <v/>
      </c>
      <c r="AW68" s="162" t="str">
        <f t="shared" si="102"/>
        <v/>
      </c>
      <c r="AX68" s="162" t="str">
        <f t="shared" si="103"/>
        <v/>
      </c>
      <c r="AY68" s="223"/>
      <c r="AZ68" s="227" t="str">
        <f t="shared" si="104"/>
        <v/>
      </c>
      <c r="BA68" s="228" t="str">
        <f t="shared" si="105"/>
        <v/>
      </c>
      <c r="BB68" s="234" t="str">
        <f t="shared" si="106"/>
        <v/>
      </c>
      <c r="BC68" s="237"/>
      <c r="BD68" s="238"/>
      <c r="BE68" s="284"/>
      <c r="BF68" s="286"/>
      <c r="BG68" s="241"/>
      <c r="BH68" s="241"/>
      <c r="BI68" s="241"/>
      <c r="BJ68" s="241"/>
      <c r="BK68" s="241"/>
      <c r="BL68" s="163" t="s">
        <v>105</v>
      </c>
      <c r="BM68" s="302" t="str">
        <f t="shared" si="107"/>
        <v/>
      </c>
      <c r="BN68" s="251"/>
      <c r="BO68" s="270"/>
      <c r="BP68" s="179"/>
      <c r="BQ68" s="164"/>
      <c r="BR68" s="243"/>
      <c r="BS68" s="243"/>
      <c r="BT68" s="243"/>
      <c r="BU68" s="243"/>
      <c r="BV68" s="243"/>
      <c r="BW68" s="165" t="s">
        <v>106</v>
      </c>
      <c r="BX68" s="251"/>
      <c r="BY68" s="296"/>
      <c r="BZ68" s="304"/>
      <c r="CA68" s="305"/>
      <c r="CB68" s="305"/>
      <c r="CC68" s="305"/>
      <c r="CD68" s="305"/>
      <c r="CE68" s="305"/>
      <c r="CF68" s="165" t="s">
        <v>169</v>
      </c>
      <c r="CG68" s="308" t="str">
        <f t="shared" si="108"/>
        <v/>
      </c>
      <c r="CH68" s="251"/>
      <c r="CI68" s="296"/>
      <c r="CJ68" s="166"/>
      <c r="CK68" s="245"/>
      <c r="CL68" s="245"/>
      <c r="CM68" s="245"/>
      <c r="CN68" s="245"/>
      <c r="CO68" s="245"/>
      <c r="CP68" s="165" t="s">
        <v>107</v>
      </c>
      <c r="CQ68" s="247"/>
      <c r="CR68" s="249" t="str">
        <f t="shared" si="109"/>
        <v/>
      </c>
      <c r="CS68" s="251"/>
      <c r="CT68" s="296" t="s">
        <v>171</v>
      </c>
      <c r="CU68" s="167"/>
      <c r="CV68" s="300"/>
      <c r="CW68" s="300"/>
      <c r="CX68" s="300"/>
      <c r="CY68" s="300"/>
      <c r="CZ68" s="300"/>
      <c r="DA68" s="300"/>
      <c r="DB68" s="168" t="s">
        <v>108</v>
      </c>
      <c r="DC68" s="296" t="s">
        <v>171</v>
      </c>
      <c r="DD68" s="170"/>
      <c r="DE68" s="300"/>
      <c r="DF68" s="300"/>
      <c r="DG68" s="300"/>
      <c r="DH68" s="300"/>
      <c r="DI68" s="300"/>
      <c r="DJ68" s="300"/>
      <c r="DK68" s="169" t="s">
        <v>106</v>
      </c>
      <c r="DL68" s="296" t="s">
        <v>171</v>
      </c>
      <c r="DM68" s="170"/>
      <c r="DN68" s="300"/>
      <c r="DO68" s="300"/>
      <c r="DP68" s="300"/>
      <c r="DQ68" s="300"/>
      <c r="DR68" s="300"/>
      <c r="DS68" s="300"/>
      <c r="DT68" s="171" t="s">
        <v>106</v>
      </c>
      <c r="DU68" s="296" t="s">
        <v>171</v>
      </c>
      <c r="DV68" s="310"/>
      <c r="DW68" s="300"/>
      <c r="DX68" s="300"/>
      <c r="DY68" s="300"/>
      <c r="DZ68" s="300"/>
      <c r="EA68" s="300"/>
      <c r="EB68" s="300"/>
      <c r="EC68" s="172" t="s">
        <v>106</v>
      </c>
      <c r="ED68" s="173"/>
      <c r="EE68" s="296" t="s">
        <v>171</v>
      </c>
      <c r="EF68" s="170"/>
      <c r="EG68" s="300"/>
      <c r="EH68" s="300"/>
      <c r="EI68" s="300"/>
      <c r="EJ68" s="300"/>
      <c r="EK68" s="300"/>
      <c r="EL68" s="300"/>
      <c r="EM68" s="172" t="s">
        <v>106</v>
      </c>
      <c r="EN68" s="174"/>
      <c r="EO68" s="296" t="s">
        <v>171</v>
      </c>
      <c r="EP68" s="255"/>
      <c r="EQ68" s="256"/>
      <c r="ER68" s="256"/>
      <c r="ES68" s="256"/>
      <c r="ET68" s="256"/>
      <c r="EU68" s="256"/>
      <c r="EV68" s="175" t="s">
        <v>109</v>
      </c>
      <c r="EW68" s="259" t="str">
        <f t="shared" si="110"/>
        <v/>
      </c>
      <c r="EX68" s="253"/>
      <c r="EY68" s="296" t="s">
        <v>171</v>
      </c>
      <c r="EZ68" s="255"/>
      <c r="FA68" s="256"/>
      <c r="FB68" s="256"/>
      <c r="FC68" s="256"/>
      <c r="FD68" s="256"/>
      <c r="FE68" s="256"/>
      <c r="FF68" s="175" t="s">
        <v>109</v>
      </c>
      <c r="FG68" s="176" t="str">
        <f t="shared" si="111"/>
        <v/>
      </c>
      <c r="FH68" s="251"/>
      <c r="FI68" s="296"/>
      <c r="FJ68" s="423"/>
      <c r="FK68" s="424"/>
      <c r="FL68" s="424"/>
      <c r="FM68" s="424"/>
      <c r="FN68" s="424"/>
      <c r="FO68" s="424"/>
      <c r="FP68" s="165" t="s">
        <v>110</v>
      </c>
      <c r="FQ68" s="177" t="str">
        <f t="shared" si="112"/>
        <v/>
      </c>
      <c r="FR68" s="261"/>
      <c r="FS68" s="263" t="str">
        <f t="shared" si="113"/>
        <v/>
      </c>
      <c r="FT68" s="269"/>
      <c r="FU68" s="270"/>
      <c r="FV68" s="265" t="str">
        <f t="shared" si="114"/>
        <v/>
      </c>
      <c r="FW68" s="273"/>
      <c r="FX68" s="274"/>
      <c r="FY68" s="267" t="str">
        <f t="shared" si="115"/>
        <v/>
      </c>
      <c r="FZ68" s="273"/>
      <c r="GA68" s="277"/>
      <c r="GB68" s="376"/>
      <c r="GD68" s="316" t="str">
        <f t="shared" si="116"/>
        <v/>
      </c>
      <c r="GE68" s="290" t="str">
        <f t="shared" si="117"/>
        <v/>
      </c>
      <c r="GF68" s="290" t="str">
        <f t="shared" si="118"/>
        <v/>
      </c>
      <c r="GG68" s="290" t="str">
        <f t="shared" si="119"/>
        <v/>
      </c>
      <c r="GH68" s="387" t="str">
        <f t="shared" si="120"/>
        <v/>
      </c>
      <c r="GI68" s="316" t="str">
        <f t="shared" si="121"/>
        <v/>
      </c>
      <c r="GJ68" s="290" t="str">
        <f t="shared" si="122"/>
        <v/>
      </c>
      <c r="GK68" s="290" t="str">
        <f t="shared" si="123"/>
        <v/>
      </c>
      <c r="GL68" s="317" t="str">
        <f t="shared" si="124"/>
        <v/>
      </c>
      <c r="GM68" s="391"/>
      <c r="GN68" s="398" t="str">
        <f t="shared" si="125"/>
        <v/>
      </c>
      <c r="GO68" s="398" t="str">
        <f t="shared" si="126"/>
        <v/>
      </c>
      <c r="GP68" s="399" t="str">
        <f t="shared" si="127"/>
        <v/>
      </c>
      <c r="GQ68" s="400" t="str">
        <f t="shared" si="128"/>
        <v/>
      </c>
      <c r="GR68" s="400" t="str">
        <f t="shared" si="129"/>
        <v/>
      </c>
      <c r="GS68" s="400" t="str">
        <f t="shared" si="130"/>
        <v/>
      </c>
      <c r="GT68" s="290" t="str">
        <f t="shared" si="131"/>
        <v/>
      </c>
      <c r="GU68" s="290" t="str">
        <f t="shared" si="132"/>
        <v/>
      </c>
      <c r="GV68" s="290" t="str">
        <f t="shared" si="133"/>
        <v/>
      </c>
      <c r="GW68" s="400" t="str">
        <f t="shared" si="134"/>
        <v/>
      </c>
      <c r="GX68" s="290" t="str">
        <f t="shared" si="135"/>
        <v/>
      </c>
      <c r="GY68" s="290" t="str">
        <f t="shared" si="136"/>
        <v/>
      </c>
      <c r="GZ68" s="290" t="str">
        <f t="shared" si="137"/>
        <v/>
      </c>
      <c r="HA68" s="317" t="str">
        <f t="shared" si="138"/>
        <v/>
      </c>
      <c r="HB68" s="417" t="str">
        <f t="shared" si="139"/>
        <v/>
      </c>
      <c r="HC68" s="399" t="str">
        <f t="shared" si="140"/>
        <v/>
      </c>
      <c r="HD68" s="290" t="str">
        <f t="shared" si="141"/>
        <v/>
      </c>
      <c r="HE68" s="290" t="str">
        <f t="shared" si="142"/>
        <v/>
      </c>
      <c r="HF68" s="290" t="str">
        <f t="shared" si="143"/>
        <v/>
      </c>
      <c r="HG68" s="290" t="str">
        <f t="shared" si="144"/>
        <v/>
      </c>
      <c r="HH68" s="317" t="str">
        <f t="shared" si="145"/>
        <v/>
      </c>
      <c r="HI68" s="399" t="str">
        <f t="shared" si="146"/>
        <v/>
      </c>
      <c r="HJ68" s="387" t="str">
        <f t="shared" si="147"/>
        <v/>
      </c>
      <c r="HK68" s="387" t="str">
        <f t="shared" si="148"/>
        <v/>
      </c>
      <c r="HL68" s="387" t="str">
        <f t="shared" si="149"/>
        <v/>
      </c>
      <c r="HM68" s="387" t="str">
        <f t="shared" si="150"/>
        <v/>
      </c>
      <c r="HN68" s="317" t="str">
        <f t="shared" si="151"/>
        <v/>
      </c>
      <c r="HO68" s="417" t="str">
        <f t="shared" si="152"/>
        <v/>
      </c>
      <c r="HP68" s="290" t="str">
        <f t="shared" si="153"/>
        <v/>
      </c>
      <c r="HQ68" s="290" t="str">
        <f t="shared" si="154"/>
        <v/>
      </c>
      <c r="HR68" s="422" t="str">
        <f t="shared" si="155"/>
        <v/>
      </c>
      <c r="HS68" s="399" t="str">
        <f t="shared" si="156"/>
        <v/>
      </c>
      <c r="HT68" s="400" t="str">
        <f t="shared" si="157"/>
        <v/>
      </c>
      <c r="HU68" s="387" t="str">
        <f t="shared" si="158"/>
        <v/>
      </c>
      <c r="HV68" s="387" t="str">
        <f t="shared" si="159"/>
        <v/>
      </c>
      <c r="HW68" s="404" t="str">
        <f t="shared" si="160"/>
        <v/>
      </c>
      <c r="HX68" s="394" t="str">
        <f t="shared" si="161"/>
        <v/>
      </c>
      <c r="HY68" s="180"/>
      <c r="HZ68" s="406">
        <f t="shared" si="162"/>
        <v>0</v>
      </c>
      <c r="IA68" s="406">
        <f t="shared" si="163"/>
        <v>0</v>
      </c>
      <c r="IB68" s="407">
        <f t="shared" si="164"/>
        <v>0</v>
      </c>
      <c r="IC68" s="407" t="str">
        <f t="shared" si="165"/>
        <v/>
      </c>
      <c r="ID68" s="407" t="str">
        <f t="shared" si="166"/>
        <v/>
      </c>
      <c r="IE68" s="407" t="str">
        <f t="shared" si="167"/>
        <v/>
      </c>
      <c r="IF68" s="407" t="str">
        <f t="shared" si="168"/>
        <v/>
      </c>
      <c r="IG68" s="407">
        <f t="shared" si="169"/>
        <v>0</v>
      </c>
      <c r="IH68" s="407">
        <f t="shared" si="170"/>
        <v>0</v>
      </c>
      <c r="II68" s="407">
        <f t="shared" si="171"/>
        <v>0</v>
      </c>
      <c r="IJ68" s="407">
        <f t="shared" si="172"/>
        <v>0</v>
      </c>
      <c r="IK68" s="406">
        <f t="shared" si="173"/>
        <v>0</v>
      </c>
    </row>
    <row r="69" spans="2:245" s="178" customFormat="1" ht="15" customHeight="1" x14ac:dyDescent="0.2">
      <c r="B69" s="231">
        <f t="shared" si="89"/>
        <v>0</v>
      </c>
      <c r="C69" s="231">
        <f t="shared" si="90"/>
        <v>0</v>
      </c>
      <c r="D69" s="231">
        <f t="shared" si="91"/>
        <v>0</v>
      </c>
      <c r="E69" s="231">
        <f t="shared" si="92"/>
        <v>0</v>
      </c>
      <c r="F69" s="231">
        <f t="shared" si="93"/>
        <v>0</v>
      </c>
      <c r="G69" s="231">
        <f t="shared" si="94"/>
        <v>0</v>
      </c>
      <c r="H69" s="231">
        <f t="shared" si="95"/>
        <v>0</v>
      </c>
      <c r="I69" s="232">
        <f t="shared" si="96"/>
        <v>0</v>
      </c>
      <c r="J69" s="151">
        <f t="shared" si="97"/>
        <v>0</v>
      </c>
      <c r="K69" s="152"/>
      <c r="L69" s="152"/>
      <c r="M69" s="153"/>
      <c r="N69" s="233"/>
      <c r="O69" s="155"/>
      <c r="P69" s="145" t="str">
        <f>IFERROR(VLOOKUP(O69,整理番号!$A$30:$B$31,2,FALSE),"")</f>
        <v/>
      </c>
      <c r="Q69" s="213"/>
      <c r="R69" s="158"/>
      <c r="S69" s="156" t="str">
        <f t="shared" si="98"/>
        <v/>
      </c>
      <c r="T69" s="152"/>
      <c r="U69" s="153"/>
      <c r="V69" s="145" t="str">
        <f>IFERROR(VLOOKUP(U69,整理番号!$A$3:$B$5,2,FALSE),"")</f>
        <v/>
      </c>
      <c r="W69" s="153"/>
      <c r="X69" s="146" t="str">
        <f>IFERROR(VLOOKUP(W69,整理番号!$A$8:$B$9,2,FALSE),"")</f>
        <v/>
      </c>
      <c r="Y69" s="153"/>
      <c r="Z69" s="145" t="str">
        <f>IFERROR(VLOOKUP(Y69,整理番号!$A$12:$B$16,2,FALSE),"")</f>
        <v/>
      </c>
      <c r="AA69" s="209"/>
      <c r="AB69" s="211"/>
      <c r="AC69" s="211"/>
      <c r="AD69" s="209"/>
      <c r="AE69" s="209"/>
      <c r="AF69" s="209"/>
      <c r="AG69" s="209"/>
      <c r="AH69" s="408"/>
      <c r="AI69" s="159"/>
      <c r="AJ69" s="410" t="str">
        <f>IFERROR(VLOOKUP(AI69,整理番号!$A$19:$B$23,2,FALSE),"")</f>
        <v/>
      </c>
      <c r="AK69" s="156" t="str">
        <f t="shared" si="99"/>
        <v/>
      </c>
      <c r="AL69" s="157"/>
      <c r="AM69" s="216"/>
      <c r="AN69" s="218"/>
      <c r="AO69" s="218"/>
      <c r="AP69" s="158"/>
      <c r="AQ69" s="159"/>
      <c r="AR69" s="220"/>
      <c r="AS69" s="161" t="str">
        <f t="shared" si="100"/>
        <v/>
      </c>
      <c r="AT69" s="147"/>
      <c r="AU69" s="147"/>
      <c r="AV69" s="161" t="str">
        <f t="shared" si="101"/>
        <v/>
      </c>
      <c r="AW69" s="162" t="str">
        <f t="shared" si="102"/>
        <v/>
      </c>
      <c r="AX69" s="162" t="str">
        <f t="shared" si="103"/>
        <v/>
      </c>
      <c r="AY69" s="223"/>
      <c r="AZ69" s="227" t="str">
        <f t="shared" si="104"/>
        <v/>
      </c>
      <c r="BA69" s="228" t="str">
        <f t="shared" si="105"/>
        <v/>
      </c>
      <c r="BB69" s="234" t="str">
        <f t="shared" si="106"/>
        <v/>
      </c>
      <c r="BC69" s="237"/>
      <c r="BD69" s="238"/>
      <c r="BE69" s="284"/>
      <c r="BF69" s="286"/>
      <c r="BG69" s="241"/>
      <c r="BH69" s="241"/>
      <c r="BI69" s="241"/>
      <c r="BJ69" s="241"/>
      <c r="BK69" s="241"/>
      <c r="BL69" s="163" t="s">
        <v>105</v>
      </c>
      <c r="BM69" s="302" t="str">
        <f t="shared" si="107"/>
        <v/>
      </c>
      <c r="BN69" s="251"/>
      <c r="BO69" s="270"/>
      <c r="BP69" s="179"/>
      <c r="BQ69" s="164"/>
      <c r="BR69" s="243"/>
      <c r="BS69" s="243"/>
      <c r="BT69" s="243"/>
      <c r="BU69" s="243"/>
      <c r="BV69" s="243"/>
      <c r="BW69" s="165" t="s">
        <v>106</v>
      </c>
      <c r="BX69" s="251"/>
      <c r="BY69" s="296"/>
      <c r="BZ69" s="304"/>
      <c r="CA69" s="305"/>
      <c r="CB69" s="305"/>
      <c r="CC69" s="305"/>
      <c r="CD69" s="305"/>
      <c r="CE69" s="305"/>
      <c r="CF69" s="165" t="s">
        <v>169</v>
      </c>
      <c r="CG69" s="308" t="str">
        <f t="shared" si="108"/>
        <v/>
      </c>
      <c r="CH69" s="251"/>
      <c r="CI69" s="296"/>
      <c r="CJ69" s="166"/>
      <c r="CK69" s="245"/>
      <c r="CL69" s="245"/>
      <c r="CM69" s="245"/>
      <c r="CN69" s="245"/>
      <c r="CO69" s="245"/>
      <c r="CP69" s="165" t="s">
        <v>107</v>
      </c>
      <c r="CQ69" s="247"/>
      <c r="CR69" s="249" t="str">
        <f t="shared" si="109"/>
        <v/>
      </c>
      <c r="CS69" s="251"/>
      <c r="CT69" s="296" t="s">
        <v>171</v>
      </c>
      <c r="CU69" s="167"/>
      <c r="CV69" s="300"/>
      <c r="CW69" s="300"/>
      <c r="CX69" s="300"/>
      <c r="CY69" s="300"/>
      <c r="CZ69" s="300"/>
      <c r="DA69" s="300"/>
      <c r="DB69" s="168" t="s">
        <v>108</v>
      </c>
      <c r="DC69" s="296" t="s">
        <v>171</v>
      </c>
      <c r="DD69" s="170"/>
      <c r="DE69" s="300"/>
      <c r="DF69" s="300"/>
      <c r="DG69" s="300"/>
      <c r="DH69" s="300"/>
      <c r="DI69" s="300"/>
      <c r="DJ69" s="300"/>
      <c r="DK69" s="169" t="s">
        <v>106</v>
      </c>
      <c r="DL69" s="296" t="s">
        <v>171</v>
      </c>
      <c r="DM69" s="170"/>
      <c r="DN69" s="300"/>
      <c r="DO69" s="300"/>
      <c r="DP69" s="300"/>
      <c r="DQ69" s="300"/>
      <c r="DR69" s="300"/>
      <c r="DS69" s="300"/>
      <c r="DT69" s="171" t="s">
        <v>106</v>
      </c>
      <c r="DU69" s="296" t="s">
        <v>171</v>
      </c>
      <c r="DV69" s="310"/>
      <c r="DW69" s="300"/>
      <c r="DX69" s="300"/>
      <c r="DY69" s="300"/>
      <c r="DZ69" s="300"/>
      <c r="EA69" s="300"/>
      <c r="EB69" s="300"/>
      <c r="EC69" s="172" t="s">
        <v>106</v>
      </c>
      <c r="ED69" s="173"/>
      <c r="EE69" s="296" t="s">
        <v>171</v>
      </c>
      <c r="EF69" s="170"/>
      <c r="EG69" s="300"/>
      <c r="EH69" s="300"/>
      <c r="EI69" s="300"/>
      <c r="EJ69" s="300"/>
      <c r="EK69" s="300"/>
      <c r="EL69" s="300"/>
      <c r="EM69" s="172" t="s">
        <v>106</v>
      </c>
      <c r="EN69" s="174"/>
      <c r="EO69" s="296" t="s">
        <v>171</v>
      </c>
      <c r="EP69" s="255"/>
      <c r="EQ69" s="256"/>
      <c r="ER69" s="256"/>
      <c r="ES69" s="256"/>
      <c r="ET69" s="256"/>
      <c r="EU69" s="256"/>
      <c r="EV69" s="175" t="s">
        <v>109</v>
      </c>
      <c r="EW69" s="259" t="str">
        <f t="shared" si="110"/>
        <v/>
      </c>
      <c r="EX69" s="253"/>
      <c r="EY69" s="296" t="s">
        <v>171</v>
      </c>
      <c r="EZ69" s="255"/>
      <c r="FA69" s="256"/>
      <c r="FB69" s="256"/>
      <c r="FC69" s="256"/>
      <c r="FD69" s="256"/>
      <c r="FE69" s="256"/>
      <c r="FF69" s="175" t="s">
        <v>109</v>
      </c>
      <c r="FG69" s="176" t="str">
        <f t="shared" si="111"/>
        <v/>
      </c>
      <c r="FH69" s="251"/>
      <c r="FI69" s="296"/>
      <c r="FJ69" s="423"/>
      <c r="FK69" s="424"/>
      <c r="FL69" s="424"/>
      <c r="FM69" s="424"/>
      <c r="FN69" s="424"/>
      <c r="FO69" s="424"/>
      <c r="FP69" s="165" t="s">
        <v>110</v>
      </c>
      <c r="FQ69" s="177" t="str">
        <f t="shared" si="112"/>
        <v/>
      </c>
      <c r="FR69" s="261"/>
      <c r="FS69" s="263" t="str">
        <f t="shared" si="113"/>
        <v/>
      </c>
      <c r="FT69" s="269"/>
      <c r="FU69" s="270"/>
      <c r="FV69" s="265" t="str">
        <f t="shared" si="114"/>
        <v/>
      </c>
      <c r="FW69" s="273"/>
      <c r="FX69" s="274"/>
      <c r="FY69" s="267" t="str">
        <f t="shared" si="115"/>
        <v/>
      </c>
      <c r="FZ69" s="273"/>
      <c r="GA69" s="277"/>
      <c r="GB69" s="376"/>
      <c r="GD69" s="316" t="str">
        <f t="shared" si="116"/>
        <v/>
      </c>
      <c r="GE69" s="290" t="str">
        <f t="shared" si="117"/>
        <v/>
      </c>
      <c r="GF69" s="290" t="str">
        <f t="shared" si="118"/>
        <v/>
      </c>
      <c r="GG69" s="290" t="str">
        <f t="shared" si="119"/>
        <v/>
      </c>
      <c r="GH69" s="387" t="str">
        <f t="shared" si="120"/>
        <v/>
      </c>
      <c r="GI69" s="316" t="str">
        <f t="shared" si="121"/>
        <v/>
      </c>
      <c r="GJ69" s="290" t="str">
        <f t="shared" si="122"/>
        <v/>
      </c>
      <c r="GK69" s="290" t="str">
        <f t="shared" si="123"/>
        <v/>
      </c>
      <c r="GL69" s="317" t="str">
        <f t="shared" si="124"/>
        <v/>
      </c>
      <c r="GM69" s="391"/>
      <c r="GN69" s="398" t="str">
        <f t="shared" si="125"/>
        <v/>
      </c>
      <c r="GO69" s="398" t="str">
        <f t="shared" si="126"/>
        <v/>
      </c>
      <c r="GP69" s="399" t="str">
        <f t="shared" si="127"/>
        <v/>
      </c>
      <c r="GQ69" s="400" t="str">
        <f t="shared" si="128"/>
        <v/>
      </c>
      <c r="GR69" s="400" t="str">
        <f t="shared" si="129"/>
        <v/>
      </c>
      <c r="GS69" s="400" t="str">
        <f t="shared" si="130"/>
        <v/>
      </c>
      <c r="GT69" s="290" t="str">
        <f t="shared" si="131"/>
        <v/>
      </c>
      <c r="GU69" s="290" t="str">
        <f t="shared" si="132"/>
        <v/>
      </c>
      <c r="GV69" s="290" t="str">
        <f t="shared" si="133"/>
        <v/>
      </c>
      <c r="GW69" s="400" t="str">
        <f t="shared" si="134"/>
        <v/>
      </c>
      <c r="GX69" s="290" t="str">
        <f t="shared" si="135"/>
        <v/>
      </c>
      <c r="GY69" s="290" t="str">
        <f t="shared" si="136"/>
        <v/>
      </c>
      <c r="GZ69" s="290" t="str">
        <f t="shared" si="137"/>
        <v/>
      </c>
      <c r="HA69" s="317" t="str">
        <f t="shared" si="138"/>
        <v/>
      </c>
      <c r="HB69" s="417" t="str">
        <f t="shared" si="139"/>
        <v/>
      </c>
      <c r="HC69" s="399" t="str">
        <f t="shared" si="140"/>
        <v/>
      </c>
      <c r="HD69" s="290" t="str">
        <f t="shared" si="141"/>
        <v/>
      </c>
      <c r="HE69" s="290" t="str">
        <f t="shared" si="142"/>
        <v/>
      </c>
      <c r="HF69" s="290" t="str">
        <f t="shared" si="143"/>
        <v/>
      </c>
      <c r="HG69" s="290" t="str">
        <f t="shared" si="144"/>
        <v/>
      </c>
      <c r="HH69" s="317" t="str">
        <f t="shared" si="145"/>
        <v/>
      </c>
      <c r="HI69" s="399" t="str">
        <f t="shared" si="146"/>
        <v/>
      </c>
      <c r="HJ69" s="387" t="str">
        <f t="shared" si="147"/>
        <v/>
      </c>
      <c r="HK69" s="387" t="str">
        <f t="shared" si="148"/>
        <v/>
      </c>
      <c r="HL69" s="387" t="str">
        <f t="shared" si="149"/>
        <v/>
      </c>
      <c r="HM69" s="387" t="str">
        <f t="shared" si="150"/>
        <v/>
      </c>
      <c r="HN69" s="317" t="str">
        <f t="shared" si="151"/>
        <v/>
      </c>
      <c r="HO69" s="417" t="str">
        <f t="shared" si="152"/>
        <v/>
      </c>
      <c r="HP69" s="290" t="str">
        <f t="shared" si="153"/>
        <v/>
      </c>
      <c r="HQ69" s="290" t="str">
        <f t="shared" si="154"/>
        <v/>
      </c>
      <c r="HR69" s="422" t="str">
        <f t="shared" si="155"/>
        <v/>
      </c>
      <c r="HS69" s="399" t="str">
        <f t="shared" si="156"/>
        <v/>
      </c>
      <c r="HT69" s="400" t="str">
        <f t="shared" si="157"/>
        <v/>
      </c>
      <c r="HU69" s="387" t="str">
        <f t="shared" si="158"/>
        <v/>
      </c>
      <c r="HV69" s="387" t="str">
        <f t="shared" si="159"/>
        <v/>
      </c>
      <c r="HW69" s="404" t="str">
        <f t="shared" si="160"/>
        <v/>
      </c>
      <c r="HX69" s="394" t="str">
        <f t="shared" si="161"/>
        <v/>
      </c>
      <c r="HY69" s="180"/>
      <c r="HZ69" s="406">
        <f t="shared" si="162"/>
        <v>0</v>
      </c>
      <c r="IA69" s="406">
        <f t="shared" si="163"/>
        <v>0</v>
      </c>
      <c r="IB69" s="407">
        <f t="shared" si="164"/>
        <v>0</v>
      </c>
      <c r="IC69" s="407" t="str">
        <f t="shared" si="165"/>
        <v/>
      </c>
      <c r="ID69" s="407" t="str">
        <f t="shared" si="166"/>
        <v/>
      </c>
      <c r="IE69" s="407" t="str">
        <f t="shared" si="167"/>
        <v/>
      </c>
      <c r="IF69" s="407" t="str">
        <f t="shared" si="168"/>
        <v/>
      </c>
      <c r="IG69" s="407">
        <f t="shared" si="169"/>
        <v>0</v>
      </c>
      <c r="IH69" s="407">
        <f t="shared" si="170"/>
        <v>0</v>
      </c>
      <c r="II69" s="407">
        <f t="shared" si="171"/>
        <v>0</v>
      </c>
      <c r="IJ69" s="407">
        <f t="shared" si="172"/>
        <v>0</v>
      </c>
      <c r="IK69" s="406">
        <f t="shared" si="173"/>
        <v>0</v>
      </c>
    </row>
    <row r="70" spans="2:245" s="178" customFormat="1" ht="15" customHeight="1" x14ac:dyDescent="0.2">
      <c r="B70" s="231">
        <f t="shared" si="89"/>
        <v>0</v>
      </c>
      <c r="C70" s="231">
        <f t="shared" si="90"/>
        <v>0</v>
      </c>
      <c r="D70" s="231">
        <f t="shared" si="91"/>
        <v>0</v>
      </c>
      <c r="E70" s="231">
        <f t="shared" si="92"/>
        <v>0</v>
      </c>
      <c r="F70" s="231">
        <f t="shared" si="93"/>
        <v>0</v>
      </c>
      <c r="G70" s="231">
        <f t="shared" si="94"/>
        <v>0</v>
      </c>
      <c r="H70" s="231">
        <f t="shared" si="95"/>
        <v>0</v>
      </c>
      <c r="I70" s="232">
        <f t="shared" si="96"/>
        <v>0</v>
      </c>
      <c r="J70" s="151">
        <f t="shared" si="97"/>
        <v>0</v>
      </c>
      <c r="K70" s="152"/>
      <c r="L70" s="152"/>
      <c r="M70" s="153"/>
      <c r="N70" s="233"/>
      <c r="O70" s="155"/>
      <c r="P70" s="145" t="str">
        <f>IFERROR(VLOOKUP(O70,整理番号!$A$30:$B$31,2,FALSE),"")</f>
        <v/>
      </c>
      <c r="Q70" s="213"/>
      <c r="R70" s="158"/>
      <c r="S70" s="156" t="str">
        <f t="shared" si="98"/>
        <v/>
      </c>
      <c r="T70" s="152"/>
      <c r="U70" s="153"/>
      <c r="V70" s="145" t="str">
        <f>IFERROR(VLOOKUP(U70,整理番号!$A$3:$B$5,2,FALSE),"")</f>
        <v/>
      </c>
      <c r="W70" s="153"/>
      <c r="X70" s="146" t="str">
        <f>IFERROR(VLOOKUP(W70,整理番号!$A$8:$B$9,2,FALSE),"")</f>
        <v/>
      </c>
      <c r="Y70" s="153"/>
      <c r="Z70" s="145" t="str">
        <f>IFERROR(VLOOKUP(Y70,整理番号!$A$12:$B$16,2,FALSE),"")</f>
        <v/>
      </c>
      <c r="AA70" s="209"/>
      <c r="AB70" s="211"/>
      <c r="AC70" s="211"/>
      <c r="AD70" s="209"/>
      <c r="AE70" s="209"/>
      <c r="AF70" s="209"/>
      <c r="AG70" s="209"/>
      <c r="AH70" s="408"/>
      <c r="AI70" s="159"/>
      <c r="AJ70" s="410" t="str">
        <f>IFERROR(VLOOKUP(AI70,整理番号!$A$19:$B$23,2,FALSE),"")</f>
        <v/>
      </c>
      <c r="AK70" s="156" t="str">
        <f t="shared" si="99"/>
        <v/>
      </c>
      <c r="AL70" s="157"/>
      <c r="AM70" s="216"/>
      <c r="AN70" s="218"/>
      <c r="AO70" s="218"/>
      <c r="AP70" s="158"/>
      <c r="AQ70" s="159"/>
      <c r="AR70" s="220"/>
      <c r="AS70" s="161" t="str">
        <f t="shared" si="100"/>
        <v/>
      </c>
      <c r="AT70" s="147"/>
      <c r="AU70" s="147"/>
      <c r="AV70" s="161" t="str">
        <f t="shared" si="101"/>
        <v/>
      </c>
      <c r="AW70" s="162" t="str">
        <f t="shared" si="102"/>
        <v/>
      </c>
      <c r="AX70" s="162" t="str">
        <f t="shared" si="103"/>
        <v/>
      </c>
      <c r="AY70" s="223"/>
      <c r="AZ70" s="227" t="str">
        <f t="shared" si="104"/>
        <v/>
      </c>
      <c r="BA70" s="228" t="str">
        <f t="shared" si="105"/>
        <v/>
      </c>
      <c r="BB70" s="234" t="str">
        <f t="shared" si="106"/>
        <v/>
      </c>
      <c r="BC70" s="237"/>
      <c r="BD70" s="238"/>
      <c r="BE70" s="284"/>
      <c r="BF70" s="286"/>
      <c r="BG70" s="241"/>
      <c r="BH70" s="241"/>
      <c r="BI70" s="241"/>
      <c r="BJ70" s="241"/>
      <c r="BK70" s="241"/>
      <c r="BL70" s="163" t="s">
        <v>105</v>
      </c>
      <c r="BM70" s="302" t="str">
        <f t="shared" si="107"/>
        <v/>
      </c>
      <c r="BN70" s="251"/>
      <c r="BO70" s="270"/>
      <c r="BP70" s="179"/>
      <c r="BQ70" s="164"/>
      <c r="BR70" s="243"/>
      <c r="BS70" s="243"/>
      <c r="BT70" s="243"/>
      <c r="BU70" s="243"/>
      <c r="BV70" s="243"/>
      <c r="BW70" s="165" t="s">
        <v>106</v>
      </c>
      <c r="BX70" s="251"/>
      <c r="BY70" s="296"/>
      <c r="BZ70" s="304"/>
      <c r="CA70" s="305"/>
      <c r="CB70" s="305"/>
      <c r="CC70" s="305"/>
      <c r="CD70" s="305"/>
      <c r="CE70" s="305"/>
      <c r="CF70" s="165" t="s">
        <v>169</v>
      </c>
      <c r="CG70" s="308" t="str">
        <f t="shared" si="108"/>
        <v/>
      </c>
      <c r="CH70" s="251"/>
      <c r="CI70" s="296"/>
      <c r="CJ70" s="166"/>
      <c r="CK70" s="245"/>
      <c r="CL70" s="245"/>
      <c r="CM70" s="245"/>
      <c r="CN70" s="245"/>
      <c r="CO70" s="245"/>
      <c r="CP70" s="165" t="s">
        <v>107</v>
      </c>
      <c r="CQ70" s="247"/>
      <c r="CR70" s="249" t="str">
        <f t="shared" si="109"/>
        <v/>
      </c>
      <c r="CS70" s="251"/>
      <c r="CT70" s="296" t="s">
        <v>171</v>
      </c>
      <c r="CU70" s="167"/>
      <c r="CV70" s="300"/>
      <c r="CW70" s="300"/>
      <c r="CX70" s="300"/>
      <c r="CY70" s="300"/>
      <c r="CZ70" s="300"/>
      <c r="DA70" s="300"/>
      <c r="DB70" s="168" t="s">
        <v>108</v>
      </c>
      <c r="DC70" s="296" t="s">
        <v>171</v>
      </c>
      <c r="DD70" s="170"/>
      <c r="DE70" s="300"/>
      <c r="DF70" s="300"/>
      <c r="DG70" s="300"/>
      <c r="DH70" s="300"/>
      <c r="DI70" s="300"/>
      <c r="DJ70" s="300"/>
      <c r="DK70" s="169" t="s">
        <v>106</v>
      </c>
      <c r="DL70" s="296" t="s">
        <v>171</v>
      </c>
      <c r="DM70" s="170"/>
      <c r="DN70" s="300"/>
      <c r="DO70" s="300"/>
      <c r="DP70" s="300"/>
      <c r="DQ70" s="300"/>
      <c r="DR70" s="300"/>
      <c r="DS70" s="300"/>
      <c r="DT70" s="171" t="s">
        <v>106</v>
      </c>
      <c r="DU70" s="296" t="s">
        <v>171</v>
      </c>
      <c r="DV70" s="310"/>
      <c r="DW70" s="300"/>
      <c r="DX70" s="300"/>
      <c r="DY70" s="300"/>
      <c r="DZ70" s="300"/>
      <c r="EA70" s="300"/>
      <c r="EB70" s="300"/>
      <c r="EC70" s="172" t="s">
        <v>106</v>
      </c>
      <c r="ED70" s="173"/>
      <c r="EE70" s="296" t="s">
        <v>171</v>
      </c>
      <c r="EF70" s="170"/>
      <c r="EG70" s="300"/>
      <c r="EH70" s="300"/>
      <c r="EI70" s="300"/>
      <c r="EJ70" s="300"/>
      <c r="EK70" s="300"/>
      <c r="EL70" s="300"/>
      <c r="EM70" s="172" t="s">
        <v>106</v>
      </c>
      <c r="EN70" s="174"/>
      <c r="EO70" s="296" t="s">
        <v>171</v>
      </c>
      <c r="EP70" s="255"/>
      <c r="EQ70" s="256"/>
      <c r="ER70" s="256"/>
      <c r="ES70" s="256"/>
      <c r="ET70" s="256"/>
      <c r="EU70" s="256"/>
      <c r="EV70" s="175" t="s">
        <v>109</v>
      </c>
      <c r="EW70" s="259" t="str">
        <f t="shared" si="110"/>
        <v/>
      </c>
      <c r="EX70" s="253"/>
      <c r="EY70" s="296" t="s">
        <v>171</v>
      </c>
      <c r="EZ70" s="255"/>
      <c r="FA70" s="256"/>
      <c r="FB70" s="256"/>
      <c r="FC70" s="256"/>
      <c r="FD70" s="256"/>
      <c r="FE70" s="256"/>
      <c r="FF70" s="175" t="s">
        <v>109</v>
      </c>
      <c r="FG70" s="176" t="str">
        <f t="shared" si="111"/>
        <v/>
      </c>
      <c r="FH70" s="251"/>
      <c r="FI70" s="296"/>
      <c r="FJ70" s="423"/>
      <c r="FK70" s="424"/>
      <c r="FL70" s="424"/>
      <c r="FM70" s="424"/>
      <c r="FN70" s="424"/>
      <c r="FO70" s="424"/>
      <c r="FP70" s="165" t="s">
        <v>110</v>
      </c>
      <c r="FQ70" s="177" t="str">
        <f t="shared" si="112"/>
        <v/>
      </c>
      <c r="FR70" s="261"/>
      <c r="FS70" s="263" t="str">
        <f t="shared" si="113"/>
        <v/>
      </c>
      <c r="FT70" s="269"/>
      <c r="FU70" s="270"/>
      <c r="FV70" s="265" t="str">
        <f t="shared" si="114"/>
        <v/>
      </c>
      <c r="FW70" s="273"/>
      <c r="FX70" s="274"/>
      <c r="FY70" s="267" t="str">
        <f t="shared" si="115"/>
        <v/>
      </c>
      <c r="FZ70" s="273"/>
      <c r="GA70" s="277"/>
      <c r="GB70" s="376"/>
      <c r="GD70" s="316" t="str">
        <f t="shared" si="116"/>
        <v/>
      </c>
      <c r="GE70" s="290" t="str">
        <f t="shared" si="117"/>
        <v/>
      </c>
      <c r="GF70" s="290" t="str">
        <f t="shared" si="118"/>
        <v/>
      </c>
      <c r="GG70" s="290" t="str">
        <f t="shared" si="119"/>
        <v/>
      </c>
      <c r="GH70" s="387" t="str">
        <f t="shared" si="120"/>
        <v/>
      </c>
      <c r="GI70" s="316" t="str">
        <f t="shared" si="121"/>
        <v/>
      </c>
      <c r="GJ70" s="290" t="str">
        <f t="shared" si="122"/>
        <v/>
      </c>
      <c r="GK70" s="290" t="str">
        <f t="shared" si="123"/>
        <v/>
      </c>
      <c r="GL70" s="317" t="str">
        <f t="shared" si="124"/>
        <v/>
      </c>
      <c r="GM70" s="391"/>
      <c r="GN70" s="398" t="str">
        <f t="shared" si="125"/>
        <v/>
      </c>
      <c r="GO70" s="398" t="str">
        <f t="shared" si="126"/>
        <v/>
      </c>
      <c r="GP70" s="399" t="str">
        <f t="shared" si="127"/>
        <v/>
      </c>
      <c r="GQ70" s="400" t="str">
        <f t="shared" si="128"/>
        <v/>
      </c>
      <c r="GR70" s="400" t="str">
        <f t="shared" si="129"/>
        <v/>
      </c>
      <c r="GS70" s="400" t="str">
        <f t="shared" si="130"/>
        <v/>
      </c>
      <c r="GT70" s="290" t="str">
        <f t="shared" si="131"/>
        <v/>
      </c>
      <c r="GU70" s="290" t="str">
        <f t="shared" si="132"/>
        <v/>
      </c>
      <c r="GV70" s="290" t="str">
        <f t="shared" si="133"/>
        <v/>
      </c>
      <c r="GW70" s="400" t="str">
        <f t="shared" si="134"/>
        <v/>
      </c>
      <c r="GX70" s="290" t="str">
        <f t="shared" si="135"/>
        <v/>
      </c>
      <c r="GY70" s="290" t="str">
        <f t="shared" si="136"/>
        <v/>
      </c>
      <c r="GZ70" s="290" t="str">
        <f t="shared" si="137"/>
        <v/>
      </c>
      <c r="HA70" s="317" t="str">
        <f t="shared" si="138"/>
        <v/>
      </c>
      <c r="HB70" s="417" t="str">
        <f t="shared" si="139"/>
        <v/>
      </c>
      <c r="HC70" s="399" t="str">
        <f t="shared" si="140"/>
        <v/>
      </c>
      <c r="HD70" s="290" t="str">
        <f t="shared" si="141"/>
        <v/>
      </c>
      <c r="HE70" s="290" t="str">
        <f t="shared" si="142"/>
        <v/>
      </c>
      <c r="HF70" s="290" t="str">
        <f t="shared" si="143"/>
        <v/>
      </c>
      <c r="HG70" s="290" t="str">
        <f t="shared" si="144"/>
        <v/>
      </c>
      <c r="HH70" s="317" t="str">
        <f t="shared" si="145"/>
        <v/>
      </c>
      <c r="HI70" s="399" t="str">
        <f t="shared" si="146"/>
        <v/>
      </c>
      <c r="HJ70" s="387" t="str">
        <f t="shared" si="147"/>
        <v/>
      </c>
      <c r="HK70" s="387" t="str">
        <f t="shared" si="148"/>
        <v/>
      </c>
      <c r="HL70" s="387" t="str">
        <f t="shared" si="149"/>
        <v/>
      </c>
      <c r="HM70" s="387" t="str">
        <f t="shared" si="150"/>
        <v/>
      </c>
      <c r="HN70" s="317" t="str">
        <f t="shared" si="151"/>
        <v/>
      </c>
      <c r="HO70" s="417" t="str">
        <f t="shared" si="152"/>
        <v/>
      </c>
      <c r="HP70" s="290" t="str">
        <f t="shared" si="153"/>
        <v/>
      </c>
      <c r="HQ70" s="290" t="str">
        <f t="shared" si="154"/>
        <v/>
      </c>
      <c r="HR70" s="422" t="str">
        <f t="shared" si="155"/>
        <v/>
      </c>
      <c r="HS70" s="399" t="str">
        <f t="shared" si="156"/>
        <v/>
      </c>
      <c r="HT70" s="400" t="str">
        <f t="shared" si="157"/>
        <v/>
      </c>
      <c r="HU70" s="387" t="str">
        <f t="shared" si="158"/>
        <v/>
      </c>
      <c r="HV70" s="387" t="str">
        <f t="shared" si="159"/>
        <v/>
      </c>
      <c r="HW70" s="404" t="str">
        <f t="shared" si="160"/>
        <v/>
      </c>
      <c r="HX70" s="394" t="str">
        <f t="shared" si="161"/>
        <v/>
      </c>
      <c r="HY70" s="180"/>
      <c r="HZ70" s="406">
        <f t="shared" si="162"/>
        <v>0</v>
      </c>
      <c r="IA70" s="406">
        <f t="shared" si="163"/>
        <v>0</v>
      </c>
      <c r="IB70" s="407">
        <f t="shared" si="164"/>
        <v>0</v>
      </c>
      <c r="IC70" s="407" t="str">
        <f t="shared" si="165"/>
        <v/>
      </c>
      <c r="ID70" s="407" t="str">
        <f t="shared" si="166"/>
        <v/>
      </c>
      <c r="IE70" s="407" t="str">
        <f t="shared" si="167"/>
        <v/>
      </c>
      <c r="IF70" s="407" t="str">
        <f t="shared" si="168"/>
        <v/>
      </c>
      <c r="IG70" s="407">
        <f t="shared" si="169"/>
        <v>0</v>
      </c>
      <c r="IH70" s="407">
        <f t="shared" si="170"/>
        <v>0</v>
      </c>
      <c r="II70" s="407">
        <f t="shared" si="171"/>
        <v>0</v>
      </c>
      <c r="IJ70" s="407">
        <f t="shared" si="172"/>
        <v>0</v>
      </c>
      <c r="IK70" s="406">
        <f t="shared" si="173"/>
        <v>0</v>
      </c>
    </row>
    <row r="71" spans="2:245" s="178" customFormat="1" ht="15" customHeight="1" x14ac:dyDescent="0.2">
      <c r="B71" s="231">
        <f t="shared" si="89"/>
        <v>0</v>
      </c>
      <c r="C71" s="231">
        <f t="shared" si="90"/>
        <v>0</v>
      </c>
      <c r="D71" s="231">
        <f t="shared" si="91"/>
        <v>0</v>
      </c>
      <c r="E71" s="231">
        <f t="shared" si="92"/>
        <v>0</v>
      </c>
      <c r="F71" s="231">
        <f t="shared" si="93"/>
        <v>0</v>
      </c>
      <c r="G71" s="231">
        <f t="shared" si="94"/>
        <v>0</v>
      </c>
      <c r="H71" s="231">
        <f t="shared" si="95"/>
        <v>0</v>
      </c>
      <c r="I71" s="232">
        <f t="shared" si="96"/>
        <v>0</v>
      </c>
      <c r="J71" s="151">
        <f t="shared" si="97"/>
        <v>0</v>
      </c>
      <c r="K71" s="152"/>
      <c r="L71" s="152"/>
      <c r="M71" s="153"/>
      <c r="N71" s="233"/>
      <c r="O71" s="155"/>
      <c r="P71" s="145" t="str">
        <f>IFERROR(VLOOKUP(O71,整理番号!$A$30:$B$31,2,FALSE),"")</f>
        <v/>
      </c>
      <c r="Q71" s="213"/>
      <c r="R71" s="158"/>
      <c r="S71" s="156" t="str">
        <f t="shared" si="98"/>
        <v/>
      </c>
      <c r="T71" s="152"/>
      <c r="U71" s="153"/>
      <c r="V71" s="145" t="str">
        <f>IFERROR(VLOOKUP(U71,整理番号!$A$3:$B$5,2,FALSE),"")</f>
        <v/>
      </c>
      <c r="W71" s="153"/>
      <c r="X71" s="146" t="str">
        <f>IFERROR(VLOOKUP(W71,整理番号!$A$8:$B$9,2,FALSE),"")</f>
        <v/>
      </c>
      <c r="Y71" s="153"/>
      <c r="Z71" s="145" t="str">
        <f>IFERROR(VLOOKUP(Y71,整理番号!$A$12:$B$16,2,FALSE),"")</f>
        <v/>
      </c>
      <c r="AA71" s="209"/>
      <c r="AB71" s="211"/>
      <c r="AC71" s="211"/>
      <c r="AD71" s="209"/>
      <c r="AE71" s="209"/>
      <c r="AF71" s="209"/>
      <c r="AG71" s="209"/>
      <c r="AH71" s="408"/>
      <c r="AI71" s="159"/>
      <c r="AJ71" s="410" t="str">
        <f>IFERROR(VLOOKUP(AI71,整理番号!$A$19:$B$23,2,FALSE),"")</f>
        <v/>
      </c>
      <c r="AK71" s="156" t="str">
        <f t="shared" si="99"/>
        <v/>
      </c>
      <c r="AL71" s="157"/>
      <c r="AM71" s="216"/>
      <c r="AN71" s="218"/>
      <c r="AO71" s="218"/>
      <c r="AP71" s="158"/>
      <c r="AQ71" s="159"/>
      <c r="AR71" s="220"/>
      <c r="AS71" s="161" t="str">
        <f t="shared" si="100"/>
        <v/>
      </c>
      <c r="AT71" s="147"/>
      <c r="AU71" s="147"/>
      <c r="AV71" s="161" t="str">
        <f t="shared" si="101"/>
        <v/>
      </c>
      <c r="AW71" s="162" t="str">
        <f t="shared" si="102"/>
        <v/>
      </c>
      <c r="AX71" s="162" t="str">
        <f t="shared" si="103"/>
        <v/>
      </c>
      <c r="AY71" s="223"/>
      <c r="AZ71" s="227" t="str">
        <f t="shared" si="104"/>
        <v/>
      </c>
      <c r="BA71" s="228" t="str">
        <f t="shared" si="105"/>
        <v/>
      </c>
      <c r="BB71" s="234" t="str">
        <f t="shared" si="106"/>
        <v/>
      </c>
      <c r="BC71" s="237"/>
      <c r="BD71" s="238"/>
      <c r="BE71" s="284"/>
      <c r="BF71" s="286"/>
      <c r="BG71" s="241"/>
      <c r="BH71" s="241"/>
      <c r="BI71" s="241"/>
      <c r="BJ71" s="241"/>
      <c r="BK71" s="241"/>
      <c r="BL71" s="163" t="s">
        <v>105</v>
      </c>
      <c r="BM71" s="302" t="str">
        <f t="shared" si="107"/>
        <v/>
      </c>
      <c r="BN71" s="251"/>
      <c r="BO71" s="270"/>
      <c r="BP71" s="179"/>
      <c r="BQ71" s="164"/>
      <c r="BR71" s="243"/>
      <c r="BS71" s="243"/>
      <c r="BT71" s="243"/>
      <c r="BU71" s="243"/>
      <c r="BV71" s="243"/>
      <c r="BW71" s="165" t="s">
        <v>106</v>
      </c>
      <c r="BX71" s="251"/>
      <c r="BY71" s="296"/>
      <c r="BZ71" s="304"/>
      <c r="CA71" s="305"/>
      <c r="CB71" s="305"/>
      <c r="CC71" s="305"/>
      <c r="CD71" s="305"/>
      <c r="CE71" s="305"/>
      <c r="CF71" s="165" t="s">
        <v>169</v>
      </c>
      <c r="CG71" s="308" t="str">
        <f t="shared" si="108"/>
        <v/>
      </c>
      <c r="CH71" s="251"/>
      <c r="CI71" s="296"/>
      <c r="CJ71" s="166"/>
      <c r="CK71" s="245"/>
      <c r="CL71" s="245"/>
      <c r="CM71" s="245"/>
      <c r="CN71" s="245"/>
      <c r="CO71" s="245"/>
      <c r="CP71" s="165" t="s">
        <v>107</v>
      </c>
      <c r="CQ71" s="247"/>
      <c r="CR71" s="249" t="str">
        <f t="shared" si="109"/>
        <v/>
      </c>
      <c r="CS71" s="251"/>
      <c r="CT71" s="296" t="s">
        <v>171</v>
      </c>
      <c r="CU71" s="167"/>
      <c r="CV71" s="300"/>
      <c r="CW71" s="300"/>
      <c r="CX71" s="300"/>
      <c r="CY71" s="300"/>
      <c r="CZ71" s="300"/>
      <c r="DA71" s="300"/>
      <c r="DB71" s="168" t="s">
        <v>108</v>
      </c>
      <c r="DC71" s="296" t="s">
        <v>171</v>
      </c>
      <c r="DD71" s="170"/>
      <c r="DE71" s="300"/>
      <c r="DF71" s="300"/>
      <c r="DG71" s="300"/>
      <c r="DH71" s="300"/>
      <c r="DI71" s="300"/>
      <c r="DJ71" s="300"/>
      <c r="DK71" s="169" t="s">
        <v>106</v>
      </c>
      <c r="DL71" s="296" t="s">
        <v>171</v>
      </c>
      <c r="DM71" s="170"/>
      <c r="DN71" s="300"/>
      <c r="DO71" s="300"/>
      <c r="DP71" s="300"/>
      <c r="DQ71" s="300"/>
      <c r="DR71" s="300"/>
      <c r="DS71" s="300"/>
      <c r="DT71" s="171" t="s">
        <v>106</v>
      </c>
      <c r="DU71" s="296" t="s">
        <v>171</v>
      </c>
      <c r="DV71" s="310"/>
      <c r="DW71" s="300"/>
      <c r="DX71" s="300"/>
      <c r="DY71" s="300"/>
      <c r="DZ71" s="300"/>
      <c r="EA71" s="300"/>
      <c r="EB71" s="300"/>
      <c r="EC71" s="172" t="s">
        <v>106</v>
      </c>
      <c r="ED71" s="173"/>
      <c r="EE71" s="296" t="s">
        <v>171</v>
      </c>
      <c r="EF71" s="170"/>
      <c r="EG71" s="300"/>
      <c r="EH71" s="300"/>
      <c r="EI71" s="300"/>
      <c r="EJ71" s="300"/>
      <c r="EK71" s="300"/>
      <c r="EL71" s="300"/>
      <c r="EM71" s="172" t="s">
        <v>106</v>
      </c>
      <c r="EN71" s="174"/>
      <c r="EO71" s="296" t="s">
        <v>171</v>
      </c>
      <c r="EP71" s="255"/>
      <c r="EQ71" s="256"/>
      <c r="ER71" s="256"/>
      <c r="ES71" s="256"/>
      <c r="ET71" s="256"/>
      <c r="EU71" s="256"/>
      <c r="EV71" s="175" t="s">
        <v>109</v>
      </c>
      <c r="EW71" s="259" t="str">
        <f t="shared" si="110"/>
        <v/>
      </c>
      <c r="EX71" s="253"/>
      <c r="EY71" s="296" t="s">
        <v>171</v>
      </c>
      <c r="EZ71" s="255"/>
      <c r="FA71" s="256"/>
      <c r="FB71" s="256"/>
      <c r="FC71" s="256"/>
      <c r="FD71" s="256"/>
      <c r="FE71" s="256"/>
      <c r="FF71" s="175" t="s">
        <v>109</v>
      </c>
      <c r="FG71" s="176" t="str">
        <f t="shared" si="111"/>
        <v/>
      </c>
      <c r="FH71" s="251"/>
      <c r="FI71" s="296"/>
      <c r="FJ71" s="423"/>
      <c r="FK71" s="424"/>
      <c r="FL71" s="424"/>
      <c r="FM71" s="424"/>
      <c r="FN71" s="424"/>
      <c r="FO71" s="424"/>
      <c r="FP71" s="165" t="s">
        <v>110</v>
      </c>
      <c r="FQ71" s="177" t="str">
        <f t="shared" si="112"/>
        <v/>
      </c>
      <c r="FR71" s="261"/>
      <c r="FS71" s="263" t="str">
        <f t="shared" si="113"/>
        <v/>
      </c>
      <c r="FT71" s="269"/>
      <c r="FU71" s="270"/>
      <c r="FV71" s="265" t="str">
        <f t="shared" si="114"/>
        <v/>
      </c>
      <c r="FW71" s="273"/>
      <c r="FX71" s="274"/>
      <c r="FY71" s="267" t="str">
        <f t="shared" si="115"/>
        <v/>
      </c>
      <c r="FZ71" s="273"/>
      <c r="GA71" s="277"/>
      <c r="GB71" s="376"/>
      <c r="GD71" s="316" t="str">
        <f t="shared" si="116"/>
        <v/>
      </c>
      <c r="GE71" s="290" t="str">
        <f t="shared" si="117"/>
        <v/>
      </c>
      <c r="GF71" s="290" t="str">
        <f t="shared" si="118"/>
        <v/>
      </c>
      <c r="GG71" s="290" t="str">
        <f t="shared" si="119"/>
        <v/>
      </c>
      <c r="GH71" s="387" t="str">
        <f t="shared" si="120"/>
        <v/>
      </c>
      <c r="GI71" s="316" t="str">
        <f t="shared" si="121"/>
        <v/>
      </c>
      <c r="GJ71" s="290" t="str">
        <f t="shared" si="122"/>
        <v/>
      </c>
      <c r="GK71" s="290" t="str">
        <f t="shared" si="123"/>
        <v/>
      </c>
      <c r="GL71" s="317" t="str">
        <f t="shared" si="124"/>
        <v/>
      </c>
      <c r="GM71" s="391"/>
      <c r="GN71" s="398" t="str">
        <f t="shared" si="125"/>
        <v/>
      </c>
      <c r="GO71" s="398" t="str">
        <f t="shared" si="126"/>
        <v/>
      </c>
      <c r="GP71" s="399" t="str">
        <f t="shared" si="127"/>
        <v/>
      </c>
      <c r="GQ71" s="400" t="str">
        <f t="shared" si="128"/>
        <v/>
      </c>
      <c r="GR71" s="400" t="str">
        <f t="shared" si="129"/>
        <v/>
      </c>
      <c r="GS71" s="400" t="str">
        <f t="shared" si="130"/>
        <v/>
      </c>
      <c r="GT71" s="290" t="str">
        <f t="shared" si="131"/>
        <v/>
      </c>
      <c r="GU71" s="290" t="str">
        <f t="shared" si="132"/>
        <v/>
      </c>
      <c r="GV71" s="290" t="str">
        <f t="shared" si="133"/>
        <v/>
      </c>
      <c r="GW71" s="400" t="str">
        <f t="shared" si="134"/>
        <v/>
      </c>
      <c r="GX71" s="290" t="str">
        <f t="shared" si="135"/>
        <v/>
      </c>
      <c r="GY71" s="290" t="str">
        <f t="shared" si="136"/>
        <v/>
      </c>
      <c r="GZ71" s="290" t="str">
        <f t="shared" si="137"/>
        <v/>
      </c>
      <c r="HA71" s="317" t="str">
        <f t="shared" si="138"/>
        <v/>
      </c>
      <c r="HB71" s="417" t="str">
        <f t="shared" si="139"/>
        <v/>
      </c>
      <c r="HC71" s="399" t="str">
        <f t="shared" si="140"/>
        <v/>
      </c>
      <c r="HD71" s="290" t="str">
        <f t="shared" si="141"/>
        <v/>
      </c>
      <c r="HE71" s="290" t="str">
        <f t="shared" si="142"/>
        <v/>
      </c>
      <c r="HF71" s="290" t="str">
        <f t="shared" si="143"/>
        <v/>
      </c>
      <c r="HG71" s="290" t="str">
        <f t="shared" si="144"/>
        <v/>
      </c>
      <c r="HH71" s="317" t="str">
        <f t="shared" si="145"/>
        <v/>
      </c>
      <c r="HI71" s="399" t="str">
        <f t="shared" si="146"/>
        <v/>
      </c>
      <c r="HJ71" s="387" t="str">
        <f t="shared" si="147"/>
        <v/>
      </c>
      <c r="HK71" s="387" t="str">
        <f t="shared" si="148"/>
        <v/>
      </c>
      <c r="HL71" s="387" t="str">
        <f t="shared" si="149"/>
        <v/>
      </c>
      <c r="HM71" s="387" t="str">
        <f t="shared" si="150"/>
        <v/>
      </c>
      <c r="HN71" s="317" t="str">
        <f t="shared" si="151"/>
        <v/>
      </c>
      <c r="HO71" s="417" t="str">
        <f t="shared" si="152"/>
        <v/>
      </c>
      <c r="HP71" s="290" t="str">
        <f t="shared" si="153"/>
        <v/>
      </c>
      <c r="HQ71" s="290" t="str">
        <f t="shared" si="154"/>
        <v/>
      </c>
      <c r="HR71" s="422" t="str">
        <f t="shared" si="155"/>
        <v/>
      </c>
      <c r="HS71" s="399" t="str">
        <f t="shared" si="156"/>
        <v/>
      </c>
      <c r="HT71" s="400" t="str">
        <f t="shared" si="157"/>
        <v/>
      </c>
      <c r="HU71" s="387" t="str">
        <f t="shared" si="158"/>
        <v/>
      </c>
      <c r="HV71" s="387" t="str">
        <f t="shared" si="159"/>
        <v/>
      </c>
      <c r="HW71" s="404" t="str">
        <f t="shared" si="160"/>
        <v/>
      </c>
      <c r="HX71" s="394" t="str">
        <f t="shared" si="161"/>
        <v/>
      </c>
      <c r="HY71" s="180"/>
      <c r="HZ71" s="406">
        <f t="shared" si="162"/>
        <v>0</v>
      </c>
      <c r="IA71" s="406">
        <f t="shared" si="163"/>
        <v>0</v>
      </c>
      <c r="IB71" s="407">
        <f t="shared" si="164"/>
        <v>0</v>
      </c>
      <c r="IC71" s="407" t="str">
        <f t="shared" si="165"/>
        <v/>
      </c>
      <c r="ID71" s="407" t="str">
        <f t="shared" si="166"/>
        <v/>
      </c>
      <c r="IE71" s="407" t="str">
        <f t="shared" si="167"/>
        <v/>
      </c>
      <c r="IF71" s="407" t="str">
        <f t="shared" si="168"/>
        <v/>
      </c>
      <c r="IG71" s="407">
        <f t="shared" si="169"/>
        <v>0</v>
      </c>
      <c r="IH71" s="407">
        <f t="shared" si="170"/>
        <v>0</v>
      </c>
      <c r="II71" s="407">
        <f t="shared" si="171"/>
        <v>0</v>
      </c>
      <c r="IJ71" s="407">
        <f t="shared" si="172"/>
        <v>0</v>
      </c>
      <c r="IK71" s="406">
        <f t="shared" si="173"/>
        <v>0</v>
      </c>
    </row>
    <row r="72" spans="2:245" s="178" customFormat="1" ht="15" customHeight="1" x14ac:dyDescent="0.2">
      <c r="B72" s="231">
        <f t="shared" si="89"/>
        <v>0</v>
      </c>
      <c r="C72" s="231">
        <f t="shared" si="90"/>
        <v>0</v>
      </c>
      <c r="D72" s="231">
        <f t="shared" si="91"/>
        <v>0</v>
      </c>
      <c r="E72" s="231">
        <f t="shared" si="92"/>
        <v>0</v>
      </c>
      <c r="F72" s="231">
        <f t="shared" si="93"/>
        <v>0</v>
      </c>
      <c r="G72" s="231">
        <f t="shared" si="94"/>
        <v>0</v>
      </c>
      <c r="H72" s="231">
        <f t="shared" si="95"/>
        <v>0</v>
      </c>
      <c r="I72" s="232">
        <f t="shared" si="96"/>
        <v>0</v>
      </c>
      <c r="J72" s="151">
        <f t="shared" si="97"/>
        <v>0</v>
      </c>
      <c r="K72" s="152"/>
      <c r="L72" s="152"/>
      <c r="M72" s="153"/>
      <c r="N72" s="233"/>
      <c r="O72" s="155"/>
      <c r="P72" s="145" t="str">
        <f>IFERROR(VLOOKUP(O72,整理番号!$A$30:$B$31,2,FALSE),"")</f>
        <v/>
      </c>
      <c r="Q72" s="213"/>
      <c r="R72" s="158"/>
      <c r="S72" s="156" t="str">
        <f t="shared" si="98"/>
        <v/>
      </c>
      <c r="T72" s="152"/>
      <c r="U72" s="153"/>
      <c r="V72" s="145" t="str">
        <f>IFERROR(VLOOKUP(U72,整理番号!$A$3:$B$5,2,FALSE),"")</f>
        <v/>
      </c>
      <c r="W72" s="153"/>
      <c r="X72" s="146" t="str">
        <f>IFERROR(VLOOKUP(W72,整理番号!$A$8:$B$9,2,FALSE),"")</f>
        <v/>
      </c>
      <c r="Y72" s="153"/>
      <c r="Z72" s="145" t="str">
        <f>IFERROR(VLOOKUP(Y72,整理番号!$A$12:$B$16,2,FALSE),"")</f>
        <v/>
      </c>
      <c r="AA72" s="209"/>
      <c r="AB72" s="211"/>
      <c r="AC72" s="211"/>
      <c r="AD72" s="209"/>
      <c r="AE72" s="209"/>
      <c r="AF72" s="209"/>
      <c r="AG72" s="209"/>
      <c r="AH72" s="408"/>
      <c r="AI72" s="159"/>
      <c r="AJ72" s="410" t="str">
        <f>IFERROR(VLOOKUP(AI72,整理番号!$A$19:$B$23,2,FALSE),"")</f>
        <v/>
      </c>
      <c r="AK72" s="156" t="str">
        <f t="shared" si="99"/>
        <v/>
      </c>
      <c r="AL72" s="157"/>
      <c r="AM72" s="216"/>
      <c r="AN72" s="218"/>
      <c r="AO72" s="218"/>
      <c r="AP72" s="158"/>
      <c r="AQ72" s="159"/>
      <c r="AR72" s="220"/>
      <c r="AS72" s="161" t="str">
        <f t="shared" si="100"/>
        <v/>
      </c>
      <c r="AT72" s="147"/>
      <c r="AU72" s="147"/>
      <c r="AV72" s="161" t="str">
        <f t="shared" si="101"/>
        <v/>
      </c>
      <c r="AW72" s="162" t="str">
        <f t="shared" si="102"/>
        <v/>
      </c>
      <c r="AX72" s="162" t="str">
        <f t="shared" si="103"/>
        <v/>
      </c>
      <c r="AY72" s="223"/>
      <c r="AZ72" s="227" t="str">
        <f t="shared" si="104"/>
        <v/>
      </c>
      <c r="BA72" s="228" t="str">
        <f t="shared" si="105"/>
        <v/>
      </c>
      <c r="BB72" s="234" t="str">
        <f t="shared" si="106"/>
        <v/>
      </c>
      <c r="BC72" s="237"/>
      <c r="BD72" s="238"/>
      <c r="BE72" s="284"/>
      <c r="BF72" s="286"/>
      <c r="BG72" s="241"/>
      <c r="BH72" s="241"/>
      <c r="BI72" s="241"/>
      <c r="BJ72" s="241"/>
      <c r="BK72" s="241"/>
      <c r="BL72" s="163" t="s">
        <v>105</v>
      </c>
      <c r="BM72" s="302" t="str">
        <f t="shared" si="107"/>
        <v/>
      </c>
      <c r="BN72" s="251"/>
      <c r="BO72" s="270"/>
      <c r="BP72" s="179"/>
      <c r="BQ72" s="164"/>
      <c r="BR72" s="243"/>
      <c r="BS72" s="243"/>
      <c r="BT72" s="243"/>
      <c r="BU72" s="243"/>
      <c r="BV72" s="243"/>
      <c r="BW72" s="165" t="s">
        <v>106</v>
      </c>
      <c r="BX72" s="251"/>
      <c r="BY72" s="296"/>
      <c r="BZ72" s="304"/>
      <c r="CA72" s="305"/>
      <c r="CB72" s="305"/>
      <c r="CC72" s="305"/>
      <c r="CD72" s="305"/>
      <c r="CE72" s="305"/>
      <c r="CF72" s="165" t="s">
        <v>169</v>
      </c>
      <c r="CG72" s="308" t="str">
        <f t="shared" si="108"/>
        <v/>
      </c>
      <c r="CH72" s="251"/>
      <c r="CI72" s="296"/>
      <c r="CJ72" s="166"/>
      <c r="CK72" s="245"/>
      <c r="CL72" s="245"/>
      <c r="CM72" s="245"/>
      <c r="CN72" s="245"/>
      <c r="CO72" s="245"/>
      <c r="CP72" s="165" t="s">
        <v>107</v>
      </c>
      <c r="CQ72" s="247"/>
      <c r="CR72" s="249" t="str">
        <f t="shared" si="109"/>
        <v/>
      </c>
      <c r="CS72" s="251"/>
      <c r="CT72" s="296" t="s">
        <v>171</v>
      </c>
      <c r="CU72" s="167"/>
      <c r="CV72" s="300"/>
      <c r="CW72" s="300"/>
      <c r="CX72" s="300"/>
      <c r="CY72" s="300"/>
      <c r="CZ72" s="300"/>
      <c r="DA72" s="300"/>
      <c r="DB72" s="168" t="s">
        <v>108</v>
      </c>
      <c r="DC72" s="296" t="s">
        <v>171</v>
      </c>
      <c r="DD72" s="170"/>
      <c r="DE72" s="300"/>
      <c r="DF72" s="300"/>
      <c r="DG72" s="300"/>
      <c r="DH72" s="300"/>
      <c r="DI72" s="300"/>
      <c r="DJ72" s="300"/>
      <c r="DK72" s="169" t="s">
        <v>106</v>
      </c>
      <c r="DL72" s="296" t="s">
        <v>171</v>
      </c>
      <c r="DM72" s="170"/>
      <c r="DN72" s="300"/>
      <c r="DO72" s="300"/>
      <c r="DP72" s="300"/>
      <c r="DQ72" s="300"/>
      <c r="DR72" s="300"/>
      <c r="DS72" s="300"/>
      <c r="DT72" s="171" t="s">
        <v>106</v>
      </c>
      <c r="DU72" s="296" t="s">
        <v>171</v>
      </c>
      <c r="DV72" s="310"/>
      <c r="DW72" s="300"/>
      <c r="DX72" s="300"/>
      <c r="DY72" s="300"/>
      <c r="DZ72" s="300"/>
      <c r="EA72" s="300"/>
      <c r="EB72" s="300"/>
      <c r="EC72" s="172" t="s">
        <v>106</v>
      </c>
      <c r="ED72" s="173"/>
      <c r="EE72" s="296" t="s">
        <v>171</v>
      </c>
      <c r="EF72" s="170"/>
      <c r="EG72" s="300"/>
      <c r="EH72" s="300"/>
      <c r="EI72" s="300"/>
      <c r="EJ72" s="300"/>
      <c r="EK72" s="300"/>
      <c r="EL72" s="300"/>
      <c r="EM72" s="172" t="s">
        <v>106</v>
      </c>
      <c r="EN72" s="174"/>
      <c r="EO72" s="296" t="s">
        <v>171</v>
      </c>
      <c r="EP72" s="255"/>
      <c r="EQ72" s="256"/>
      <c r="ER72" s="256"/>
      <c r="ES72" s="256"/>
      <c r="ET72" s="256"/>
      <c r="EU72" s="256"/>
      <c r="EV72" s="175" t="s">
        <v>109</v>
      </c>
      <c r="EW72" s="259" t="str">
        <f t="shared" si="110"/>
        <v/>
      </c>
      <c r="EX72" s="253"/>
      <c r="EY72" s="296" t="s">
        <v>171</v>
      </c>
      <c r="EZ72" s="255"/>
      <c r="FA72" s="256"/>
      <c r="FB72" s="256"/>
      <c r="FC72" s="256"/>
      <c r="FD72" s="256"/>
      <c r="FE72" s="256"/>
      <c r="FF72" s="175" t="s">
        <v>109</v>
      </c>
      <c r="FG72" s="176" t="str">
        <f t="shared" si="111"/>
        <v/>
      </c>
      <c r="FH72" s="251"/>
      <c r="FI72" s="296"/>
      <c r="FJ72" s="423"/>
      <c r="FK72" s="424"/>
      <c r="FL72" s="424"/>
      <c r="FM72" s="424"/>
      <c r="FN72" s="424"/>
      <c r="FO72" s="424"/>
      <c r="FP72" s="165" t="s">
        <v>110</v>
      </c>
      <c r="FQ72" s="177" t="str">
        <f t="shared" si="112"/>
        <v/>
      </c>
      <c r="FR72" s="261"/>
      <c r="FS72" s="263" t="str">
        <f t="shared" si="113"/>
        <v/>
      </c>
      <c r="FT72" s="269"/>
      <c r="FU72" s="270"/>
      <c r="FV72" s="265" t="str">
        <f t="shared" si="114"/>
        <v/>
      </c>
      <c r="FW72" s="273"/>
      <c r="FX72" s="274"/>
      <c r="FY72" s="267" t="str">
        <f t="shared" si="115"/>
        <v/>
      </c>
      <c r="FZ72" s="273"/>
      <c r="GA72" s="277"/>
      <c r="GB72" s="376"/>
      <c r="GD72" s="316" t="str">
        <f t="shared" si="116"/>
        <v/>
      </c>
      <c r="GE72" s="290" t="str">
        <f t="shared" si="117"/>
        <v/>
      </c>
      <c r="GF72" s="290" t="str">
        <f t="shared" si="118"/>
        <v/>
      </c>
      <c r="GG72" s="290" t="str">
        <f t="shared" si="119"/>
        <v/>
      </c>
      <c r="GH72" s="387" t="str">
        <f t="shared" si="120"/>
        <v/>
      </c>
      <c r="GI72" s="316" t="str">
        <f t="shared" si="121"/>
        <v/>
      </c>
      <c r="GJ72" s="290" t="str">
        <f t="shared" si="122"/>
        <v/>
      </c>
      <c r="GK72" s="290" t="str">
        <f t="shared" si="123"/>
        <v/>
      </c>
      <c r="GL72" s="317" t="str">
        <f t="shared" si="124"/>
        <v/>
      </c>
      <c r="GM72" s="391"/>
      <c r="GN72" s="398" t="str">
        <f t="shared" si="125"/>
        <v/>
      </c>
      <c r="GO72" s="398" t="str">
        <f t="shared" si="126"/>
        <v/>
      </c>
      <c r="GP72" s="399" t="str">
        <f t="shared" si="127"/>
        <v/>
      </c>
      <c r="GQ72" s="400" t="str">
        <f t="shared" si="128"/>
        <v/>
      </c>
      <c r="GR72" s="400" t="str">
        <f t="shared" si="129"/>
        <v/>
      </c>
      <c r="GS72" s="400" t="str">
        <f t="shared" si="130"/>
        <v/>
      </c>
      <c r="GT72" s="290" t="str">
        <f t="shared" si="131"/>
        <v/>
      </c>
      <c r="GU72" s="290" t="str">
        <f t="shared" si="132"/>
        <v/>
      </c>
      <c r="GV72" s="290" t="str">
        <f t="shared" si="133"/>
        <v/>
      </c>
      <c r="GW72" s="400" t="str">
        <f t="shared" si="134"/>
        <v/>
      </c>
      <c r="GX72" s="290" t="str">
        <f t="shared" si="135"/>
        <v/>
      </c>
      <c r="GY72" s="290" t="str">
        <f t="shared" si="136"/>
        <v/>
      </c>
      <c r="GZ72" s="290" t="str">
        <f t="shared" si="137"/>
        <v/>
      </c>
      <c r="HA72" s="317" t="str">
        <f t="shared" si="138"/>
        <v/>
      </c>
      <c r="HB72" s="417" t="str">
        <f t="shared" si="139"/>
        <v/>
      </c>
      <c r="HC72" s="399" t="str">
        <f t="shared" si="140"/>
        <v/>
      </c>
      <c r="HD72" s="290" t="str">
        <f t="shared" si="141"/>
        <v/>
      </c>
      <c r="HE72" s="290" t="str">
        <f t="shared" si="142"/>
        <v/>
      </c>
      <c r="HF72" s="290" t="str">
        <f t="shared" si="143"/>
        <v/>
      </c>
      <c r="HG72" s="290" t="str">
        <f t="shared" si="144"/>
        <v/>
      </c>
      <c r="HH72" s="317" t="str">
        <f t="shared" si="145"/>
        <v/>
      </c>
      <c r="HI72" s="399" t="str">
        <f t="shared" si="146"/>
        <v/>
      </c>
      <c r="HJ72" s="387" t="str">
        <f t="shared" si="147"/>
        <v/>
      </c>
      <c r="HK72" s="387" t="str">
        <f t="shared" si="148"/>
        <v/>
      </c>
      <c r="HL72" s="387" t="str">
        <f t="shared" si="149"/>
        <v/>
      </c>
      <c r="HM72" s="387" t="str">
        <f t="shared" si="150"/>
        <v/>
      </c>
      <c r="HN72" s="317" t="str">
        <f t="shared" si="151"/>
        <v/>
      </c>
      <c r="HO72" s="417" t="str">
        <f t="shared" si="152"/>
        <v/>
      </c>
      <c r="HP72" s="290" t="str">
        <f t="shared" si="153"/>
        <v/>
      </c>
      <c r="HQ72" s="290" t="str">
        <f t="shared" si="154"/>
        <v/>
      </c>
      <c r="HR72" s="422" t="str">
        <f t="shared" si="155"/>
        <v/>
      </c>
      <c r="HS72" s="399" t="str">
        <f t="shared" si="156"/>
        <v/>
      </c>
      <c r="HT72" s="400" t="str">
        <f t="shared" si="157"/>
        <v/>
      </c>
      <c r="HU72" s="387" t="str">
        <f t="shared" si="158"/>
        <v/>
      </c>
      <c r="HV72" s="387" t="str">
        <f t="shared" si="159"/>
        <v/>
      </c>
      <c r="HW72" s="404" t="str">
        <f t="shared" si="160"/>
        <v/>
      </c>
      <c r="HX72" s="394" t="str">
        <f t="shared" si="161"/>
        <v/>
      </c>
      <c r="HY72" s="180"/>
      <c r="HZ72" s="406">
        <f t="shared" si="162"/>
        <v>0</v>
      </c>
      <c r="IA72" s="406">
        <f t="shared" si="163"/>
        <v>0</v>
      </c>
      <c r="IB72" s="407">
        <f t="shared" si="164"/>
        <v>0</v>
      </c>
      <c r="IC72" s="407" t="str">
        <f t="shared" si="165"/>
        <v/>
      </c>
      <c r="ID72" s="407" t="str">
        <f t="shared" si="166"/>
        <v/>
      </c>
      <c r="IE72" s="407" t="str">
        <f t="shared" si="167"/>
        <v/>
      </c>
      <c r="IF72" s="407" t="str">
        <f t="shared" si="168"/>
        <v/>
      </c>
      <c r="IG72" s="407">
        <f t="shared" si="169"/>
        <v>0</v>
      </c>
      <c r="IH72" s="407">
        <f t="shared" si="170"/>
        <v>0</v>
      </c>
      <c r="II72" s="407">
        <f t="shared" si="171"/>
        <v>0</v>
      </c>
      <c r="IJ72" s="407">
        <f t="shared" si="172"/>
        <v>0</v>
      </c>
      <c r="IK72" s="406">
        <f t="shared" si="173"/>
        <v>0</v>
      </c>
    </row>
    <row r="73" spans="2:245" s="178" customFormat="1" ht="15" customHeight="1" x14ac:dyDescent="0.2">
      <c r="B73" s="231">
        <f t="shared" si="89"/>
        <v>0</v>
      </c>
      <c r="C73" s="231">
        <f t="shared" si="90"/>
        <v>0</v>
      </c>
      <c r="D73" s="231">
        <f t="shared" si="91"/>
        <v>0</v>
      </c>
      <c r="E73" s="231">
        <f t="shared" si="92"/>
        <v>0</v>
      </c>
      <c r="F73" s="231">
        <f t="shared" si="93"/>
        <v>0</v>
      </c>
      <c r="G73" s="231">
        <f t="shared" si="94"/>
        <v>0</v>
      </c>
      <c r="H73" s="231">
        <f t="shared" si="95"/>
        <v>0</v>
      </c>
      <c r="I73" s="232">
        <f t="shared" si="96"/>
        <v>0</v>
      </c>
      <c r="J73" s="151">
        <f t="shared" si="97"/>
        <v>0</v>
      </c>
      <c r="K73" s="152"/>
      <c r="L73" s="152"/>
      <c r="M73" s="153"/>
      <c r="N73" s="233"/>
      <c r="O73" s="155"/>
      <c r="P73" s="145" t="str">
        <f>IFERROR(VLOOKUP(O73,整理番号!$A$30:$B$31,2,FALSE),"")</f>
        <v/>
      </c>
      <c r="Q73" s="213"/>
      <c r="R73" s="158"/>
      <c r="S73" s="156" t="str">
        <f t="shared" si="98"/>
        <v/>
      </c>
      <c r="T73" s="152"/>
      <c r="U73" s="153"/>
      <c r="V73" s="145" t="str">
        <f>IFERROR(VLOOKUP(U73,整理番号!$A$3:$B$5,2,FALSE),"")</f>
        <v/>
      </c>
      <c r="W73" s="153"/>
      <c r="X73" s="146" t="str">
        <f>IFERROR(VLOOKUP(W73,整理番号!$A$8:$B$9,2,FALSE),"")</f>
        <v/>
      </c>
      <c r="Y73" s="153"/>
      <c r="Z73" s="145" t="str">
        <f>IFERROR(VLOOKUP(Y73,整理番号!$A$12:$B$16,2,FALSE),"")</f>
        <v/>
      </c>
      <c r="AA73" s="209"/>
      <c r="AB73" s="211"/>
      <c r="AC73" s="211"/>
      <c r="AD73" s="209"/>
      <c r="AE73" s="209"/>
      <c r="AF73" s="209"/>
      <c r="AG73" s="209"/>
      <c r="AH73" s="408"/>
      <c r="AI73" s="159"/>
      <c r="AJ73" s="410" t="str">
        <f>IFERROR(VLOOKUP(AI73,整理番号!$A$19:$B$23,2,FALSE),"")</f>
        <v/>
      </c>
      <c r="AK73" s="156" t="str">
        <f t="shared" si="99"/>
        <v/>
      </c>
      <c r="AL73" s="157"/>
      <c r="AM73" s="216"/>
      <c r="AN73" s="218"/>
      <c r="AO73" s="218"/>
      <c r="AP73" s="158"/>
      <c r="AQ73" s="159"/>
      <c r="AR73" s="220"/>
      <c r="AS73" s="161" t="str">
        <f t="shared" si="100"/>
        <v/>
      </c>
      <c r="AT73" s="147"/>
      <c r="AU73" s="147"/>
      <c r="AV73" s="161" t="str">
        <f t="shared" si="101"/>
        <v/>
      </c>
      <c r="AW73" s="162" t="str">
        <f t="shared" si="102"/>
        <v/>
      </c>
      <c r="AX73" s="162" t="str">
        <f t="shared" si="103"/>
        <v/>
      </c>
      <c r="AY73" s="223"/>
      <c r="AZ73" s="227" t="str">
        <f t="shared" si="104"/>
        <v/>
      </c>
      <c r="BA73" s="228" t="str">
        <f t="shared" si="105"/>
        <v/>
      </c>
      <c r="BB73" s="234" t="str">
        <f t="shared" si="106"/>
        <v/>
      </c>
      <c r="BC73" s="237"/>
      <c r="BD73" s="238"/>
      <c r="BE73" s="284"/>
      <c r="BF73" s="286"/>
      <c r="BG73" s="241"/>
      <c r="BH73" s="241"/>
      <c r="BI73" s="241"/>
      <c r="BJ73" s="241"/>
      <c r="BK73" s="241"/>
      <c r="BL73" s="163" t="s">
        <v>105</v>
      </c>
      <c r="BM73" s="302" t="str">
        <f t="shared" si="107"/>
        <v/>
      </c>
      <c r="BN73" s="251"/>
      <c r="BO73" s="270"/>
      <c r="BP73" s="179"/>
      <c r="BQ73" s="164"/>
      <c r="BR73" s="243"/>
      <c r="BS73" s="243"/>
      <c r="BT73" s="243"/>
      <c r="BU73" s="243"/>
      <c r="BV73" s="243"/>
      <c r="BW73" s="165" t="s">
        <v>106</v>
      </c>
      <c r="BX73" s="251"/>
      <c r="BY73" s="296"/>
      <c r="BZ73" s="304"/>
      <c r="CA73" s="305"/>
      <c r="CB73" s="305"/>
      <c r="CC73" s="305"/>
      <c r="CD73" s="305"/>
      <c r="CE73" s="305"/>
      <c r="CF73" s="165" t="s">
        <v>169</v>
      </c>
      <c r="CG73" s="308" t="str">
        <f t="shared" si="108"/>
        <v/>
      </c>
      <c r="CH73" s="251"/>
      <c r="CI73" s="296"/>
      <c r="CJ73" s="166"/>
      <c r="CK73" s="245"/>
      <c r="CL73" s="245"/>
      <c r="CM73" s="245"/>
      <c r="CN73" s="245"/>
      <c r="CO73" s="245"/>
      <c r="CP73" s="165" t="s">
        <v>107</v>
      </c>
      <c r="CQ73" s="247"/>
      <c r="CR73" s="249" t="str">
        <f t="shared" si="109"/>
        <v/>
      </c>
      <c r="CS73" s="251"/>
      <c r="CT73" s="296" t="s">
        <v>171</v>
      </c>
      <c r="CU73" s="167"/>
      <c r="CV73" s="300"/>
      <c r="CW73" s="300"/>
      <c r="CX73" s="300"/>
      <c r="CY73" s="300"/>
      <c r="CZ73" s="300"/>
      <c r="DA73" s="300"/>
      <c r="DB73" s="168" t="s">
        <v>108</v>
      </c>
      <c r="DC73" s="296" t="s">
        <v>171</v>
      </c>
      <c r="DD73" s="170"/>
      <c r="DE73" s="300"/>
      <c r="DF73" s="300"/>
      <c r="DG73" s="300"/>
      <c r="DH73" s="300"/>
      <c r="DI73" s="300"/>
      <c r="DJ73" s="300"/>
      <c r="DK73" s="169" t="s">
        <v>106</v>
      </c>
      <c r="DL73" s="296" t="s">
        <v>171</v>
      </c>
      <c r="DM73" s="170"/>
      <c r="DN73" s="300"/>
      <c r="DO73" s="300"/>
      <c r="DP73" s="300"/>
      <c r="DQ73" s="300"/>
      <c r="DR73" s="300"/>
      <c r="DS73" s="300"/>
      <c r="DT73" s="171" t="s">
        <v>106</v>
      </c>
      <c r="DU73" s="296" t="s">
        <v>171</v>
      </c>
      <c r="DV73" s="310"/>
      <c r="DW73" s="300"/>
      <c r="DX73" s="300"/>
      <c r="DY73" s="300"/>
      <c r="DZ73" s="300"/>
      <c r="EA73" s="300"/>
      <c r="EB73" s="300"/>
      <c r="EC73" s="172" t="s">
        <v>106</v>
      </c>
      <c r="ED73" s="173"/>
      <c r="EE73" s="296" t="s">
        <v>171</v>
      </c>
      <c r="EF73" s="170"/>
      <c r="EG73" s="300"/>
      <c r="EH73" s="300"/>
      <c r="EI73" s="300"/>
      <c r="EJ73" s="300"/>
      <c r="EK73" s="300"/>
      <c r="EL73" s="300"/>
      <c r="EM73" s="172" t="s">
        <v>106</v>
      </c>
      <c r="EN73" s="174"/>
      <c r="EO73" s="296" t="s">
        <v>171</v>
      </c>
      <c r="EP73" s="255"/>
      <c r="EQ73" s="256"/>
      <c r="ER73" s="256"/>
      <c r="ES73" s="256"/>
      <c r="ET73" s="256"/>
      <c r="EU73" s="256"/>
      <c r="EV73" s="175" t="s">
        <v>109</v>
      </c>
      <c r="EW73" s="259" t="str">
        <f t="shared" si="110"/>
        <v/>
      </c>
      <c r="EX73" s="253"/>
      <c r="EY73" s="296" t="s">
        <v>171</v>
      </c>
      <c r="EZ73" s="255"/>
      <c r="FA73" s="256"/>
      <c r="FB73" s="256"/>
      <c r="FC73" s="256"/>
      <c r="FD73" s="256"/>
      <c r="FE73" s="256"/>
      <c r="FF73" s="175" t="s">
        <v>109</v>
      </c>
      <c r="FG73" s="176" t="str">
        <f t="shared" si="111"/>
        <v/>
      </c>
      <c r="FH73" s="251"/>
      <c r="FI73" s="296"/>
      <c r="FJ73" s="423"/>
      <c r="FK73" s="424"/>
      <c r="FL73" s="424"/>
      <c r="FM73" s="424"/>
      <c r="FN73" s="424"/>
      <c r="FO73" s="424"/>
      <c r="FP73" s="165" t="s">
        <v>110</v>
      </c>
      <c r="FQ73" s="177" t="str">
        <f t="shared" si="112"/>
        <v/>
      </c>
      <c r="FR73" s="261"/>
      <c r="FS73" s="263" t="str">
        <f t="shared" si="113"/>
        <v/>
      </c>
      <c r="FT73" s="269"/>
      <c r="FU73" s="270"/>
      <c r="FV73" s="265" t="str">
        <f t="shared" si="114"/>
        <v/>
      </c>
      <c r="FW73" s="273"/>
      <c r="FX73" s="274"/>
      <c r="FY73" s="267" t="str">
        <f t="shared" si="115"/>
        <v/>
      </c>
      <c r="FZ73" s="273"/>
      <c r="GA73" s="277"/>
      <c r="GB73" s="376"/>
      <c r="GD73" s="316" t="str">
        <f t="shared" si="116"/>
        <v/>
      </c>
      <c r="GE73" s="290" t="str">
        <f t="shared" si="117"/>
        <v/>
      </c>
      <c r="GF73" s="290" t="str">
        <f t="shared" si="118"/>
        <v/>
      </c>
      <c r="GG73" s="290" t="str">
        <f t="shared" si="119"/>
        <v/>
      </c>
      <c r="GH73" s="387" t="str">
        <f t="shared" si="120"/>
        <v/>
      </c>
      <c r="GI73" s="316" t="str">
        <f t="shared" si="121"/>
        <v/>
      </c>
      <c r="GJ73" s="290" t="str">
        <f t="shared" si="122"/>
        <v/>
      </c>
      <c r="GK73" s="290" t="str">
        <f t="shared" si="123"/>
        <v/>
      </c>
      <c r="GL73" s="317" t="str">
        <f t="shared" si="124"/>
        <v/>
      </c>
      <c r="GM73" s="391"/>
      <c r="GN73" s="398" t="str">
        <f t="shared" si="125"/>
        <v/>
      </c>
      <c r="GO73" s="398" t="str">
        <f t="shared" si="126"/>
        <v/>
      </c>
      <c r="GP73" s="399" t="str">
        <f t="shared" si="127"/>
        <v/>
      </c>
      <c r="GQ73" s="400" t="str">
        <f t="shared" si="128"/>
        <v/>
      </c>
      <c r="GR73" s="400" t="str">
        <f t="shared" si="129"/>
        <v/>
      </c>
      <c r="GS73" s="400" t="str">
        <f t="shared" si="130"/>
        <v/>
      </c>
      <c r="GT73" s="290" t="str">
        <f t="shared" si="131"/>
        <v/>
      </c>
      <c r="GU73" s="290" t="str">
        <f t="shared" si="132"/>
        <v/>
      </c>
      <c r="GV73" s="290" t="str">
        <f t="shared" si="133"/>
        <v/>
      </c>
      <c r="GW73" s="400" t="str">
        <f t="shared" si="134"/>
        <v/>
      </c>
      <c r="GX73" s="290" t="str">
        <f t="shared" si="135"/>
        <v/>
      </c>
      <c r="GY73" s="290" t="str">
        <f t="shared" si="136"/>
        <v/>
      </c>
      <c r="GZ73" s="290" t="str">
        <f t="shared" si="137"/>
        <v/>
      </c>
      <c r="HA73" s="317" t="str">
        <f t="shared" si="138"/>
        <v/>
      </c>
      <c r="HB73" s="417" t="str">
        <f t="shared" si="139"/>
        <v/>
      </c>
      <c r="HC73" s="399" t="str">
        <f t="shared" si="140"/>
        <v/>
      </c>
      <c r="HD73" s="290" t="str">
        <f t="shared" si="141"/>
        <v/>
      </c>
      <c r="HE73" s="290" t="str">
        <f t="shared" si="142"/>
        <v/>
      </c>
      <c r="HF73" s="290" t="str">
        <f t="shared" si="143"/>
        <v/>
      </c>
      <c r="HG73" s="290" t="str">
        <f t="shared" si="144"/>
        <v/>
      </c>
      <c r="HH73" s="317" t="str">
        <f t="shared" si="145"/>
        <v/>
      </c>
      <c r="HI73" s="399" t="str">
        <f t="shared" si="146"/>
        <v/>
      </c>
      <c r="HJ73" s="387" t="str">
        <f t="shared" si="147"/>
        <v/>
      </c>
      <c r="HK73" s="387" t="str">
        <f t="shared" si="148"/>
        <v/>
      </c>
      <c r="HL73" s="387" t="str">
        <f t="shared" si="149"/>
        <v/>
      </c>
      <c r="HM73" s="387" t="str">
        <f t="shared" si="150"/>
        <v/>
      </c>
      <c r="HN73" s="317" t="str">
        <f t="shared" si="151"/>
        <v/>
      </c>
      <c r="HO73" s="417" t="str">
        <f t="shared" si="152"/>
        <v/>
      </c>
      <c r="HP73" s="290" t="str">
        <f t="shared" si="153"/>
        <v/>
      </c>
      <c r="HQ73" s="290" t="str">
        <f t="shared" si="154"/>
        <v/>
      </c>
      <c r="HR73" s="422" t="str">
        <f t="shared" si="155"/>
        <v/>
      </c>
      <c r="HS73" s="399" t="str">
        <f t="shared" si="156"/>
        <v/>
      </c>
      <c r="HT73" s="400" t="str">
        <f t="shared" si="157"/>
        <v/>
      </c>
      <c r="HU73" s="387" t="str">
        <f t="shared" si="158"/>
        <v/>
      </c>
      <c r="HV73" s="387" t="str">
        <f t="shared" si="159"/>
        <v/>
      </c>
      <c r="HW73" s="404" t="str">
        <f t="shared" si="160"/>
        <v/>
      </c>
      <c r="HX73" s="394" t="str">
        <f t="shared" si="161"/>
        <v/>
      </c>
      <c r="HY73" s="180"/>
      <c r="HZ73" s="406">
        <f t="shared" si="162"/>
        <v>0</v>
      </c>
      <c r="IA73" s="406">
        <f t="shared" si="163"/>
        <v>0</v>
      </c>
      <c r="IB73" s="407">
        <f t="shared" si="164"/>
        <v>0</v>
      </c>
      <c r="IC73" s="407" t="str">
        <f t="shared" si="165"/>
        <v/>
      </c>
      <c r="ID73" s="407" t="str">
        <f t="shared" si="166"/>
        <v/>
      </c>
      <c r="IE73" s="407" t="str">
        <f t="shared" si="167"/>
        <v/>
      </c>
      <c r="IF73" s="407" t="str">
        <f t="shared" si="168"/>
        <v/>
      </c>
      <c r="IG73" s="407">
        <f t="shared" si="169"/>
        <v>0</v>
      </c>
      <c r="IH73" s="407">
        <f t="shared" si="170"/>
        <v>0</v>
      </c>
      <c r="II73" s="407">
        <f t="shared" si="171"/>
        <v>0</v>
      </c>
      <c r="IJ73" s="407">
        <f t="shared" si="172"/>
        <v>0</v>
      </c>
      <c r="IK73" s="406">
        <f t="shared" si="173"/>
        <v>0</v>
      </c>
    </row>
    <row r="74" spans="2:245" s="178" customFormat="1" ht="15" customHeight="1" x14ac:dyDescent="0.2">
      <c r="B74" s="231">
        <f t="shared" si="89"/>
        <v>0</v>
      </c>
      <c r="C74" s="231">
        <f t="shared" si="90"/>
        <v>0</v>
      </c>
      <c r="D74" s="231">
        <f t="shared" si="91"/>
        <v>0</v>
      </c>
      <c r="E74" s="231">
        <f t="shared" si="92"/>
        <v>0</v>
      </c>
      <c r="F74" s="231">
        <f t="shared" si="93"/>
        <v>0</v>
      </c>
      <c r="G74" s="231">
        <f t="shared" si="94"/>
        <v>0</v>
      </c>
      <c r="H74" s="231">
        <f t="shared" si="95"/>
        <v>0</v>
      </c>
      <c r="I74" s="232">
        <f t="shared" si="96"/>
        <v>0</v>
      </c>
      <c r="J74" s="151">
        <f t="shared" si="97"/>
        <v>0</v>
      </c>
      <c r="K74" s="152"/>
      <c r="L74" s="152"/>
      <c r="M74" s="153"/>
      <c r="N74" s="233"/>
      <c r="O74" s="155"/>
      <c r="P74" s="145" t="str">
        <f>IFERROR(VLOOKUP(O74,整理番号!$A$30:$B$31,2,FALSE),"")</f>
        <v/>
      </c>
      <c r="Q74" s="213"/>
      <c r="R74" s="158"/>
      <c r="S74" s="156" t="str">
        <f t="shared" si="98"/>
        <v/>
      </c>
      <c r="T74" s="152"/>
      <c r="U74" s="153"/>
      <c r="V74" s="145" t="str">
        <f>IFERROR(VLOOKUP(U74,整理番号!$A$3:$B$5,2,FALSE),"")</f>
        <v/>
      </c>
      <c r="W74" s="153"/>
      <c r="X74" s="146" t="str">
        <f>IFERROR(VLOOKUP(W74,整理番号!$A$8:$B$9,2,FALSE),"")</f>
        <v/>
      </c>
      <c r="Y74" s="153"/>
      <c r="Z74" s="145" t="str">
        <f>IFERROR(VLOOKUP(Y74,整理番号!$A$12:$B$16,2,FALSE),"")</f>
        <v/>
      </c>
      <c r="AA74" s="209"/>
      <c r="AB74" s="211"/>
      <c r="AC74" s="211"/>
      <c r="AD74" s="209"/>
      <c r="AE74" s="209"/>
      <c r="AF74" s="209"/>
      <c r="AG74" s="209"/>
      <c r="AH74" s="408"/>
      <c r="AI74" s="159"/>
      <c r="AJ74" s="410" t="str">
        <f>IFERROR(VLOOKUP(AI74,整理番号!$A$19:$B$23,2,FALSE),"")</f>
        <v/>
      </c>
      <c r="AK74" s="156" t="str">
        <f t="shared" si="99"/>
        <v/>
      </c>
      <c r="AL74" s="157"/>
      <c r="AM74" s="216"/>
      <c r="AN74" s="218"/>
      <c r="AO74" s="218"/>
      <c r="AP74" s="158"/>
      <c r="AQ74" s="159"/>
      <c r="AR74" s="220"/>
      <c r="AS74" s="161" t="str">
        <f t="shared" si="100"/>
        <v/>
      </c>
      <c r="AT74" s="147"/>
      <c r="AU74" s="147"/>
      <c r="AV74" s="161" t="str">
        <f t="shared" si="101"/>
        <v/>
      </c>
      <c r="AW74" s="162" t="str">
        <f t="shared" si="102"/>
        <v/>
      </c>
      <c r="AX74" s="162" t="str">
        <f t="shared" si="103"/>
        <v/>
      </c>
      <c r="AY74" s="223"/>
      <c r="AZ74" s="227" t="str">
        <f t="shared" si="104"/>
        <v/>
      </c>
      <c r="BA74" s="228" t="str">
        <f t="shared" si="105"/>
        <v/>
      </c>
      <c r="BB74" s="234" t="str">
        <f t="shared" si="106"/>
        <v/>
      </c>
      <c r="BC74" s="237"/>
      <c r="BD74" s="238"/>
      <c r="BE74" s="284"/>
      <c r="BF74" s="286"/>
      <c r="BG74" s="241"/>
      <c r="BH74" s="241"/>
      <c r="BI74" s="241"/>
      <c r="BJ74" s="241"/>
      <c r="BK74" s="241"/>
      <c r="BL74" s="163" t="s">
        <v>105</v>
      </c>
      <c r="BM74" s="302" t="str">
        <f t="shared" si="107"/>
        <v/>
      </c>
      <c r="BN74" s="251"/>
      <c r="BO74" s="270"/>
      <c r="BP74" s="179"/>
      <c r="BQ74" s="164"/>
      <c r="BR74" s="243"/>
      <c r="BS74" s="243"/>
      <c r="BT74" s="243"/>
      <c r="BU74" s="243"/>
      <c r="BV74" s="243"/>
      <c r="BW74" s="165" t="s">
        <v>106</v>
      </c>
      <c r="BX74" s="251"/>
      <c r="BY74" s="296"/>
      <c r="BZ74" s="304"/>
      <c r="CA74" s="305"/>
      <c r="CB74" s="305"/>
      <c r="CC74" s="305"/>
      <c r="CD74" s="305"/>
      <c r="CE74" s="305"/>
      <c r="CF74" s="165" t="s">
        <v>169</v>
      </c>
      <c r="CG74" s="308" t="str">
        <f t="shared" si="108"/>
        <v/>
      </c>
      <c r="CH74" s="251"/>
      <c r="CI74" s="296"/>
      <c r="CJ74" s="166"/>
      <c r="CK74" s="245"/>
      <c r="CL74" s="245"/>
      <c r="CM74" s="245"/>
      <c r="CN74" s="245"/>
      <c r="CO74" s="245"/>
      <c r="CP74" s="165" t="s">
        <v>107</v>
      </c>
      <c r="CQ74" s="247"/>
      <c r="CR74" s="249" t="str">
        <f t="shared" si="109"/>
        <v/>
      </c>
      <c r="CS74" s="251"/>
      <c r="CT74" s="296" t="s">
        <v>171</v>
      </c>
      <c r="CU74" s="167"/>
      <c r="CV74" s="300"/>
      <c r="CW74" s="300"/>
      <c r="CX74" s="300"/>
      <c r="CY74" s="300"/>
      <c r="CZ74" s="300"/>
      <c r="DA74" s="300"/>
      <c r="DB74" s="168" t="s">
        <v>108</v>
      </c>
      <c r="DC74" s="296" t="s">
        <v>171</v>
      </c>
      <c r="DD74" s="170"/>
      <c r="DE74" s="300"/>
      <c r="DF74" s="300"/>
      <c r="DG74" s="300"/>
      <c r="DH74" s="300"/>
      <c r="DI74" s="300"/>
      <c r="DJ74" s="300"/>
      <c r="DK74" s="169" t="s">
        <v>106</v>
      </c>
      <c r="DL74" s="296" t="s">
        <v>171</v>
      </c>
      <c r="DM74" s="170"/>
      <c r="DN74" s="300"/>
      <c r="DO74" s="300"/>
      <c r="DP74" s="300"/>
      <c r="DQ74" s="300"/>
      <c r="DR74" s="300"/>
      <c r="DS74" s="300"/>
      <c r="DT74" s="171" t="s">
        <v>106</v>
      </c>
      <c r="DU74" s="296" t="s">
        <v>171</v>
      </c>
      <c r="DV74" s="310"/>
      <c r="DW74" s="300"/>
      <c r="DX74" s="300"/>
      <c r="DY74" s="300"/>
      <c r="DZ74" s="300"/>
      <c r="EA74" s="300"/>
      <c r="EB74" s="300"/>
      <c r="EC74" s="172" t="s">
        <v>106</v>
      </c>
      <c r="ED74" s="173"/>
      <c r="EE74" s="296" t="s">
        <v>171</v>
      </c>
      <c r="EF74" s="170"/>
      <c r="EG74" s="300"/>
      <c r="EH74" s="300"/>
      <c r="EI74" s="300"/>
      <c r="EJ74" s="300"/>
      <c r="EK74" s="300"/>
      <c r="EL74" s="300"/>
      <c r="EM74" s="172" t="s">
        <v>106</v>
      </c>
      <c r="EN74" s="174"/>
      <c r="EO74" s="296" t="s">
        <v>171</v>
      </c>
      <c r="EP74" s="255"/>
      <c r="EQ74" s="256"/>
      <c r="ER74" s="256"/>
      <c r="ES74" s="256"/>
      <c r="ET74" s="256"/>
      <c r="EU74" s="256"/>
      <c r="EV74" s="175" t="s">
        <v>109</v>
      </c>
      <c r="EW74" s="259" t="str">
        <f t="shared" si="110"/>
        <v/>
      </c>
      <c r="EX74" s="253"/>
      <c r="EY74" s="296" t="s">
        <v>171</v>
      </c>
      <c r="EZ74" s="255"/>
      <c r="FA74" s="256"/>
      <c r="FB74" s="256"/>
      <c r="FC74" s="256"/>
      <c r="FD74" s="256"/>
      <c r="FE74" s="256"/>
      <c r="FF74" s="175" t="s">
        <v>109</v>
      </c>
      <c r="FG74" s="176" t="str">
        <f t="shared" si="111"/>
        <v/>
      </c>
      <c r="FH74" s="251"/>
      <c r="FI74" s="296"/>
      <c r="FJ74" s="423"/>
      <c r="FK74" s="424"/>
      <c r="FL74" s="424"/>
      <c r="FM74" s="424"/>
      <c r="FN74" s="424"/>
      <c r="FO74" s="424"/>
      <c r="FP74" s="165" t="s">
        <v>110</v>
      </c>
      <c r="FQ74" s="177" t="str">
        <f t="shared" si="112"/>
        <v/>
      </c>
      <c r="FR74" s="261"/>
      <c r="FS74" s="263" t="str">
        <f t="shared" si="113"/>
        <v/>
      </c>
      <c r="FT74" s="269"/>
      <c r="FU74" s="270"/>
      <c r="FV74" s="265" t="str">
        <f t="shared" si="114"/>
        <v/>
      </c>
      <c r="FW74" s="273"/>
      <c r="FX74" s="274"/>
      <c r="FY74" s="267" t="str">
        <f t="shared" si="115"/>
        <v/>
      </c>
      <c r="FZ74" s="273"/>
      <c r="GA74" s="277"/>
      <c r="GB74" s="376"/>
      <c r="GD74" s="316" t="str">
        <f t="shared" si="116"/>
        <v/>
      </c>
      <c r="GE74" s="290" t="str">
        <f t="shared" si="117"/>
        <v/>
      </c>
      <c r="GF74" s="290" t="str">
        <f t="shared" si="118"/>
        <v/>
      </c>
      <c r="GG74" s="290" t="str">
        <f t="shared" si="119"/>
        <v/>
      </c>
      <c r="GH74" s="387" t="str">
        <f t="shared" si="120"/>
        <v/>
      </c>
      <c r="GI74" s="316" t="str">
        <f t="shared" si="121"/>
        <v/>
      </c>
      <c r="GJ74" s="290" t="str">
        <f t="shared" si="122"/>
        <v/>
      </c>
      <c r="GK74" s="290" t="str">
        <f t="shared" si="123"/>
        <v/>
      </c>
      <c r="GL74" s="317" t="str">
        <f t="shared" si="124"/>
        <v/>
      </c>
      <c r="GM74" s="391"/>
      <c r="GN74" s="398" t="str">
        <f t="shared" si="125"/>
        <v/>
      </c>
      <c r="GO74" s="398" t="str">
        <f t="shared" si="126"/>
        <v/>
      </c>
      <c r="GP74" s="399" t="str">
        <f t="shared" si="127"/>
        <v/>
      </c>
      <c r="GQ74" s="400" t="str">
        <f t="shared" si="128"/>
        <v/>
      </c>
      <c r="GR74" s="400" t="str">
        <f t="shared" si="129"/>
        <v/>
      </c>
      <c r="GS74" s="400" t="str">
        <f t="shared" si="130"/>
        <v/>
      </c>
      <c r="GT74" s="290" t="str">
        <f t="shared" si="131"/>
        <v/>
      </c>
      <c r="GU74" s="290" t="str">
        <f t="shared" si="132"/>
        <v/>
      </c>
      <c r="GV74" s="290" t="str">
        <f t="shared" si="133"/>
        <v/>
      </c>
      <c r="GW74" s="400" t="str">
        <f t="shared" si="134"/>
        <v/>
      </c>
      <c r="GX74" s="290" t="str">
        <f t="shared" si="135"/>
        <v/>
      </c>
      <c r="GY74" s="290" t="str">
        <f t="shared" si="136"/>
        <v/>
      </c>
      <c r="GZ74" s="290" t="str">
        <f t="shared" si="137"/>
        <v/>
      </c>
      <c r="HA74" s="317" t="str">
        <f t="shared" si="138"/>
        <v/>
      </c>
      <c r="HB74" s="417" t="str">
        <f t="shared" si="139"/>
        <v/>
      </c>
      <c r="HC74" s="399" t="str">
        <f t="shared" si="140"/>
        <v/>
      </c>
      <c r="HD74" s="290" t="str">
        <f t="shared" si="141"/>
        <v/>
      </c>
      <c r="HE74" s="290" t="str">
        <f t="shared" si="142"/>
        <v/>
      </c>
      <c r="HF74" s="290" t="str">
        <f t="shared" si="143"/>
        <v/>
      </c>
      <c r="HG74" s="290" t="str">
        <f t="shared" si="144"/>
        <v/>
      </c>
      <c r="HH74" s="317" t="str">
        <f t="shared" si="145"/>
        <v/>
      </c>
      <c r="HI74" s="399" t="str">
        <f t="shared" si="146"/>
        <v/>
      </c>
      <c r="HJ74" s="387" t="str">
        <f t="shared" si="147"/>
        <v/>
      </c>
      <c r="HK74" s="387" t="str">
        <f t="shared" si="148"/>
        <v/>
      </c>
      <c r="HL74" s="387" t="str">
        <f t="shared" si="149"/>
        <v/>
      </c>
      <c r="HM74" s="387" t="str">
        <f t="shared" si="150"/>
        <v/>
      </c>
      <c r="HN74" s="317" t="str">
        <f t="shared" si="151"/>
        <v/>
      </c>
      <c r="HO74" s="417" t="str">
        <f t="shared" si="152"/>
        <v/>
      </c>
      <c r="HP74" s="290" t="str">
        <f t="shared" si="153"/>
        <v/>
      </c>
      <c r="HQ74" s="290" t="str">
        <f t="shared" si="154"/>
        <v/>
      </c>
      <c r="HR74" s="422" t="str">
        <f t="shared" si="155"/>
        <v/>
      </c>
      <c r="HS74" s="399" t="str">
        <f t="shared" si="156"/>
        <v/>
      </c>
      <c r="HT74" s="400" t="str">
        <f t="shared" si="157"/>
        <v/>
      </c>
      <c r="HU74" s="387" t="str">
        <f t="shared" si="158"/>
        <v/>
      </c>
      <c r="HV74" s="387" t="str">
        <f t="shared" si="159"/>
        <v/>
      </c>
      <c r="HW74" s="404" t="str">
        <f t="shared" si="160"/>
        <v/>
      </c>
      <c r="HX74" s="394" t="str">
        <f t="shared" si="161"/>
        <v/>
      </c>
      <c r="HY74" s="180"/>
      <c r="HZ74" s="406">
        <f t="shared" si="162"/>
        <v>0</v>
      </c>
      <c r="IA74" s="406">
        <f t="shared" si="163"/>
        <v>0</v>
      </c>
      <c r="IB74" s="407">
        <f t="shared" si="164"/>
        <v>0</v>
      </c>
      <c r="IC74" s="407" t="str">
        <f t="shared" si="165"/>
        <v/>
      </c>
      <c r="ID74" s="407" t="str">
        <f t="shared" si="166"/>
        <v/>
      </c>
      <c r="IE74" s="407" t="str">
        <f t="shared" si="167"/>
        <v/>
      </c>
      <c r="IF74" s="407" t="str">
        <f t="shared" si="168"/>
        <v/>
      </c>
      <c r="IG74" s="407">
        <f t="shared" si="169"/>
        <v>0</v>
      </c>
      <c r="IH74" s="407">
        <f t="shared" si="170"/>
        <v>0</v>
      </c>
      <c r="II74" s="407">
        <f t="shared" si="171"/>
        <v>0</v>
      </c>
      <c r="IJ74" s="407">
        <f t="shared" si="172"/>
        <v>0</v>
      </c>
      <c r="IK74" s="406">
        <f t="shared" si="173"/>
        <v>0</v>
      </c>
    </row>
    <row r="75" spans="2:245" s="178" customFormat="1" ht="15" customHeight="1" x14ac:dyDescent="0.2">
      <c r="B75" s="231">
        <f t="shared" si="89"/>
        <v>0</v>
      </c>
      <c r="C75" s="231">
        <f t="shared" si="90"/>
        <v>0</v>
      </c>
      <c r="D75" s="231">
        <f t="shared" si="91"/>
        <v>0</v>
      </c>
      <c r="E75" s="231">
        <f t="shared" si="92"/>
        <v>0</v>
      </c>
      <c r="F75" s="231">
        <f t="shared" si="93"/>
        <v>0</v>
      </c>
      <c r="G75" s="231">
        <f t="shared" si="94"/>
        <v>0</v>
      </c>
      <c r="H75" s="231">
        <f t="shared" si="95"/>
        <v>0</v>
      </c>
      <c r="I75" s="232">
        <f t="shared" si="96"/>
        <v>0</v>
      </c>
      <c r="J75" s="151">
        <f t="shared" si="97"/>
        <v>0</v>
      </c>
      <c r="K75" s="152"/>
      <c r="L75" s="152"/>
      <c r="M75" s="153"/>
      <c r="N75" s="233"/>
      <c r="O75" s="155"/>
      <c r="P75" s="145" t="str">
        <f>IFERROR(VLOOKUP(O75,整理番号!$A$30:$B$31,2,FALSE),"")</f>
        <v/>
      </c>
      <c r="Q75" s="213"/>
      <c r="R75" s="158"/>
      <c r="S75" s="156" t="str">
        <f t="shared" si="98"/>
        <v/>
      </c>
      <c r="T75" s="152"/>
      <c r="U75" s="153"/>
      <c r="V75" s="145" t="str">
        <f>IFERROR(VLOOKUP(U75,整理番号!$A$3:$B$5,2,FALSE),"")</f>
        <v/>
      </c>
      <c r="W75" s="153"/>
      <c r="X75" s="146" t="str">
        <f>IFERROR(VLOOKUP(W75,整理番号!$A$8:$B$9,2,FALSE),"")</f>
        <v/>
      </c>
      <c r="Y75" s="153"/>
      <c r="Z75" s="145" t="str">
        <f>IFERROR(VLOOKUP(Y75,整理番号!$A$12:$B$16,2,FALSE),"")</f>
        <v/>
      </c>
      <c r="AA75" s="209"/>
      <c r="AB75" s="211"/>
      <c r="AC75" s="211"/>
      <c r="AD75" s="209"/>
      <c r="AE75" s="209"/>
      <c r="AF75" s="209"/>
      <c r="AG75" s="209"/>
      <c r="AH75" s="408"/>
      <c r="AI75" s="159"/>
      <c r="AJ75" s="410" t="str">
        <f>IFERROR(VLOOKUP(AI75,整理番号!$A$19:$B$23,2,FALSE),"")</f>
        <v/>
      </c>
      <c r="AK75" s="156" t="str">
        <f t="shared" si="99"/>
        <v/>
      </c>
      <c r="AL75" s="157"/>
      <c r="AM75" s="216"/>
      <c r="AN75" s="218"/>
      <c r="AO75" s="218"/>
      <c r="AP75" s="158"/>
      <c r="AQ75" s="159"/>
      <c r="AR75" s="220"/>
      <c r="AS75" s="161" t="str">
        <f t="shared" si="100"/>
        <v/>
      </c>
      <c r="AT75" s="147"/>
      <c r="AU75" s="147"/>
      <c r="AV75" s="161" t="str">
        <f t="shared" si="101"/>
        <v/>
      </c>
      <c r="AW75" s="162" t="str">
        <f t="shared" si="102"/>
        <v/>
      </c>
      <c r="AX75" s="162" t="str">
        <f t="shared" si="103"/>
        <v/>
      </c>
      <c r="AY75" s="223"/>
      <c r="AZ75" s="227" t="str">
        <f t="shared" si="104"/>
        <v/>
      </c>
      <c r="BA75" s="228" t="str">
        <f t="shared" si="105"/>
        <v/>
      </c>
      <c r="BB75" s="234" t="str">
        <f t="shared" si="106"/>
        <v/>
      </c>
      <c r="BC75" s="237"/>
      <c r="BD75" s="238"/>
      <c r="BE75" s="284"/>
      <c r="BF75" s="286"/>
      <c r="BG75" s="241"/>
      <c r="BH75" s="241"/>
      <c r="BI75" s="241"/>
      <c r="BJ75" s="241"/>
      <c r="BK75" s="241"/>
      <c r="BL75" s="163" t="s">
        <v>105</v>
      </c>
      <c r="BM75" s="302" t="str">
        <f t="shared" si="107"/>
        <v/>
      </c>
      <c r="BN75" s="251"/>
      <c r="BO75" s="270"/>
      <c r="BP75" s="179"/>
      <c r="BQ75" s="164"/>
      <c r="BR75" s="243"/>
      <c r="BS75" s="243"/>
      <c r="BT75" s="243"/>
      <c r="BU75" s="243"/>
      <c r="BV75" s="243"/>
      <c r="BW75" s="165" t="s">
        <v>106</v>
      </c>
      <c r="BX75" s="251"/>
      <c r="BY75" s="296"/>
      <c r="BZ75" s="304"/>
      <c r="CA75" s="305"/>
      <c r="CB75" s="305"/>
      <c r="CC75" s="305"/>
      <c r="CD75" s="305"/>
      <c r="CE75" s="305"/>
      <c r="CF75" s="165" t="s">
        <v>169</v>
      </c>
      <c r="CG75" s="308" t="str">
        <f t="shared" si="108"/>
        <v/>
      </c>
      <c r="CH75" s="251"/>
      <c r="CI75" s="296"/>
      <c r="CJ75" s="166"/>
      <c r="CK75" s="245"/>
      <c r="CL75" s="245"/>
      <c r="CM75" s="245"/>
      <c r="CN75" s="245"/>
      <c r="CO75" s="245"/>
      <c r="CP75" s="165" t="s">
        <v>107</v>
      </c>
      <c r="CQ75" s="247"/>
      <c r="CR75" s="249" t="str">
        <f t="shared" si="109"/>
        <v/>
      </c>
      <c r="CS75" s="251"/>
      <c r="CT75" s="296" t="s">
        <v>171</v>
      </c>
      <c r="CU75" s="167"/>
      <c r="CV75" s="300"/>
      <c r="CW75" s="300"/>
      <c r="CX75" s="300"/>
      <c r="CY75" s="300"/>
      <c r="CZ75" s="300"/>
      <c r="DA75" s="300"/>
      <c r="DB75" s="168" t="s">
        <v>108</v>
      </c>
      <c r="DC75" s="296" t="s">
        <v>171</v>
      </c>
      <c r="DD75" s="170"/>
      <c r="DE75" s="300"/>
      <c r="DF75" s="300"/>
      <c r="DG75" s="300"/>
      <c r="DH75" s="300"/>
      <c r="DI75" s="300"/>
      <c r="DJ75" s="300"/>
      <c r="DK75" s="169" t="s">
        <v>106</v>
      </c>
      <c r="DL75" s="296" t="s">
        <v>171</v>
      </c>
      <c r="DM75" s="170"/>
      <c r="DN75" s="300"/>
      <c r="DO75" s="300"/>
      <c r="DP75" s="300"/>
      <c r="DQ75" s="300"/>
      <c r="DR75" s="300"/>
      <c r="DS75" s="300"/>
      <c r="DT75" s="171" t="s">
        <v>106</v>
      </c>
      <c r="DU75" s="296" t="s">
        <v>171</v>
      </c>
      <c r="DV75" s="310"/>
      <c r="DW75" s="300"/>
      <c r="DX75" s="300"/>
      <c r="DY75" s="300"/>
      <c r="DZ75" s="300"/>
      <c r="EA75" s="300"/>
      <c r="EB75" s="300"/>
      <c r="EC75" s="172" t="s">
        <v>106</v>
      </c>
      <c r="ED75" s="173"/>
      <c r="EE75" s="296" t="s">
        <v>171</v>
      </c>
      <c r="EF75" s="170"/>
      <c r="EG75" s="300"/>
      <c r="EH75" s="300"/>
      <c r="EI75" s="300"/>
      <c r="EJ75" s="300"/>
      <c r="EK75" s="300"/>
      <c r="EL75" s="300"/>
      <c r="EM75" s="172" t="s">
        <v>106</v>
      </c>
      <c r="EN75" s="174"/>
      <c r="EO75" s="296" t="s">
        <v>171</v>
      </c>
      <c r="EP75" s="255"/>
      <c r="EQ75" s="256"/>
      <c r="ER75" s="256"/>
      <c r="ES75" s="256"/>
      <c r="ET75" s="256"/>
      <c r="EU75" s="256"/>
      <c r="EV75" s="175" t="s">
        <v>109</v>
      </c>
      <c r="EW75" s="259" t="str">
        <f t="shared" si="110"/>
        <v/>
      </c>
      <c r="EX75" s="253"/>
      <c r="EY75" s="296" t="s">
        <v>171</v>
      </c>
      <c r="EZ75" s="255"/>
      <c r="FA75" s="256"/>
      <c r="FB75" s="256"/>
      <c r="FC75" s="256"/>
      <c r="FD75" s="256"/>
      <c r="FE75" s="256"/>
      <c r="FF75" s="175" t="s">
        <v>109</v>
      </c>
      <c r="FG75" s="176" t="str">
        <f t="shared" si="111"/>
        <v/>
      </c>
      <c r="FH75" s="251"/>
      <c r="FI75" s="296"/>
      <c r="FJ75" s="423"/>
      <c r="FK75" s="424"/>
      <c r="FL75" s="424"/>
      <c r="FM75" s="424"/>
      <c r="FN75" s="424"/>
      <c r="FO75" s="424"/>
      <c r="FP75" s="165" t="s">
        <v>110</v>
      </c>
      <c r="FQ75" s="177" t="str">
        <f t="shared" si="112"/>
        <v/>
      </c>
      <c r="FR75" s="261"/>
      <c r="FS75" s="263" t="str">
        <f t="shared" si="113"/>
        <v/>
      </c>
      <c r="FT75" s="269"/>
      <c r="FU75" s="270"/>
      <c r="FV75" s="265" t="str">
        <f t="shared" si="114"/>
        <v/>
      </c>
      <c r="FW75" s="273"/>
      <c r="FX75" s="274"/>
      <c r="FY75" s="267" t="str">
        <f t="shared" si="115"/>
        <v/>
      </c>
      <c r="FZ75" s="273"/>
      <c r="GA75" s="277"/>
      <c r="GB75" s="376"/>
      <c r="GD75" s="316" t="str">
        <f t="shared" si="116"/>
        <v/>
      </c>
      <c r="GE75" s="290" t="str">
        <f t="shared" si="117"/>
        <v/>
      </c>
      <c r="GF75" s="290" t="str">
        <f t="shared" si="118"/>
        <v/>
      </c>
      <c r="GG75" s="290" t="str">
        <f t="shared" si="119"/>
        <v/>
      </c>
      <c r="GH75" s="387" t="str">
        <f t="shared" si="120"/>
        <v/>
      </c>
      <c r="GI75" s="316" t="str">
        <f t="shared" si="121"/>
        <v/>
      </c>
      <c r="GJ75" s="290" t="str">
        <f t="shared" si="122"/>
        <v/>
      </c>
      <c r="GK75" s="290" t="str">
        <f t="shared" si="123"/>
        <v/>
      </c>
      <c r="GL75" s="317" t="str">
        <f t="shared" si="124"/>
        <v/>
      </c>
      <c r="GM75" s="391"/>
      <c r="GN75" s="398" t="str">
        <f t="shared" si="125"/>
        <v/>
      </c>
      <c r="GO75" s="398" t="str">
        <f t="shared" si="126"/>
        <v/>
      </c>
      <c r="GP75" s="399" t="str">
        <f t="shared" si="127"/>
        <v/>
      </c>
      <c r="GQ75" s="400" t="str">
        <f t="shared" si="128"/>
        <v/>
      </c>
      <c r="GR75" s="400" t="str">
        <f t="shared" si="129"/>
        <v/>
      </c>
      <c r="GS75" s="400" t="str">
        <f t="shared" si="130"/>
        <v/>
      </c>
      <c r="GT75" s="290" t="str">
        <f t="shared" si="131"/>
        <v/>
      </c>
      <c r="GU75" s="290" t="str">
        <f t="shared" si="132"/>
        <v/>
      </c>
      <c r="GV75" s="290" t="str">
        <f t="shared" si="133"/>
        <v/>
      </c>
      <c r="GW75" s="400" t="str">
        <f t="shared" si="134"/>
        <v/>
      </c>
      <c r="GX75" s="290" t="str">
        <f t="shared" si="135"/>
        <v/>
      </c>
      <c r="GY75" s="290" t="str">
        <f t="shared" si="136"/>
        <v/>
      </c>
      <c r="GZ75" s="290" t="str">
        <f t="shared" si="137"/>
        <v/>
      </c>
      <c r="HA75" s="317" t="str">
        <f t="shared" si="138"/>
        <v/>
      </c>
      <c r="HB75" s="417" t="str">
        <f t="shared" si="139"/>
        <v/>
      </c>
      <c r="HC75" s="399" t="str">
        <f t="shared" si="140"/>
        <v/>
      </c>
      <c r="HD75" s="290" t="str">
        <f t="shared" si="141"/>
        <v/>
      </c>
      <c r="HE75" s="290" t="str">
        <f t="shared" si="142"/>
        <v/>
      </c>
      <c r="HF75" s="290" t="str">
        <f t="shared" si="143"/>
        <v/>
      </c>
      <c r="HG75" s="290" t="str">
        <f t="shared" si="144"/>
        <v/>
      </c>
      <c r="HH75" s="317" t="str">
        <f t="shared" si="145"/>
        <v/>
      </c>
      <c r="HI75" s="399" t="str">
        <f t="shared" si="146"/>
        <v/>
      </c>
      <c r="HJ75" s="387" t="str">
        <f t="shared" si="147"/>
        <v/>
      </c>
      <c r="HK75" s="387" t="str">
        <f t="shared" si="148"/>
        <v/>
      </c>
      <c r="HL75" s="387" t="str">
        <f t="shared" si="149"/>
        <v/>
      </c>
      <c r="HM75" s="387" t="str">
        <f t="shared" si="150"/>
        <v/>
      </c>
      <c r="HN75" s="317" t="str">
        <f t="shared" si="151"/>
        <v/>
      </c>
      <c r="HO75" s="417" t="str">
        <f t="shared" si="152"/>
        <v/>
      </c>
      <c r="HP75" s="290" t="str">
        <f t="shared" si="153"/>
        <v/>
      </c>
      <c r="HQ75" s="290" t="str">
        <f t="shared" si="154"/>
        <v/>
      </c>
      <c r="HR75" s="422" t="str">
        <f t="shared" si="155"/>
        <v/>
      </c>
      <c r="HS75" s="399" t="str">
        <f t="shared" si="156"/>
        <v/>
      </c>
      <c r="HT75" s="400" t="str">
        <f t="shared" si="157"/>
        <v/>
      </c>
      <c r="HU75" s="387" t="str">
        <f t="shared" si="158"/>
        <v/>
      </c>
      <c r="HV75" s="387" t="str">
        <f t="shared" si="159"/>
        <v/>
      </c>
      <c r="HW75" s="404" t="str">
        <f t="shared" si="160"/>
        <v/>
      </c>
      <c r="HX75" s="394" t="str">
        <f t="shared" si="161"/>
        <v/>
      </c>
      <c r="HY75" s="180"/>
      <c r="HZ75" s="406">
        <f t="shared" si="162"/>
        <v>0</v>
      </c>
      <c r="IA75" s="406">
        <f t="shared" si="163"/>
        <v>0</v>
      </c>
      <c r="IB75" s="407">
        <f t="shared" si="164"/>
        <v>0</v>
      </c>
      <c r="IC75" s="407" t="str">
        <f t="shared" si="165"/>
        <v/>
      </c>
      <c r="ID75" s="407" t="str">
        <f t="shared" si="166"/>
        <v/>
      </c>
      <c r="IE75" s="407" t="str">
        <f t="shared" si="167"/>
        <v/>
      </c>
      <c r="IF75" s="407" t="str">
        <f t="shared" si="168"/>
        <v/>
      </c>
      <c r="IG75" s="407">
        <f t="shared" si="169"/>
        <v>0</v>
      </c>
      <c r="IH75" s="407">
        <f t="shared" si="170"/>
        <v>0</v>
      </c>
      <c r="II75" s="407">
        <f t="shared" si="171"/>
        <v>0</v>
      </c>
      <c r="IJ75" s="407">
        <f t="shared" si="172"/>
        <v>0</v>
      </c>
      <c r="IK75" s="406">
        <f t="shared" si="173"/>
        <v>0</v>
      </c>
    </row>
    <row r="76" spans="2:245" s="178" customFormat="1" ht="15" customHeight="1" x14ac:dyDescent="0.2">
      <c r="B76" s="231">
        <f t="shared" si="89"/>
        <v>0</v>
      </c>
      <c r="C76" s="231">
        <f t="shared" si="90"/>
        <v>0</v>
      </c>
      <c r="D76" s="231">
        <f t="shared" si="91"/>
        <v>0</v>
      </c>
      <c r="E76" s="231">
        <f t="shared" si="92"/>
        <v>0</v>
      </c>
      <c r="F76" s="231">
        <f t="shared" si="93"/>
        <v>0</v>
      </c>
      <c r="G76" s="231">
        <f t="shared" si="94"/>
        <v>0</v>
      </c>
      <c r="H76" s="231">
        <f t="shared" si="95"/>
        <v>0</v>
      </c>
      <c r="I76" s="232">
        <f t="shared" si="96"/>
        <v>0</v>
      </c>
      <c r="J76" s="151">
        <f t="shared" si="97"/>
        <v>0</v>
      </c>
      <c r="K76" s="152"/>
      <c r="L76" s="152"/>
      <c r="M76" s="153"/>
      <c r="N76" s="233"/>
      <c r="O76" s="155"/>
      <c r="P76" s="145" t="str">
        <f>IFERROR(VLOOKUP(O76,整理番号!$A$30:$B$31,2,FALSE),"")</f>
        <v/>
      </c>
      <c r="Q76" s="213"/>
      <c r="R76" s="158"/>
      <c r="S76" s="156" t="str">
        <f t="shared" si="98"/>
        <v/>
      </c>
      <c r="T76" s="152"/>
      <c r="U76" s="153"/>
      <c r="V76" s="145" t="str">
        <f>IFERROR(VLOOKUP(U76,整理番号!$A$3:$B$5,2,FALSE),"")</f>
        <v/>
      </c>
      <c r="W76" s="153"/>
      <c r="X76" s="146" t="str">
        <f>IFERROR(VLOOKUP(W76,整理番号!$A$8:$B$9,2,FALSE),"")</f>
        <v/>
      </c>
      <c r="Y76" s="153"/>
      <c r="Z76" s="145" t="str">
        <f>IFERROR(VLOOKUP(Y76,整理番号!$A$12:$B$16,2,FALSE),"")</f>
        <v/>
      </c>
      <c r="AA76" s="209"/>
      <c r="AB76" s="211"/>
      <c r="AC76" s="211"/>
      <c r="AD76" s="209"/>
      <c r="AE76" s="209"/>
      <c r="AF76" s="209"/>
      <c r="AG76" s="209"/>
      <c r="AH76" s="408"/>
      <c r="AI76" s="159"/>
      <c r="AJ76" s="410" t="str">
        <f>IFERROR(VLOOKUP(AI76,整理番号!$A$19:$B$23,2,FALSE),"")</f>
        <v/>
      </c>
      <c r="AK76" s="156" t="str">
        <f t="shared" si="99"/>
        <v/>
      </c>
      <c r="AL76" s="157"/>
      <c r="AM76" s="216"/>
      <c r="AN76" s="218"/>
      <c r="AO76" s="218"/>
      <c r="AP76" s="158"/>
      <c r="AQ76" s="159"/>
      <c r="AR76" s="220"/>
      <c r="AS76" s="161" t="str">
        <f t="shared" si="100"/>
        <v/>
      </c>
      <c r="AT76" s="147"/>
      <c r="AU76" s="147"/>
      <c r="AV76" s="161" t="str">
        <f t="shared" si="101"/>
        <v/>
      </c>
      <c r="AW76" s="162" t="str">
        <f t="shared" si="102"/>
        <v/>
      </c>
      <c r="AX76" s="162" t="str">
        <f t="shared" si="103"/>
        <v/>
      </c>
      <c r="AY76" s="223"/>
      <c r="AZ76" s="227" t="str">
        <f t="shared" si="104"/>
        <v/>
      </c>
      <c r="BA76" s="228" t="str">
        <f t="shared" si="105"/>
        <v/>
      </c>
      <c r="BB76" s="234" t="str">
        <f t="shared" si="106"/>
        <v/>
      </c>
      <c r="BC76" s="237"/>
      <c r="BD76" s="238"/>
      <c r="BE76" s="284"/>
      <c r="BF76" s="286"/>
      <c r="BG76" s="241"/>
      <c r="BH76" s="241"/>
      <c r="BI76" s="241"/>
      <c r="BJ76" s="241"/>
      <c r="BK76" s="241"/>
      <c r="BL76" s="163" t="s">
        <v>105</v>
      </c>
      <c r="BM76" s="302" t="str">
        <f t="shared" si="107"/>
        <v/>
      </c>
      <c r="BN76" s="251"/>
      <c r="BO76" s="270"/>
      <c r="BP76" s="179"/>
      <c r="BQ76" s="164"/>
      <c r="BR76" s="243"/>
      <c r="BS76" s="243"/>
      <c r="BT76" s="243"/>
      <c r="BU76" s="243"/>
      <c r="BV76" s="243"/>
      <c r="BW76" s="165" t="s">
        <v>106</v>
      </c>
      <c r="BX76" s="251"/>
      <c r="BY76" s="296"/>
      <c r="BZ76" s="304"/>
      <c r="CA76" s="305"/>
      <c r="CB76" s="305"/>
      <c r="CC76" s="305"/>
      <c r="CD76" s="305"/>
      <c r="CE76" s="305"/>
      <c r="CF76" s="165" t="s">
        <v>169</v>
      </c>
      <c r="CG76" s="308" t="str">
        <f t="shared" si="108"/>
        <v/>
      </c>
      <c r="CH76" s="251"/>
      <c r="CI76" s="296"/>
      <c r="CJ76" s="166"/>
      <c r="CK76" s="245"/>
      <c r="CL76" s="245"/>
      <c r="CM76" s="245"/>
      <c r="CN76" s="245"/>
      <c r="CO76" s="245"/>
      <c r="CP76" s="165" t="s">
        <v>107</v>
      </c>
      <c r="CQ76" s="247"/>
      <c r="CR76" s="249" t="str">
        <f t="shared" si="109"/>
        <v/>
      </c>
      <c r="CS76" s="251"/>
      <c r="CT76" s="296" t="s">
        <v>171</v>
      </c>
      <c r="CU76" s="167"/>
      <c r="CV76" s="300"/>
      <c r="CW76" s="300"/>
      <c r="CX76" s="300"/>
      <c r="CY76" s="300"/>
      <c r="CZ76" s="300"/>
      <c r="DA76" s="300"/>
      <c r="DB76" s="168" t="s">
        <v>108</v>
      </c>
      <c r="DC76" s="296" t="s">
        <v>171</v>
      </c>
      <c r="DD76" s="170"/>
      <c r="DE76" s="300"/>
      <c r="DF76" s="300"/>
      <c r="DG76" s="300"/>
      <c r="DH76" s="300"/>
      <c r="DI76" s="300"/>
      <c r="DJ76" s="300"/>
      <c r="DK76" s="169" t="s">
        <v>106</v>
      </c>
      <c r="DL76" s="296" t="s">
        <v>171</v>
      </c>
      <c r="DM76" s="170"/>
      <c r="DN76" s="300"/>
      <c r="DO76" s="300"/>
      <c r="DP76" s="300"/>
      <c r="DQ76" s="300"/>
      <c r="DR76" s="300"/>
      <c r="DS76" s="300"/>
      <c r="DT76" s="171" t="s">
        <v>106</v>
      </c>
      <c r="DU76" s="296" t="s">
        <v>171</v>
      </c>
      <c r="DV76" s="310"/>
      <c r="DW76" s="300"/>
      <c r="DX76" s="300"/>
      <c r="DY76" s="300"/>
      <c r="DZ76" s="300"/>
      <c r="EA76" s="300"/>
      <c r="EB76" s="300"/>
      <c r="EC76" s="172" t="s">
        <v>106</v>
      </c>
      <c r="ED76" s="173"/>
      <c r="EE76" s="296" t="s">
        <v>171</v>
      </c>
      <c r="EF76" s="170"/>
      <c r="EG76" s="300"/>
      <c r="EH76" s="300"/>
      <c r="EI76" s="300"/>
      <c r="EJ76" s="300"/>
      <c r="EK76" s="300"/>
      <c r="EL76" s="300"/>
      <c r="EM76" s="172" t="s">
        <v>106</v>
      </c>
      <c r="EN76" s="174"/>
      <c r="EO76" s="296" t="s">
        <v>171</v>
      </c>
      <c r="EP76" s="255"/>
      <c r="EQ76" s="256"/>
      <c r="ER76" s="256"/>
      <c r="ES76" s="256"/>
      <c r="ET76" s="256"/>
      <c r="EU76" s="256"/>
      <c r="EV76" s="175" t="s">
        <v>109</v>
      </c>
      <c r="EW76" s="259" t="str">
        <f t="shared" si="110"/>
        <v/>
      </c>
      <c r="EX76" s="253"/>
      <c r="EY76" s="296" t="s">
        <v>171</v>
      </c>
      <c r="EZ76" s="255"/>
      <c r="FA76" s="256"/>
      <c r="FB76" s="256"/>
      <c r="FC76" s="256"/>
      <c r="FD76" s="256"/>
      <c r="FE76" s="256"/>
      <c r="FF76" s="175" t="s">
        <v>109</v>
      </c>
      <c r="FG76" s="176" t="str">
        <f t="shared" si="111"/>
        <v/>
      </c>
      <c r="FH76" s="251"/>
      <c r="FI76" s="296"/>
      <c r="FJ76" s="423"/>
      <c r="FK76" s="424"/>
      <c r="FL76" s="424"/>
      <c r="FM76" s="424"/>
      <c r="FN76" s="424"/>
      <c r="FO76" s="424"/>
      <c r="FP76" s="165" t="s">
        <v>110</v>
      </c>
      <c r="FQ76" s="177" t="str">
        <f t="shared" si="112"/>
        <v/>
      </c>
      <c r="FR76" s="261"/>
      <c r="FS76" s="263" t="str">
        <f t="shared" si="113"/>
        <v/>
      </c>
      <c r="FT76" s="269"/>
      <c r="FU76" s="270"/>
      <c r="FV76" s="265" t="str">
        <f t="shared" si="114"/>
        <v/>
      </c>
      <c r="FW76" s="273"/>
      <c r="FX76" s="274"/>
      <c r="FY76" s="267" t="str">
        <f t="shared" si="115"/>
        <v/>
      </c>
      <c r="FZ76" s="273"/>
      <c r="GA76" s="277"/>
      <c r="GB76" s="376"/>
      <c r="GD76" s="316" t="str">
        <f t="shared" si="116"/>
        <v/>
      </c>
      <c r="GE76" s="290" t="str">
        <f t="shared" si="117"/>
        <v/>
      </c>
      <c r="GF76" s="290" t="str">
        <f t="shared" si="118"/>
        <v/>
      </c>
      <c r="GG76" s="290" t="str">
        <f t="shared" si="119"/>
        <v/>
      </c>
      <c r="GH76" s="387" t="str">
        <f t="shared" si="120"/>
        <v/>
      </c>
      <c r="GI76" s="316" t="str">
        <f t="shared" si="121"/>
        <v/>
      </c>
      <c r="GJ76" s="290" t="str">
        <f t="shared" si="122"/>
        <v/>
      </c>
      <c r="GK76" s="290" t="str">
        <f t="shared" si="123"/>
        <v/>
      </c>
      <c r="GL76" s="317" t="str">
        <f t="shared" si="124"/>
        <v/>
      </c>
      <c r="GM76" s="391"/>
      <c r="GN76" s="398" t="str">
        <f t="shared" si="125"/>
        <v/>
      </c>
      <c r="GO76" s="398" t="str">
        <f t="shared" si="126"/>
        <v/>
      </c>
      <c r="GP76" s="399" t="str">
        <f t="shared" si="127"/>
        <v/>
      </c>
      <c r="GQ76" s="400" t="str">
        <f t="shared" si="128"/>
        <v/>
      </c>
      <c r="GR76" s="400" t="str">
        <f t="shared" si="129"/>
        <v/>
      </c>
      <c r="GS76" s="400" t="str">
        <f t="shared" si="130"/>
        <v/>
      </c>
      <c r="GT76" s="290" t="str">
        <f t="shared" si="131"/>
        <v/>
      </c>
      <c r="GU76" s="290" t="str">
        <f t="shared" si="132"/>
        <v/>
      </c>
      <c r="GV76" s="290" t="str">
        <f t="shared" si="133"/>
        <v/>
      </c>
      <c r="GW76" s="400" t="str">
        <f t="shared" si="134"/>
        <v/>
      </c>
      <c r="GX76" s="290" t="str">
        <f t="shared" si="135"/>
        <v/>
      </c>
      <c r="GY76" s="290" t="str">
        <f t="shared" si="136"/>
        <v/>
      </c>
      <c r="GZ76" s="290" t="str">
        <f t="shared" si="137"/>
        <v/>
      </c>
      <c r="HA76" s="317" t="str">
        <f t="shared" si="138"/>
        <v/>
      </c>
      <c r="HB76" s="417" t="str">
        <f t="shared" si="139"/>
        <v/>
      </c>
      <c r="HC76" s="399" t="str">
        <f t="shared" si="140"/>
        <v/>
      </c>
      <c r="HD76" s="290" t="str">
        <f t="shared" si="141"/>
        <v/>
      </c>
      <c r="HE76" s="290" t="str">
        <f t="shared" si="142"/>
        <v/>
      </c>
      <c r="HF76" s="290" t="str">
        <f t="shared" si="143"/>
        <v/>
      </c>
      <c r="HG76" s="290" t="str">
        <f t="shared" si="144"/>
        <v/>
      </c>
      <c r="HH76" s="317" t="str">
        <f t="shared" si="145"/>
        <v/>
      </c>
      <c r="HI76" s="399" t="str">
        <f t="shared" si="146"/>
        <v/>
      </c>
      <c r="HJ76" s="387" t="str">
        <f t="shared" si="147"/>
        <v/>
      </c>
      <c r="HK76" s="387" t="str">
        <f t="shared" si="148"/>
        <v/>
      </c>
      <c r="HL76" s="387" t="str">
        <f t="shared" si="149"/>
        <v/>
      </c>
      <c r="HM76" s="387" t="str">
        <f t="shared" si="150"/>
        <v/>
      </c>
      <c r="HN76" s="317" t="str">
        <f t="shared" si="151"/>
        <v/>
      </c>
      <c r="HO76" s="417" t="str">
        <f t="shared" si="152"/>
        <v/>
      </c>
      <c r="HP76" s="290" t="str">
        <f t="shared" si="153"/>
        <v/>
      </c>
      <c r="HQ76" s="290" t="str">
        <f t="shared" si="154"/>
        <v/>
      </c>
      <c r="HR76" s="422" t="str">
        <f t="shared" si="155"/>
        <v/>
      </c>
      <c r="HS76" s="399" t="str">
        <f t="shared" si="156"/>
        <v/>
      </c>
      <c r="HT76" s="400" t="str">
        <f t="shared" si="157"/>
        <v/>
      </c>
      <c r="HU76" s="387" t="str">
        <f t="shared" si="158"/>
        <v/>
      </c>
      <c r="HV76" s="387" t="str">
        <f t="shared" si="159"/>
        <v/>
      </c>
      <c r="HW76" s="404" t="str">
        <f t="shared" si="160"/>
        <v/>
      </c>
      <c r="HX76" s="394" t="str">
        <f t="shared" si="161"/>
        <v/>
      </c>
      <c r="HY76" s="180"/>
      <c r="HZ76" s="406">
        <f t="shared" si="162"/>
        <v>0</v>
      </c>
      <c r="IA76" s="406">
        <f t="shared" si="163"/>
        <v>0</v>
      </c>
      <c r="IB76" s="407">
        <f t="shared" si="164"/>
        <v>0</v>
      </c>
      <c r="IC76" s="407" t="str">
        <f t="shared" si="165"/>
        <v/>
      </c>
      <c r="ID76" s="407" t="str">
        <f t="shared" si="166"/>
        <v/>
      </c>
      <c r="IE76" s="407" t="str">
        <f t="shared" si="167"/>
        <v/>
      </c>
      <c r="IF76" s="407" t="str">
        <f t="shared" si="168"/>
        <v/>
      </c>
      <c r="IG76" s="407">
        <f t="shared" si="169"/>
        <v>0</v>
      </c>
      <c r="IH76" s="407">
        <f t="shared" si="170"/>
        <v>0</v>
      </c>
      <c r="II76" s="407">
        <f t="shared" si="171"/>
        <v>0</v>
      </c>
      <c r="IJ76" s="407">
        <f t="shared" si="172"/>
        <v>0</v>
      </c>
      <c r="IK76" s="406">
        <f t="shared" si="173"/>
        <v>0</v>
      </c>
    </row>
    <row r="77" spans="2:245" s="178" customFormat="1" ht="15" customHeight="1" x14ac:dyDescent="0.2">
      <c r="B77" s="231">
        <f t="shared" si="89"/>
        <v>0</v>
      </c>
      <c r="C77" s="231">
        <f t="shared" si="90"/>
        <v>0</v>
      </c>
      <c r="D77" s="231">
        <f t="shared" si="91"/>
        <v>0</v>
      </c>
      <c r="E77" s="231">
        <f t="shared" si="92"/>
        <v>0</v>
      </c>
      <c r="F77" s="231">
        <f t="shared" si="93"/>
        <v>0</v>
      </c>
      <c r="G77" s="231">
        <f t="shared" si="94"/>
        <v>0</v>
      </c>
      <c r="H77" s="231">
        <f t="shared" si="95"/>
        <v>0</v>
      </c>
      <c r="I77" s="232">
        <f t="shared" si="96"/>
        <v>0</v>
      </c>
      <c r="J77" s="151">
        <f t="shared" si="97"/>
        <v>0</v>
      </c>
      <c r="K77" s="152"/>
      <c r="L77" s="152"/>
      <c r="M77" s="153"/>
      <c r="N77" s="233"/>
      <c r="O77" s="155"/>
      <c r="P77" s="145" t="str">
        <f>IFERROR(VLOOKUP(O77,整理番号!$A$30:$B$31,2,FALSE),"")</f>
        <v/>
      </c>
      <c r="Q77" s="213"/>
      <c r="R77" s="158"/>
      <c r="S77" s="156" t="str">
        <f t="shared" si="98"/>
        <v/>
      </c>
      <c r="T77" s="152"/>
      <c r="U77" s="153"/>
      <c r="V77" s="145" t="str">
        <f>IFERROR(VLOOKUP(U77,整理番号!$A$3:$B$5,2,FALSE),"")</f>
        <v/>
      </c>
      <c r="W77" s="153"/>
      <c r="X77" s="146" t="str">
        <f>IFERROR(VLOOKUP(W77,整理番号!$A$8:$B$9,2,FALSE),"")</f>
        <v/>
      </c>
      <c r="Y77" s="153"/>
      <c r="Z77" s="145" t="str">
        <f>IFERROR(VLOOKUP(Y77,整理番号!$A$12:$B$16,2,FALSE),"")</f>
        <v/>
      </c>
      <c r="AA77" s="209"/>
      <c r="AB77" s="211"/>
      <c r="AC77" s="211"/>
      <c r="AD77" s="209"/>
      <c r="AE77" s="209"/>
      <c r="AF77" s="209"/>
      <c r="AG77" s="209"/>
      <c r="AH77" s="408"/>
      <c r="AI77" s="159"/>
      <c r="AJ77" s="410" t="str">
        <f>IFERROR(VLOOKUP(AI77,整理番号!$A$19:$B$23,2,FALSE),"")</f>
        <v/>
      </c>
      <c r="AK77" s="156" t="str">
        <f t="shared" si="99"/>
        <v/>
      </c>
      <c r="AL77" s="157"/>
      <c r="AM77" s="216"/>
      <c r="AN77" s="218"/>
      <c r="AO77" s="218"/>
      <c r="AP77" s="158"/>
      <c r="AQ77" s="159"/>
      <c r="AR77" s="220"/>
      <c r="AS77" s="161" t="str">
        <f t="shared" si="100"/>
        <v/>
      </c>
      <c r="AT77" s="147"/>
      <c r="AU77" s="147"/>
      <c r="AV77" s="161" t="str">
        <f t="shared" si="101"/>
        <v/>
      </c>
      <c r="AW77" s="162" t="str">
        <f t="shared" si="102"/>
        <v/>
      </c>
      <c r="AX77" s="162" t="str">
        <f t="shared" si="103"/>
        <v/>
      </c>
      <c r="AY77" s="223"/>
      <c r="AZ77" s="227" t="str">
        <f t="shared" si="104"/>
        <v/>
      </c>
      <c r="BA77" s="228" t="str">
        <f t="shared" si="105"/>
        <v/>
      </c>
      <c r="BB77" s="234" t="str">
        <f t="shared" si="106"/>
        <v/>
      </c>
      <c r="BC77" s="237"/>
      <c r="BD77" s="238"/>
      <c r="BE77" s="284"/>
      <c r="BF77" s="286"/>
      <c r="BG77" s="241"/>
      <c r="BH77" s="241"/>
      <c r="BI77" s="241"/>
      <c r="BJ77" s="241"/>
      <c r="BK77" s="241"/>
      <c r="BL77" s="163" t="s">
        <v>105</v>
      </c>
      <c r="BM77" s="302" t="str">
        <f t="shared" si="107"/>
        <v/>
      </c>
      <c r="BN77" s="251"/>
      <c r="BO77" s="270"/>
      <c r="BP77" s="179"/>
      <c r="BQ77" s="164"/>
      <c r="BR77" s="243"/>
      <c r="BS77" s="243"/>
      <c r="BT77" s="243"/>
      <c r="BU77" s="243"/>
      <c r="BV77" s="243"/>
      <c r="BW77" s="165" t="s">
        <v>106</v>
      </c>
      <c r="BX77" s="251"/>
      <c r="BY77" s="296"/>
      <c r="BZ77" s="304"/>
      <c r="CA77" s="305"/>
      <c r="CB77" s="305"/>
      <c r="CC77" s="305"/>
      <c r="CD77" s="305"/>
      <c r="CE77" s="305"/>
      <c r="CF77" s="165" t="s">
        <v>169</v>
      </c>
      <c r="CG77" s="308" t="str">
        <f t="shared" si="108"/>
        <v/>
      </c>
      <c r="CH77" s="251"/>
      <c r="CI77" s="296"/>
      <c r="CJ77" s="166"/>
      <c r="CK77" s="245"/>
      <c r="CL77" s="245"/>
      <c r="CM77" s="245"/>
      <c r="CN77" s="245"/>
      <c r="CO77" s="245"/>
      <c r="CP77" s="165" t="s">
        <v>107</v>
      </c>
      <c r="CQ77" s="247"/>
      <c r="CR77" s="249" t="str">
        <f t="shared" si="109"/>
        <v/>
      </c>
      <c r="CS77" s="251"/>
      <c r="CT77" s="296" t="s">
        <v>171</v>
      </c>
      <c r="CU77" s="167"/>
      <c r="CV77" s="300"/>
      <c r="CW77" s="300"/>
      <c r="CX77" s="300"/>
      <c r="CY77" s="300"/>
      <c r="CZ77" s="300"/>
      <c r="DA77" s="300"/>
      <c r="DB77" s="168" t="s">
        <v>108</v>
      </c>
      <c r="DC77" s="296" t="s">
        <v>171</v>
      </c>
      <c r="DD77" s="170"/>
      <c r="DE77" s="300"/>
      <c r="DF77" s="300"/>
      <c r="DG77" s="300"/>
      <c r="DH77" s="300"/>
      <c r="DI77" s="300"/>
      <c r="DJ77" s="300"/>
      <c r="DK77" s="169" t="s">
        <v>106</v>
      </c>
      <c r="DL77" s="296" t="s">
        <v>171</v>
      </c>
      <c r="DM77" s="170"/>
      <c r="DN77" s="300"/>
      <c r="DO77" s="300"/>
      <c r="DP77" s="300"/>
      <c r="DQ77" s="300"/>
      <c r="DR77" s="300"/>
      <c r="DS77" s="300"/>
      <c r="DT77" s="171" t="s">
        <v>106</v>
      </c>
      <c r="DU77" s="296" t="s">
        <v>171</v>
      </c>
      <c r="DV77" s="310"/>
      <c r="DW77" s="300"/>
      <c r="DX77" s="300"/>
      <c r="DY77" s="300"/>
      <c r="DZ77" s="300"/>
      <c r="EA77" s="300"/>
      <c r="EB77" s="300"/>
      <c r="EC77" s="172" t="s">
        <v>106</v>
      </c>
      <c r="ED77" s="173"/>
      <c r="EE77" s="296" t="s">
        <v>171</v>
      </c>
      <c r="EF77" s="170"/>
      <c r="EG77" s="300"/>
      <c r="EH77" s="300"/>
      <c r="EI77" s="300"/>
      <c r="EJ77" s="300"/>
      <c r="EK77" s="300"/>
      <c r="EL77" s="300"/>
      <c r="EM77" s="172" t="s">
        <v>106</v>
      </c>
      <c r="EN77" s="174"/>
      <c r="EO77" s="296" t="s">
        <v>171</v>
      </c>
      <c r="EP77" s="255"/>
      <c r="EQ77" s="256"/>
      <c r="ER77" s="256"/>
      <c r="ES77" s="256"/>
      <c r="ET77" s="256"/>
      <c r="EU77" s="256"/>
      <c r="EV77" s="175" t="s">
        <v>109</v>
      </c>
      <c r="EW77" s="259" t="str">
        <f t="shared" si="110"/>
        <v/>
      </c>
      <c r="EX77" s="253"/>
      <c r="EY77" s="296" t="s">
        <v>171</v>
      </c>
      <c r="EZ77" s="255"/>
      <c r="FA77" s="256"/>
      <c r="FB77" s="256"/>
      <c r="FC77" s="256"/>
      <c r="FD77" s="256"/>
      <c r="FE77" s="256"/>
      <c r="FF77" s="175" t="s">
        <v>109</v>
      </c>
      <c r="FG77" s="176" t="str">
        <f t="shared" si="111"/>
        <v/>
      </c>
      <c r="FH77" s="251"/>
      <c r="FI77" s="296"/>
      <c r="FJ77" s="423"/>
      <c r="FK77" s="424"/>
      <c r="FL77" s="424"/>
      <c r="FM77" s="424"/>
      <c r="FN77" s="424"/>
      <c r="FO77" s="424"/>
      <c r="FP77" s="165" t="s">
        <v>110</v>
      </c>
      <c r="FQ77" s="177" t="str">
        <f t="shared" si="112"/>
        <v/>
      </c>
      <c r="FR77" s="261"/>
      <c r="FS77" s="263" t="str">
        <f t="shared" si="113"/>
        <v/>
      </c>
      <c r="FT77" s="269"/>
      <c r="FU77" s="270"/>
      <c r="FV77" s="265" t="str">
        <f t="shared" si="114"/>
        <v/>
      </c>
      <c r="FW77" s="273"/>
      <c r="FX77" s="274"/>
      <c r="FY77" s="267" t="str">
        <f t="shared" si="115"/>
        <v/>
      </c>
      <c r="FZ77" s="273"/>
      <c r="GA77" s="277"/>
      <c r="GB77" s="376"/>
      <c r="GD77" s="316" t="str">
        <f t="shared" si="116"/>
        <v/>
      </c>
      <c r="GE77" s="290" t="str">
        <f t="shared" si="117"/>
        <v/>
      </c>
      <c r="GF77" s="290" t="str">
        <f t="shared" si="118"/>
        <v/>
      </c>
      <c r="GG77" s="290" t="str">
        <f t="shared" si="119"/>
        <v/>
      </c>
      <c r="GH77" s="387" t="str">
        <f t="shared" si="120"/>
        <v/>
      </c>
      <c r="GI77" s="316" t="str">
        <f t="shared" si="121"/>
        <v/>
      </c>
      <c r="GJ77" s="290" t="str">
        <f t="shared" si="122"/>
        <v/>
      </c>
      <c r="GK77" s="290" t="str">
        <f t="shared" si="123"/>
        <v/>
      </c>
      <c r="GL77" s="317" t="str">
        <f t="shared" si="124"/>
        <v/>
      </c>
      <c r="GM77" s="391"/>
      <c r="GN77" s="398" t="str">
        <f t="shared" si="125"/>
        <v/>
      </c>
      <c r="GO77" s="398" t="str">
        <f t="shared" si="126"/>
        <v/>
      </c>
      <c r="GP77" s="399" t="str">
        <f t="shared" si="127"/>
        <v/>
      </c>
      <c r="GQ77" s="400" t="str">
        <f t="shared" si="128"/>
        <v/>
      </c>
      <c r="GR77" s="400" t="str">
        <f t="shared" si="129"/>
        <v/>
      </c>
      <c r="GS77" s="400" t="str">
        <f t="shared" si="130"/>
        <v/>
      </c>
      <c r="GT77" s="290" t="str">
        <f t="shared" si="131"/>
        <v/>
      </c>
      <c r="GU77" s="290" t="str">
        <f t="shared" si="132"/>
        <v/>
      </c>
      <c r="GV77" s="290" t="str">
        <f t="shared" si="133"/>
        <v/>
      </c>
      <c r="GW77" s="400" t="str">
        <f t="shared" si="134"/>
        <v/>
      </c>
      <c r="GX77" s="290" t="str">
        <f t="shared" si="135"/>
        <v/>
      </c>
      <c r="GY77" s="290" t="str">
        <f t="shared" si="136"/>
        <v/>
      </c>
      <c r="GZ77" s="290" t="str">
        <f t="shared" si="137"/>
        <v/>
      </c>
      <c r="HA77" s="317" t="str">
        <f t="shared" si="138"/>
        <v/>
      </c>
      <c r="HB77" s="417" t="str">
        <f t="shared" si="139"/>
        <v/>
      </c>
      <c r="HC77" s="399" t="str">
        <f t="shared" si="140"/>
        <v/>
      </c>
      <c r="HD77" s="290" t="str">
        <f t="shared" si="141"/>
        <v/>
      </c>
      <c r="HE77" s="290" t="str">
        <f t="shared" si="142"/>
        <v/>
      </c>
      <c r="HF77" s="290" t="str">
        <f t="shared" si="143"/>
        <v/>
      </c>
      <c r="HG77" s="290" t="str">
        <f t="shared" si="144"/>
        <v/>
      </c>
      <c r="HH77" s="317" t="str">
        <f t="shared" si="145"/>
        <v/>
      </c>
      <c r="HI77" s="399" t="str">
        <f t="shared" si="146"/>
        <v/>
      </c>
      <c r="HJ77" s="387" t="str">
        <f t="shared" si="147"/>
        <v/>
      </c>
      <c r="HK77" s="387" t="str">
        <f t="shared" si="148"/>
        <v/>
      </c>
      <c r="HL77" s="387" t="str">
        <f t="shared" si="149"/>
        <v/>
      </c>
      <c r="HM77" s="387" t="str">
        <f t="shared" si="150"/>
        <v/>
      </c>
      <c r="HN77" s="317" t="str">
        <f t="shared" si="151"/>
        <v/>
      </c>
      <c r="HO77" s="417" t="str">
        <f t="shared" si="152"/>
        <v/>
      </c>
      <c r="HP77" s="290" t="str">
        <f t="shared" si="153"/>
        <v/>
      </c>
      <c r="HQ77" s="290" t="str">
        <f t="shared" si="154"/>
        <v/>
      </c>
      <c r="HR77" s="422" t="str">
        <f t="shared" si="155"/>
        <v/>
      </c>
      <c r="HS77" s="399" t="str">
        <f t="shared" si="156"/>
        <v/>
      </c>
      <c r="HT77" s="400" t="str">
        <f t="shared" si="157"/>
        <v/>
      </c>
      <c r="HU77" s="387" t="str">
        <f t="shared" si="158"/>
        <v/>
      </c>
      <c r="HV77" s="387" t="str">
        <f t="shared" si="159"/>
        <v/>
      </c>
      <c r="HW77" s="404" t="str">
        <f t="shared" si="160"/>
        <v/>
      </c>
      <c r="HX77" s="394" t="str">
        <f t="shared" si="161"/>
        <v/>
      </c>
      <c r="HY77" s="180"/>
      <c r="HZ77" s="406">
        <f t="shared" si="162"/>
        <v>0</v>
      </c>
      <c r="IA77" s="406">
        <f t="shared" si="163"/>
        <v>0</v>
      </c>
      <c r="IB77" s="407">
        <f t="shared" si="164"/>
        <v>0</v>
      </c>
      <c r="IC77" s="407" t="str">
        <f t="shared" si="165"/>
        <v/>
      </c>
      <c r="ID77" s="407" t="str">
        <f t="shared" si="166"/>
        <v/>
      </c>
      <c r="IE77" s="407" t="str">
        <f t="shared" si="167"/>
        <v/>
      </c>
      <c r="IF77" s="407" t="str">
        <f t="shared" si="168"/>
        <v/>
      </c>
      <c r="IG77" s="407">
        <f t="shared" si="169"/>
        <v>0</v>
      </c>
      <c r="IH77" s="407">
        <f t="shared" si="170"/>
        <v>0</v>
      </c>
      <c r="II77" s="407">
        <f t="shared" si="171"/>
        <v>0</v>
      </c>
      <c r="IJ77" s="407">
        <f t="shared" si="172"/>
        <v>0</v>
      </c>
      <c r="IK77" s="406">
        <f t="shared" si="173"/>
        <v>0</v>
      </c>
    </row>
    <row r="78" spans="2:245" s="178" customFormat="1" ht="15" customHeight="1" x14ac:dyDescent="0.2">
      <c r="B78" s="231">
        <f t="shared" si="89"/>
        <v>0</v>
      </c>
      <c r="C78" s="231">
        <f t="shared" si="90"/>
        <v>0</v>
      </c>
      <c r="D78" s="231">
        <f t="shared" si="91"/>
        <v>0</v>
      </c>
      <c r="E78" s="231">
        <f t="shared" si="92"/>
        <v>0</v>
      </c>
      <c r="F78" s="231">
        <f t="shared" si="93"/>
        <v>0</v>
      </c>
      <c r="G78" s="231">
        <f t="shared" si="94"/>
        <v>0</v>
      </c>
      <c r="H78" s="231">
        <f t="shared" si="95"/>
        <v>0</v>
      </c>
      <c r="I78" s="232">
        <f t="shared" si="96"/>
        <v>0</v>
      </c>
      <c r="J78" s="151">
        <f t="shared" si="97"/>
        <v>0</v>
      </c>
      <c r="K78" s="152"/>
      <c r="L78" s="152"/>
      <c r="M78" s="153"/>
      <c r="N78" s="233"/>
      <c r="O78" s="155"/>
      <c r="P78" s="145" t="str">
        <f>IFERROR(VLOOKUP(O78,整理番号!$A$30:$B$31,2,FALSE),"")</f>
        <v/>
      </c>
      <c r="Q78" s="213"/>
      <c r="R78" s="158"/>
      <c r="S78" s="156" t="str">
        <f t="shared" si="98"/>
        <v/>
      </c>
      <c r="T78" s="152"/>
      <c r="U78" s="153"/>
      <c r="V78" s="145" t="str">
        <f>IFERROR(VLOOKUP(U78,整理番号!$A$3:$B$5,2,FALSE),"")</f>
        <v/>
      </c>
      <c r="W78" s="153"/>
      <c r="X78" s="146" t="str">
        <f>IFERROR(VLOOKUP(W78,整理番号!$A$8:$B$9,2,FALSE),"")</f>
        <v/>
      </c>
      <c r="Y78" s="153"/>
      <c r="Z78" s="145" t="str">
        <f>IFERROR(VLOOKUP(Y78,整理番号!$A$12:$B$16,2,FALSE),"")</f>
        <v/>
      </c>
      <c r="AA78" s="209"/>
      <c r="AB78" s="211"/>
      <c r="AC78" s="211"/>
      <c r="AD78" s="209"/>
      <c r="AE78" s="209"/>
      <c r="AF78" s="209"/>
      <c r="AG78" s="209"/>
      <c r="AH78" s="408"/>
      <c r="AI78" s="159"/>
      <c r="AJ78" s="410" t="str">
        <f>IFERROR(VLOOKUP(AI78,整理番号!$A$19:$B$23,2,FALSE),"")</f>
        <v/>
      </c>
      <c r="AK78" s="156" t="str">
        <f t="shared" si="99"/>
        <v/>
      </c>
      <c r="AL78" s="157"/>
      <c r="AM78" s="216"/>
      <c r="AN78" s="218"/>
      <c r="AO78" s="218"/>
      <c r="AP78" s="158"/>
      <c r="AQ78" s="159"/>
      <c r="AR78" s="220"/>
      <c r="AS78" s="161" t="str">
        <f t="shared" si="100"/>
        <v/>
      </c>
      <c r="AT78" s="147"/>
      <c r="AU78" s="147"/>
      <c r="AV78" s="161" t="str">
        <f t="shared" si="101"/>
        <v/>
      </c>
      <c r="AW78" s="162" t="str">
        <f t="shared" si="102"/>
        <v/>
      </c>
      <c r="AX78" s="162" t="str">
        <f t="shared" si="103"/>
        <v/>
      </c>
      <c r="AY78" s="223"/>
      <c r="AZ78" s="227" t="str">
        <f t="shared" si="104"/>
        <v/>
      </c>
      <c r="BA78" s="228" t="str">
        <f t="shared" si="105"/>
        <v/>
      </c>
      <c r="BB78" s="234" t="str">
        <f t="shared" si="106"/>
        <v/>
      </c>
      <c r="BC78" s="237"/>
      <c r="BD78" s="238"/>
      <c r="BE78" s="284"/>
      <c r="BF78" s="286"/>
      <c r="BG78" s="241"/>
      <c r="BH78" s="241"/>
      <c r="BI78" s="241"/>
      <c r="BJ78" s="241"/>
      <c r="BK78" s="241"/>
      <c r="BL78" s="163" t="s">
        <v>105</v>
      </c>
      <c r="BM78" s="302" t="str">
        <f t="shared" si="107"/>
        <v/>
      </c>
      <c r="BN78" s="251"/>
      <c r="BO78" s="270"/>
      <c r="BP78" s="179"/>
      <c r="BQ78" s="164"/>
      <c r="BR78" s="243"/>
      <c r="BS78" s="243"/>
      <c r="BT78" s="243"/>
      <c r="BU78" s="243"/>
      <c r="BV78" s="243"/>
      <c r="BW78" s="165" t="s">
        <v>106</v>
      </c>
      <c r="BX78" s="251"/>
      <c r="BY78" s="296"/>
      <c r="BZ78" s="304"/>
      <c r="CA78" s="305"/>
      <c r="CB78" s="305"/>
      <c r="CC78" s="305"/>
      <c r="CD78" s="305"/>
      <c r="CE78" s="305"/>
      <c r="CF78" s="165" t="s">
        <v>169</v>
      </c>
      <c r="CG78" s="308" t="str">
        <f t="shared" si="108"/>
        <v/>
      </c>
      <c r="CH78" s="251"/>
      <c r="CI78" s="296"/>
      <c r="CJ78" s="166"/>
      <c r="CK78" s="245"/>
      <c r="CL78" s="245"/>
      <c r="CM78" s="245"/>
      <c r="CN78" s="245"/>
      <c r="CO78" s="245"/>
      <c r="CP78" s="165" t="s">
        <v>107</v>
      </c>
      <c r="CQ78" s="247"/>
      <c r="CR78" s="249" t="str">
        <f t="shared" si="109"/>
        <v/>
      </c>
      <c r="CS78" s="251"/>
      <c r="CT78" s="296" t="s">
        <v>171</v>
      </c>
      <c r="CU78" s="167"/>
      <c r="CV78" s="300"/>
      <c r="CW78" s="300"/>
      <c r="CX78" s="300"/>
      <c r="CY78" s="300"/>
      <c r="CZ78" s="300"/>
      <c r="DA78" s="300"/>
      <c r="DB78" s="168" t="s">
        <v>108</v>
      </c>
      <c r="DC78" s="296" t="s">
        <v>171</v>
      </c>
      <c r="DD78" s="170"/>
      <c r="DE78" s="300"/>
      <c r="DF78" s="300"/>
      <c r="DG78" s="300"/>
      <c r="DH78" s="300"/>
      <c r="DI78" s="300"/>
      <c r="DJ78" s="300"/>
      <c r="DK78" s="169" t="s">
        <v>106</v>
      </c>
      <c r="DL78" s="296" t="s">
        <v>171</v>
      </c>
      <c r="DM78" s="170"/>
      <c r="DN78" s="300"/>
      <c r="DO78" s="300"/>
      <c r="DP78" s="300"/>
      <c r="DQ78" s="300"/>
      <c r="DR78" s="300"/>
      <c r="DS78" s="300"/>
      <c r="DT78" s="171" t="s">
        <v>106</v>
      </c>
      <c r="DU78" s="296" t="s">
        <v>171</v>
      </c>
      <c r="DV78" s="310"/>
      <c r="DW78" s="300"/>
      <c r="DX78" s="300"/>
      <c r="DY78" s="300"/>
      <c r="DZ78" s="300"/>
      <c r="EA78" s="300"/>
      <c r="EB78" s="300"/>
      <c r="EC78" s="172" t="s">
        <v>106</v>
      </c>
      <c r="ED78" s="173"/>
      <c r="EE78" s="296" t="s">
        <v>171</v>
      </c>
      <c r="EF78" s="170"/>
      <c r="EG78" s="300"/>
      <c r="EH78" s="300"/>
      <c r="EI78" s="300"/>
      <c r="EJ78" s="300"/>
      <c r="EK78" s="300"/>
      <c r="EL78" s="300"/>
      <c r="EM78" s="172" t="s">
        <v>106</v>
      </c>
      <c r="EN78" s="174"/>
      <c r="EO78" s="296" t="s">
        <v>171</v>
      </c>
      <c r="EP78" s="255"/>
      <c r="EQ78" s="256"/>
      <c r="ER78" s="256"/>
      <c r="ES78" s="256"/>
      <c r="ET78" s="256"/>
      <c r="EU78" s="256"/>
      <c r="EV78" s="175" t="s">
        <v>109</v>
      </c>
      <c r="EW78" s="259" t="str">
        <f t="shared" si="110"/>
        <v/>
      </c>
      <c r="EX78" s="253"/>
      <c r="EY78" s="296" t="s">
        <v>171</v>
      </c>
      <c r="EZ78" s="255"/>
      <c r="FA78" s="256"/>
      <c r="FB78" s="256"/>
      <c r="FC78" s="256"/>
      <c r="FD78" s="256"/>
      <c r="FE78" s="256"/>
      <c r="FF78" s="175" t="s">
        <v>109</v>
      </c>
      <c r="FG78" s="176" t="str">
        <f t="shared" si="111"/>
        <v/>
      </c>
      <c r="FH78" s="251"/>
      <c r="FI78" s="296"/>
      <c r="FJ78" s="423"/>
      <c r="FK78" s="424"/>
      <c r="FL78" s="424"/>
      <c r="FM78" s="424"/>
      <c r="FN78" s="424"/>
      <c r="FO78" s="424"/>
      <c r="FP78" s="165" t="s">
        <v>110</v>
      </c>
      <c r="FQ78" s="177" t="str">
        <f t="shared" si="112"/>
        <v/>
      </c>
      <c r="FR78" s="261"/>
      <c r="FS78" s="263" t="str">
        <f t="shared" si="113"/>
        <v/>
      </c>
      <c r="FT78" s="269"/>
      <c r="FU78" s="270"/>
      <c r="FV78" s="265" t="str">
        <f t="shared" si="114"/>
        <v/>
      </c>
      <c r="FW78" s="273"/>
      <c r="FX78" s="274"/>
      <c r="FY78" s="267" t="str">
        <f t="shared" si="115"/>
        <v/>
      </c>
      <c r="FZ78" s="273"/>
      <c r="GA78" s="277"/>
      <c r="GB78" s="376"/>
      <c r="GD78" s="316" t="str">
        <f t="shared" si="116"/>
        <v/>
      </c>
      <c r="GE78" s="290" t="str">
        <f t="shared" si="117"/>
        <v/>
      </c>
      <c r="GF78" s="290" t="str">
        <f t="shared" si="118"/>
        <v/>
      </c>
      <c r="GG78" s="290" t="str">
        <f t="shared" si="119"/>
        <v/>
      </c>
      <c r="GH78" s="387" t="str">
        <f t="shared" si="120"/>
        <v/>
      </c>
      <c r="GI78" s="316" t="str">
        <f t="shared" si="121"/>
        <v/>
      </c>
      <c r="GJ78" s="290" t="str">
        <f t="shared" si="122"/>
        <v/>
      </c>
      <c r="GK78" s="290" t="str">
        <f t="shared" si="123"/>
        <v/>
      </c>
      <c r="GL78" s="317" t="str">
        <f t="shared" si="124"/>
        <v/>
      </c>
      <c r="GM78" s="391"/>
      <c r="GN78" s="398" t="str">
        <f t="shared" si="125"/>
        <v/>
      </c>
      <c r="GO78" s="398" t="str">
        <f t="shared" si="126"/>
        <v/>
      </c>
      <c r="GP78" s="399" t="str">
        <f t="shared" si="127"/>
        <v/>
      </c>
      <c r="GQ78" s="400" t="str">
        <f t="shared" si="128"/>
        <v/>
      </c>
      <c r="GR78" s="400" t="str">
        <f t="shared" si="129"/>
        <v/>
      </c>
      <c r="GS78" s="400" t="str">
        <f t="shared" si="130"/>
        <v/>
      </c>
      <c r="GT78" s="290" t="str">
        <f t="shared" si="131"/>
        <v/>
      </c>
      <c r="GU78" s="290" t="str">
        <f t="shared" si="132"/>
        <v/>
      </c>
      <c r="GV78" s="290" t="str">
        <f t="shared" si="133"/>
        <v/>
      </c>
      <c r="GW78" s="400" t="str">
        <f t="shared" si="134"/>
        <v/>
      </c>
      <c r="GX78" s="290" t="str">
        <f t="shared" si="135"/>
        <v/>
      </c>
      <c r="GY78" s="290" t="str">
        <f t="shared" si="136"/>
        <v/>
      </c>
      <c r="GZ78" s="290" t="str">
        <f t="shared" si="137"/>
        <v/>
      </c>
      <c r="HA78" s="317" t="str">
        <f t="shared" si="138"/>
        <v/>
      </c>
      <c r="HB78" s="417" t="str">
        <f t="shared" si="139"/>
        <v/>
      </c>
      <c r="HC78" s="399" t="str">
        <f t="shared" si="140"/>
        <v/>
      </c>
      <c r="HD78" s="290" t="str">
        <f t="shared" si="141"/>
        <v/>
      </c>
      <c r="HE78" s="290" t="str">
        <f t="shared" si="142"/>
        <v/>
      </c>
      <c r="HF78" s="290" t="str">
        <f t="shared" si="143"/>
        <v/>
      </c>
      <c r="HG78" s="290" t="str">
        <f t="shared" si="144"/>
        <v/>
      </c>
      <c r="HH78" s="317" t="str">
        <f t="shared" si="145"/>
        <v/>
      </c>
      <c r="HI78" s="399" t="str">
        <f t="shared" si="146"/>
        <v/>
      </c>
      <c r="HJ78" s="387" t="str">
        <f t="shared" si="147"/>
        <v/>
      </c>
      <c r="HK78" s="387" t="str">
        <f t="shared" si="148"/>
        <v/>
      </c>
      <c r="HL78" s="387" t="str">
        <f t="shared" si="149"/>
        <v/>
      </c>
      <c r="HM78" s="387" t="str">
        <f t="shared" si="150"/>
        <v/>
      </c>
      <c r="HN78" s="317" t="str">
        <f t="shared" si="151"/>
        <v/>
      </c>
      <c r="HO78" s="417" t="str">
        <f t="shared" si="152"/>
        <v/>
      </c>
      <c r="HP78" s="290" t="str">
        <f t="shared" si="153"/>
        <v/>
      </c>
      <c r="HQ78" s="290" t="str">
        <f t="shared" si="154"/>
        <v/>
      </c>
      <c r="HR78" s="422" t="str">
        <f t="shared" si="155"/>
        <v/>
      </c>
      <c r="HS78" s="399" t="str">
        <f t="shared" si="156"/>
        <v/>
      </c>
      <c r="HT78" s="400" t="str">
        <f t="shared" si="157"/>
        <v/>
      </c>
      <c r="HU78" s="387" t="str">
        <f t="shared" si="158"/>
        <v/>
      </c>
      <c r="HV78" s="387" t="str">
        <f t="shared" si="159"/>
        <v/>
      </c>
      <c r="HW78" s="404" t="str">
        <f t="shared" si="160"/>
        <v/>
      </c>
      <c r="HX78" s="394" t="str">
        <f t="shared" si="161"/>
        <v/>
      </c>
      <c r="HY78" s="180"/>
      <c r="HZ78" s="406">
        <f t="shared" si="162"/>
        <v>0</v>
      </c>
      <c r="IA78" s="406">
        <f t="shared" si="163"/>
        <v>0</v>
      </c>
      <c r="IB78" s="407">
        <f t="shared" si="164"/>
        <v>0</v>
      </c>
      <c r="IC78" s="407" t="str">
        <f t="shared" si="165"/>
        <v/>
      </c>
      <c r="ID78" s="407" t="str">
        <f t="shared" si="166"/>
        <v/>
      </c>
      <c r="IE78" s="407" t="str">
        <f t="shared" si="167"/>
        <v/>
      </c>
      <c r="IF78" s="407" t="str">
        <f t="shared" si="168"/>
        <v/>
      </c>
      <c r="IG78" s="407">
        <f t="shared" si="169"/>
        <v>0</v>
      </c>
      <c r="IH78" s="407">
        <f t="shared" si="170"/>
        <v>0</v>
      </c>
      <c r="II78" s="407">
        <f t="shared" si="171"/>
        <v>0</v>
      </c>
      <c r="IJ78" s="407">
        <f t="shared" si="172"/>
        <v>0</v>
      </c>
      <c r="IK78" s="406">
        <f t="shared" si="173"/>
        <v>0</v>
      </c>
    </row>
    <row r="79" spans="2:245" s="178" customFormat="1" ht="15" customHeight="1" x14ac:dyDescent="0.2">
      <c r="B79" s="231">
        <f t="shared" si="89"/>
        <v>0</v>
      </c>
      <c r="C79" s="231">
        <f t="shared" si="90"/>
        <v>0</v>
      </c>
      <c r="D79" s="231">
        <f t="shared" si="91"/>
        <v>0</v>
      </c>
      <c r="E79" s="231">
        <f t="shared" si="92"/>
        <v>0</v>
      </c>
      <c r="F79" s="231">
        <f t="shared" si="93"/>
        <v>0</v>
      </c>
      <c r="G79" s="231">
        <f t="shared" si="94"/>
        <v>0</v>
      </c>
      <c r="H79" s="231">
        <f t="shared" si="95"/>
        <v>0</v>
      </c>
      <c r="I79" s="232">
        <f t="shared" si="96"/>
        <v>0</v>
      </c>
      <c r="J79" s="151">
        <f t="shared" si="97"/>
        <v>0</v>
      </c>
      <c r="K79" s="152"/>
      <c r="L79" s="152"/>
      <c r="M79" s="153"/>
      <c r="N79" s="233"/>
      <c r="O79" s="155"/>
      <c r="P79" s="145" t="str">
        <f>IFERROR(VLOOKUP(O79,整理番号!$A$30:$B$31,2,FALSE),"")</f>
        <v/>
      </c>
      <c r="Q79" s="213"/>
      <c r="R79" s="158"/>
      <c r="S79" s="156" t="str">
        <f t="shared" si="98"/>
        <v/>
      </c>
      <c r="T79" s="152"/>
      <c r="U79" s="153"/>
      <c r="V79" s="145" t="str">
        <f>IFERROR(VLOOKUP(U79,整理番号!$A$3:$B$5,2,FALSE),"")</f>
        <v/>
      </c>
      <c r="W79" s="153"/>
      <c r="X79" s="146" t="str">
        <f>IFERROR(VLOOKUP(W79,整理番号!$A$8:$B$9,2,FALSE),"")</f>
        <v/>
      </c>
      <c r="Y79" s="153"/>
      <c r="Z79" s="145" t="str">
        <f>IFERROR(VLOOKUP(Y79,整理番号!$A$12:$B$16,2,FALSE),"")</f>
        <v/>
      </c>
      <c r="AA79" s="209"/>
      <c r="AB79" s="211"/>
      <c r="AC79" s="211"/>
      <c r="AD79" s="209"/>
      <c r="AE79" s="209"/>
      <c r="AF79" s="209"/>
      <c r="AG79" s="209"/>
      <c r="AH79" s="408"/>
      <c r="AI79" s="159"/>
      <c r="AJ79" s="410" t="str">
        <f>IFERROR(VLOOKUP(AI79,整理番号!$A$19:$B$23,2,FALSE),"")</f>
        <v/>
      </c>
      <c r="AK79" s="156" t="str">
        <f t="shared" si="99"/>
        <v/>
      </c>
      <c r="AL79" s="157"/>
      <c r="AM79" s="216"/>
      <c r="AN79" s="218"/>
      <c r="AO79" s="218"/>
      <c r="AP79" s="158"/>
      <c r="AQ79" s="159"/>
      <c r="AR79" s="220"/>
      <c r="AS79" s="161" t="str">
        <f t="shared" si="100"/>
        <v/>
      </c>
      <c r="AT79" s="147"/>
      <c r="AU79" s="147"/>
      <c r="AV79" s="161" t="str">
        <f t="shared" si="101"/>
        <v/>
      </c>
      <c r="AW79" s="162" t="str">
        <f t="shared" si="102"/>
        <v/>
      </c>
      <c r="AX79" s="162" t="str">
        <f t="shared" si="103"/>
        <v/>
      </c>
      <c r="AY79" s="223"/>
      <c r="AZ79" s="227" t="str">
        <f t="shared" si="104"/>
        <v/>
      </c>
      <c r="BA79" s="228" t="str">
        <f t="shared" si="105"/>
        <v/>
      </c>
      <c r="BB79" s="234" t="str">
        <f t="shared" si="106"/>
        <v/>
      </c>
      <c r="BC79" s="237"/>
      <c r="BD79" s="238"/>
      <c r="BE79" s="284"/>
      <c r="BF79" s="286"/>
      <c r="BG79" s="241"/>
      <c r="BH79" s="241"/>
      <c r="BI79" s="241"/>
      <c r="BJ79" s="241"/>
      <c r="BK79" s="241"/>
      <c r="BL79" s="163" t="s">
        <v>105</v>
      </c>
      <c r="BM79" s="302" t="str">
        <f t="shared" si="107"/>
        <v/>
      </c>
      <c r="BN79" s="251"/>
      <c r="BO79" s="270"/>
      <c r="BP79" s="179"/>
      <c r="BQ79" s="164"/>
      <c r="BR79" s="243"/>
      <c r="BS79" s="243"/>
      <c r="BT79" s="243"/>
      <c r="BU79" s="243"/>
      <c r="BV79" s="243"/>
      <c r="BW79" s="165" t="s">
        <v>106</v>
      </c>
      <c r="BX79" s="251"/>
      <c r="BY79" s="296"/>
      <c r="BZ79" s="304"/>
      <c r="CA79" s="305"/>
      <c r="CB79" s="305"/>
      <c r="CC79" s="305"/>
      <c r="CD79" s="305"/>
      <c r="CE79" s="305"/>
      <c r="CF79" s="165" t="s">
        <v>169</v>
      </c>
      <c r="CG79" s="308" t="str">
        <f t="shared" si="108"/>
        <v/>
      </c>
      <c r="CH79" s="251"/>
      <c r="CI79" s="296"/>
      <c r="CJ79" s="166"/>
      <c r="CK79" s="245"/>
      <c r="CL79" s="245"/>
      <c r="CM79" s="245"/>
      <c r="CN79" s="245"/>
      <c r="CO79" s="245"/>
      <c r="CP79" s="165" t="s">
        <v>107</v>
      </c>
      <c r="CQ79" s="247"/>
      <c r="CR79" s="249" t="str">
        <f t="shared" si="109"/>
        <v/>
      </c>
      <c r="CS79" s="251"/>
      <c r="CT79" s="296" t="s">
        <v>171</v>
      </c>
      <c r="CU79" s="167"/>
      <c r="CV79" s="300"/>
      <c r="CW79" s="300"/>
      <c r="CX79" s="300"/>
      <c r="CY79" s="300"/>
      <c r="CZ79" s="300"/>
      <c r="DA79" s="300"/>
      <c r="DB79" s="168" t="s">
        <v>108</v>
      </c>
      <c r="DC79" s="296" t="s">
        <v>171</v>
      </c>
      <c r="DD79" s="170"/>
      <c r="DE79" s="300"/>
      <c r="DF79" s="300"/>
      <c r="DG79" s="300"/>
      <c r="DH79" s="300"/>
      <c r="DI79" s="300"/>
      <c r="DJ79" s="300"/>
      <c r="DK79" s="169" t="s">
        <v>106</v>
      </c>
      <c r="DL79" s="296" t="s">
        <v>171</v>
      </c>
      <c r="DM79" s="170"/>
      <c r="DN79" s="300"/>
      <c r="DO79" s="300"/>
      <c r="DP79" s="300"/>
      <c r="DQ79" s="300"/>
      <c r="DR79" s="300"/>
      <c r="DS79" s="300"/>
      <c r="DT79" s="171" t="s">
        <v>106</v>
      </c>
      <c r="DU79" s="296" t="s">
        <v>171</v>
      </c>
      <c r="DV79" s="310"/>
      <c r="DW79" s="300"/>
      <c r="DX79" s="300"/>
      <c r="DY79" s="300"/>
      <c r="DZ79" s="300"/>
      <c r="EA79" s="300"/>
      <c r="EB79" s="300"/>
      <c r="EC79" s="172" t="s">
        <v>106</v>
      </c>
      <c r="ED79" s="173"/>
      <c r="EE79" s="296" t="s">
        <v>171</v>
      </c>
      <c r="EF79" s="170"/>
      <c r="EG79" s="300"/>
      <c r="EH79" s="300"/>
      <c r="EI79" s="300"/>
      <c r="EJ79" s="300"/>
      <c r="EK79" s="300"/>
      <c r="EL79" s="300"/>
      <c r="EM79" s="172" t="s">
        <v>106</v>
      </c>
      <c r="EN79" s="174"/>
      <c r="EO79" s="296" t="s">
        <v>171</v>
      </c>
      <c r="EP79" s="255"/>
      <c r="EQ79" s="256"/>
      <c r="ER79" s="256"/>
      <c r="ES79" s="256"/>
      <c r="ET79" s="256"/>
      <c r="EU79" s="256"/>
      <c r="EV79" s="175" t="s">
        <v>109</v>
      </c>
      <c r="EW79" s="259" t="str">
        <f t="shared" si="110"/>
        <v/>
      </c>
      <c r="EX79" s="253"/>
      <c r="EY79" s="296" t="s">
        <v>171</v>
      </c>
      <c r="EZ79" s="255"/>
      <c r="FA79" s="256"/>
      <c r="FB79" s="256"/>
      <c r="FC79" s="256"/>
      <c r="FD79" s="256"/>
      <c r="FE79" s="256"/>
      <c r="FF79" s="175" t="s">
        <v>109</v>
      </c>
      <c r="FG79" s="176" t="str">
        <f t="shared" si="111"/>
        <v/>
      </c>
      <c r="FH79" s="251"/>
      <c r="FI79" s="296"/>
      <c r="FJ79" s="423"/>
      <c r="FK79" s="424"/>
      <c r="FL79" s="424"/>
      <c r="FM79" s="424"/>
      <c r="FN79" s="424"/>
      <c r="FO79" s="424"/>
      <c r="FP79" s="165" t="s">
        <v>110</v>
      </c>
      <c r="FQ79" s="177" t="str">
        <f t="shared" si="112"/>
        <v/>
      </c>
      <c r="FR79" s="261"/>
      <c r="FS79" s="263" t="str">
        <f t="shared" si="113"/>
        <v/>
      </c>
      <c r="FT79" s="269"/>
      <c r="FU79" s="270"/>
      <c r="FV79" s="265" t="str">
        <f t="shared" si="114"/>
        <v/>
      </c>
      <c r="FW79" s="273"/>
      <c r="FX79" s="274"/>
      <c r="FY79" s="267" t="str">
        <f t="shared" si="115"/>
        <v/>
      </c>
      <c r="FZ79" s="273"/>
      <c r="GA79" s="277"/>
      <c r="GB79" s="376"/>
      <c r="GD79" s="316" t="str">
        <f t="shared" si="116"/>
        <v/>
      </c>
      <c r="GE79" s="290" t="str">
        <f t="shared" si="117"/>
        <v/>
      </c>
      <c r="GF79" s="290" t="str">
        <f t="shared" si="118"/>
        <v/>
      </c>
      <c r="GG79" s="290" t="str">
        <f t="shared" si="119"/>
        <v/>
      </c>
      <c r="GH79" s="387" t="str">
        <f t="shared" si="120"/>
        <v/>
      </c>
      <c r="GI79" s="316" t="str">
        <f t="shared" si="121"/>
        <v/>
      </c>
      <c r="GJ79" s="290" t="str">
        <f t="shared" si="122"/>
        <v/>
      </c>
      <c r="GK79" s="290" t="str">
        <f t="shared" si="123"/>
        <v/>
      </c>
      <c r="GL79" s="317" t="str">
        <f t="shared" si="124"/>
        <v/>
      </c>
      <c r="GM79" s="391"/>
      <c r="GN79" s="398" t="str">
        <f t="shared" si="125"/>
        <v/>
      </c>
      <c r="GO79" s="398" t="str">
        <f t="shared" si="126"/>
        <v/>
      </c>
      <c r="GP79" s="399" t="str">
        <f t="shared" si="127"/>
        <v/>
      </c>
      <c r="GQ79" s="400" t="str">
        <f t="shared" si="128"/>
        <v/>
      </c>
      <c r="GR79" s="400" t="str">
        <f t="shared" si="129"/>
        <v/>
      </c>
      <c r="GS79" s="400" t="str">
        <f t="shared" si="130"/>
        <v/>
      </c>
      <c r="GT79" s="290" t="str">
        <f t="shared" si="131"/>
        <v/>
      </c>
      <c r="GU79" s="290" t="str">
        <f t="shared" si="132"/>
        <v/>
      </c>
      <c r="GV79" s="290" t="str">
        <f t="shared" si="133"/>
        <v/>
      </c>
      <c r="GW79" s="400" t="str">
        <f t="shared" si="134"/>
        <v/>
      </c>
      <c r="GX79" s="290" t="str">
        <f t="shared" si="135"/>
        <v/>
      </c>
      <c r="GY79" s="290" t="str">
        <f t="shared" si="136"/>
        <v/>
      </c>
      <c r="GZ79" s="290" t="str">
        <f t="shared" si="137"/>
        <v/>
      </c>
      <c r="HA79" s="317" t="str">
        <f t="shared" si="138"/>
        <v/>
      </c>
      <c r="HB79" s="417" t="str">
        <f t="shared" si="139"/>
        <v/>
      </c>
      <c r="HC79" s="399" t="str">
        <f t="shared" si="140"/>
        <v/>
      </c>
      <c r="HD79" s="290" t="str">
        <f t="shared" si="141"/>
        <v/>
      </c>
      <c r="HE79" s="290" t="str">
        <f t="shared" si="142"/>
        <v/>
      </c>
      <c r="HF79" s="290" t="str">
        <f t="shared" si="143"/>
        <v/>
      </c>
      <c r="HG79" s="290" t="str">
        <f t="shared" si="144"/>
        <v/>
      </c>
      <c r="HH79" s="317" t="str">
        <f t="shared" si="145"/>
        <v/>
      </c>
      <c r="HI79" s="399" t="str">
        <f t="shared" si="146"/>
        <v/>
      </c>
      <c r="HJ79" s="387" t="str">
        <f t="shared" si="147"/>
        <v/>
      </c>
      <c r="HK79" s="387" t="str">
        <f t="shared" si="148"/>
        <v/>
      </c>
      <c r="HL79" s="387" t="str">
        <f t="shared" si="149"/>
        <v/>
      </c>
      <c r="HM79" s="387" t="str">
        <f t="shared" si="150"/>
        <v/>
      </c>
      <c r="HN79" s="317" t="str">
        <f t="shared" si="151"/>
        <v/>
      </c>
      <c r="HO79" s="417" t="str">
        <f t="shared" si="152"/>
        <v/>
      </c>
      <c r="HP79" s="290" t="str">
        <f t="shared" si="153"/>
        <v/>
      </c>
      <c r="HQ79" s="290" t="str">
        <f t="shared" si="154"/>
        <v/>
      </c>
      <c r="HR79" s="422" t="str">
        <f t="shared" si="155"/>
        <v/>
      </c>
      <c r="HS79" s="399" t="str">
        <f t="shared" si="156"/>
        <v/>
      </c>
      <c r="HT79" s="400" t="str">
        <f t="shared" si="157"/>
        <v/>
      </c>
      <c r="HU79" s="387" t="str">
        <f t="shared" si="158"/>
        <v/>
      </c>
      <c r="HV79" s="387" t="str">
        <f t="shared" si="159"/>
        <v/>
      </c>
      <c r="HW79" s="404" t="str">
        <f t="shared" si="160"/>
        <v/>
      </c>
      <c r="HX79" s="394" t="str">
        <f t="shared" si="161"/>
        <v/>
      </c>
      <c r="HY79" s="180"/>
      <c r="HZ79" s="406">
        <f t="shared" si="162"/>
        <v>0</v>
      </c>
      <c r="IA79" s="406">
        <f t="shared" si="163"/>
        <v>0</v>
      </c>
      <c r="IB79" s="407">
        <f t="shared" si="164"/>
        <v>0</v>
      </c>
      <c r="IC79" s="407" t="str">
        <f t="shared" si="165"/>
        <v/>
      </c>
      <c r="ID79" s="407" t="str">
        <f t="shared" si="166"/>
        <v/>
      </c>
      <c r="IE79" s="407" t="str">
        <f t="shared" si="167"/>
        <v/>
      </c>
      <c r="IF79" s="407" t="str">
        <f t="shared" si="168"/>
        <v/>
      </c>
      <c r="IG79" s="407">
        <f t="shared" si="169"/>
        <v>0</v>
      </c>
      <c r="IH79" s="407">
        <f t="shared" si="170"/>
        <v>0</v>
      </c>
      <c r="II79" s="407">
        <f t="shared" si="171"/>
        <v>0</v>
      </c>
      <c r="IJ79" s="407">
        <f t="shared" si="172"/>
        <v>0</v>
      </c>
      <c r="IK79" s="406">
        <f t="shared" si="173"/>
        <v>0</v>
      </c>
    </row>
    <row r="80" spans="2:245" s="178" customFormat="1" ht="15" customHeight="1" x14ac:dyDescent="0.2">
      <c r="B80" s="231">
        <f t="shared" si="89"/>
        <v>0</v>
      </c>
      <c r="C80" s="231">
        <f t="shared" si="90"/>
        <v>0</v>
      </c>
      <c r="D80" s="231">
        <f t="shared" si="91"/>
        <v>0</v>
      </c>
      <c r="E80" s="231">
        <f t="shared" si="92"/>
        <v>0</v>
      </c>
      <c r="F80" s="231">
        <f t="shared" si="93"/>
        <v>0</v>
      </c>
      <c r="G80" s="231">
        <f t="shared" si="94"/>
        <v>0</v>
      </c>
      <c r="H80" s="231">
        <f t="shared" si="95"/>
        <v>0</v>
      </c>
      <c r="I80" s="232">
        <f t="shared" si="96"/>
        <v>0</v>
      </c>
      <c r="J80" s="151">
        <f t="shared" si="97"/>
        <v>0</v>
      </c>
      <c r="K80" s="152"/>
      <c r="L80" s="152"/>
      <c r="M80" s="153"/>
      <c r="N80" s="233"/>
      <c r="O80" s="155"/>
      <c r="P80" s="145" t="str">
        <f>IFERROR(VLOOKUP(O80,整理番号!$A$30:$B$31,2,FALSE),"")</f>
        <v/>
      </c>
      <c r="Q80" s="213"/>
      <c r="R80" s="158"/>
      <c r="S80" s="156" t="str">
        <f t="shared" si="98"/>
        <v/>
      </c>
      <c r="T80" s="152"/>
      <c r="U80" s="153"/>
      <c r="V80" s="145" t="str">
        <f>IFERROR(VLOOKUP(U80,整理番号!$A$3:$B$5,2,FALSE),"")</f>
        <v/>
      </c>
      <c r="W80" s="153"/>
      <c r="X80" s="146" t="str">
        <f>IFERROR(VLOOKUP(W80,整理番号!$A$8:$B$9,2,FALSE),"")</f>
        <v/>
      </c>
      <c r="Y80" s="153"/>
      <c r="Z80" s="145" t="str">
        <f>IFERROR(VLOOKUP(Y80,整理番号!$A$12:$B$16,2,FALSE),"")</f>
        <v/>
      </c>
      <c r="AA80" s="209"/>
      <c r="AB80" s="211"/>
      <c r="AC80" s="211"/>
      <c r="AD80" s="209"/>
      <c r="AE80" s="209"/>
      <c r="AF80" s="209"/>
      <c r="AG80" s="209"/>
      <c r="AH80" s="408"/>
      <c r="AI80" s="159"/>
      <c r="AJ80" s="410" t="str">
        <f>IFERROR(VLOOKUP(AI80,整理番号!$A$19:$B$23,2,FALSE),"")</f>
        <v/>
      </c>
      <c r="AK80" s="156" t="str">
        <f t="shared" si="99"/>
        <v/>
      </c>
      <c r="AL80" s="157"/>
      <c r="AM80" s="216"/>
      <c r="AN80" s="218"/>
      <c r="AO80" s="218"/>
      <c r="AP80" s="158"/>
      <c r="AQ80" s="159"/>
      <c r="AR80" s="220"/>
      <c r="AS80" s="161" t="str">
        <f t="shared" si="100"/>
        <v/>
      </c>
      <c r="AT80" s="147"/>
      <c r="AU80" s="147"/>
      <c r="AV80" s="161" t="str">
        <f t="shared" si="101"/>
        <v/>
      </c>
      <c r="AW80" s="162" t="str">
        <f t="shared" si="102"/>
        <v/>
      </c>
      <c r="AX80" s="162" t="str">
        <f t="shared" si="103"/>
        <v/>
      </c>
      <c r="AY80" s="223"/>
      <c r="AZ80" s="227" t="str">
        <f t="shared" si="104"/>
        <v/>
      </c>
      <c r="BA80" s="228" t="str">
        <f t="shared" si="105"/>
        <v/>
      </c>
      <c r="BB80" s="234" t="str">
        <f t="shared" si="106"/>
        <v/>
      </c>
      <c r="BC80" s="237"/>
      <c r="BD80" s="238"/>
      <c r="BE80" s="284"/>
      <c r="BF80" s="286"/>
      <c r="BG80" s="241"/>
      <c r="BH80" s="241"/>
      <c r="BI80" s="241"/>
      <c r="BJ80" s="241"/>
      <c r="BK80" s="241"/>
      <c r="BL80" s="163" t="s">
        <v>105</v>
      </c>
      <c r="BM80" s="302" t="str">
        <f t="shared" si="107"/>
        <v/>
      </c>
      <c r="BN80" s="251"/>
      <c r="BO80" s="270"/>
      <c r="BP80" s="179"/>
      <c r="BQ80" s="164"/>
      <c r="BR80" s="243"/>
      <c r="BS80" s="243"/>
      <c r="BT80" s="243"/>
      <c r="BU80" s="243"/>
      <c r="BV80" s="243"/>
      <c r="BW80" s="165" t="s">
        <v>106</v>
      </c>
      <c r="BX80" s="251"/>
      <c r="BY80" s="296"/>
      <c r="BZ80" s="304"/>
      <c r="CA80" s="305"/>
      <c r="CB80" s="305"/>
      <c r="CC80" s="305"/>
      <c r="CD80" s="305"/>
      <c r="CE80" s="305"/>
      <c r="CF80" s="165" t="s">
        <v>169</v>
      </c>
      <c r="CG80" s="308" t="str">
        <f t="shared" si="108"/>
        <v/>
      </c>
      <c r="CH80" s="251"/>
      <c r="CI80" s="296"/>
      <c r="CJ80" s="166"/>
      <c r="CK80" s="245"/>
      <c r="CL80" s="245"/>
      <c r="CM80" s="245"/>
      <c r="CN80" s="245"/>
      <c r="CO80" s="245"/>
      <c r="CP80" s="165" t="s">
        <v>107</v>
      </c>
      <c r="CQ80" s="247"/>
      <c r="CR80" s="249" t="str">
        <f t="shared" si="109"/>
        <v/>
      </c>
      <c r="CS80" s="251"/>
      <c r="CT80" s="296" t="s">
        <v>171</v>
      </c>
      <c r="CU80" s="167"/>
      <c r="CV80" s="300"/>
      <c r="CW80" s="300"/>
      <c r="CX80" s="300"/>
      <c r="CY80" s="300"/>
      <c r="CZ80" s="300"/>
      <c r="DA80" s="300"/>
      <c r="DB80" s="168" t="s">
        <v>108</v>
      </c>
      <c r="DC80" s="296" t="s">
        <v>171</v>
      </c>
      <c r="DD80" s="170"/>
      <c r="DE80" s="300"/>
      <c r="DF80" s="300"/>
      <c r="DG80" s="300"/>
      <c r="DH80" s="300"/>
      <c r="DI80" s="300"/>
      <c r="DJ80" s="300"/>
      <c r="DK80" s="169" t="s">
        <v>106</v>
      </c>
      <c r="DL80" s="296" t="s">
        <v>171</v>
      </c>
      <c r="DM80" s="170"/>
      <c r="DN80" s="300"/>
      <c r="DO80" s="300"/>
      <c r="DP80" s="300"/>
      <c r="DQ80" s="300"/>
      <c r="DR80" s="300"/>
      <c r="DS80" s="300"/>
      <c r="DT80" s="171" t="s">
        <v>106</v>
      </c>
      <c r="DU80" s="296" t="s">
        <v>171</v>
      </c>
      <c r="DV80" s="310"/>
      <c r="DW80" s="300"/>
      <c r="DX80" s="300"/>
      <c r="DY80" s="300"/>
      <c r="DZ80" s="300"/>
      <c r="EA80" s="300"/>
      <c r="EB80" s="300"/>
      <c r="EC80" s="172" t="s">
        <v>106</v>
      </c>
      <c r="ED80" s="173"/>
      <c r="EE80" s="296" t="s">
        <v>171</v>
      </c>
      <c r="EF80" s="170"/>
      <c r="EG80" s="300"/>
      <c r="EH80" s="300"/>
      <c r="EI80" s="300"/>
      <c r="EJ80" s="300"/>
      <c r="EK80" s="300"/>
      <c r="EL80" s="300"/>
      <c r="EM80" s="172" t="s">
        <v>106</v>
      </c>
      <c r="EN80" s="174"/>
      <c r="EO80" s="296" t="s">
        <v>171</v>
      </c>
      <c r="EP80" s="255"/>
      <c r="EQ80" s="256"/>
      <c r="ER80" s="256"/>
      <c r="ES80" s="256"/>
      <c r="ET80" s="256"/>
      <c r="EU80" s="256"/>
      <c r="EV80" s="175" t="s">
        <v>109</v>
      </c>
      <c r="EW80" s="259" t="str">
        <f t="shared" si="110"/>
        <v/>
      </c>
      <c r="EX80" s="253"/>
      <c r="EY80" s="296" t="s">
        <v>171</v>
      </c>
      <c r="EZ80" s="255"/>
      <c r="FA80" s="256"/>
      <c r="FB80" s="256"/>
      <c r="FC80" s="256"/>
      <c r="FD80" s="256"/>
      <c r="FE80" s="256"/>
      <c r="FF80" s="175" t="s">
        <v>109</v>
      </c>
      <c r="FG80" s="176" t="str">
        <f t="shared" si="111"/>
        <v/>
      </c>
      <c r="FH80" s="251"/>
      <c r="FI80" s="296"/>
      <c r="FJ80" s="423"/>
      <c r="FK80" s="424"/>
      <c r="FL80" s="424"/>
      <c r="FM80" s="424"/>
      <c r="FN80" s="424"/>
      <c r="FO80" s="424"/>
      <c r="FP80" s="165" t="s">
        <v>110</v>
      </c>
      <c r="FQ80" s="177" t="str">
        <f t="shared" si="112"/>
        <v/>
      </c>
      <c r="FR80" s="261"/>
      <c r="FS80" s="263" t="str">
        <f t="shared" si="113"/>
        <v/>
      </c>
      <c r="FT80" s="269"/>
      <c r="FU80" s="270"/>
      <c r="FV80" s="265" t="str">
        <f t="shared" si="114"/>
        <v/>
      </c>
      <c r="FW80" s="273"/>
      <c r="FX80" s="274"/>
      <c r="FY80" s="267" t="str">
        <f t="shared" si="115"/>
        <v/>
      </c>
      <c r="FZ80" s="273"/>
      <c r="GA80" s="277"/>
      <c r="GB80" s="376"/>
      <c r="GD80" s="316" t="str">
        <f t="shared" si="116"/>
        <v/>
      </c>
      <c r="GE80" s="290" t="str">
        <f t="shared" si="117"/>
        <v/>
      </c>
      <c r="GF80" s="290" t="str">
        <f t="shared" si="118"/>
        <v/>
      </c>
      <c r="GG80" s="290" t="str">
        <f t="shared" si="119"/>
        <v/>
      </c>
      <c r="GH80" s="387" t="str">
        <f t="shared" si="120"/>
        <v/>
      </c>
      <c r="GI80" s="316" t="str">
        <f t="shared" si="121"/>
        <v/>
      </c>
      <c r="GJ80" s="290" t="str">
        <f t="shared" si="122"/>
        <v/>
      </c>
      <c r="GK80" s="290" t="str">
        <f t="shared" si="123"/>
        <v/>
      </c>
      <c r="GL80" s="317" t="str">
        <f t="shared" si="124"/>
        <v/>
      </c>
      <c r="GM80" s="391"/>
      <c r="GN80" s="398" t="str">
        <f t="shared" si="125"/>
        <v/>
      </c>
      <c r="GO80" s="398" t="str">
        <f t="shared" si="126"/>
        <v/>
      </c>
      <c r="GP80" s="399" t="str">
        <f t="shared" si="127"/>
        <v/>
      </c>
      <c r="GQ80" s="400" t="str">
        <f t="shared" si="128"/>
        <v/>
      </c>
      <c r="GR80" s="400" t="str">
        <f t="shared" si="129"/>
        <v/>
      </c>
      <c r="GS80" s="400" t="str">
        <f t="shared" si="130"/>
        <v/>
      </c>
      <c r="GT80" s="290" t="str">
        <f t="shared" si="131"/>
        <v/>
      </c>
      <c r="GU80" s="290" t="str">
        <f t="shared" si="132"/>
        <v/>
      </c>
      <c r="GV80" s="290" t="str">
        <f t="shared" si="133"/>
        <v/>
      </c>
      <c r="GW80" s="400" t="str">
        <f t="shared" si="134"/>
        <v/>
      </c>
      <c r="GX80" s="290" t="str">
        <f t="shared" si="135"/>
        <v/>
      </c>
      <c r="GY80" s="290" t="str">
        <f t="shared" si="136"/>
        <v/>
      </c>
      <c r="GZ80" s="290" t="str">
        <f t="shared" si="137"/>
        <v/>
      </c>
      <c r="HA80" s="317" t="str">
        <f t="shared" si="138"/>
        <v/>
      </c>
      <c r="HB80" s="417" t="str">
        <f t="shared" si="139"/>
        <v/>
      </c>
      <c r="HC80" s="399" t="str">
        <f t="shared" si="140"/>
        <v/>
      </c>
      <c r="HD80" s="290" t="str">
        <f t="shared" si="141"/>
        <v/>
      </c>
      <c r="HE80" s="290" t="str">
        <f t="shared" si="142"/>
        <v/>
      </c>
      <c r="HF80" s="290" t="str">
        <f t="shared" si="143"/>
        <v/>
      </c>
      <c r="HG80" s="290" t="str">
        <f t="shared" si="144"/>
        <v/>
      </c>
      <c r="HH80" s="317" t="str">
        <f t="shared" si="145"/>
        <v/>
      </c>
      <c r="HI80" s="399" t="str">
        <f t="shared" si="146"/>
        <v/>
      </c>
      <c r="HJ80" s="387" t="str">
        <f t="shared" si="147"/>
        <v/>
      </c>
      <c r="HK80" s="387" t="str">
        <f t="shared" si="148"/>
        <v/>
      </c>
      <c r="HL80" s="387" t="str">
        <f t="shared" si="149"/>
        <v/>
      </c>
      <c r="HM80" s="387" t="str">
        <f t="shared" si="150"/>
        <v/>
      </c>
      <c r="HN80" s="317" t="str">
        <f t="shared" si="151"/>
        <v/>
      </c>
      <c r="HO80" s="417" t="str">
        <f t="shared" si="152"/>
        <v/>
      </c>
      <c r="HP80" s="290" t="str">
        <f t="shared" si="153"/>
        <v/>
      </c>
      <c r="HQ80" s="290" t="str">
        <f t="shared" si="154"/>
        <v/>
      </c>
      <c r="HR80" s="422" t="str">
        <f t="shared" si="155"/>
        <v/>
      </c>
      <c r="HS80" s="399" t="str">
        <f t="shared" si="156"/>
        <v/>
      </c>
      <c r="HT80" s="400" t="str">
        <f t="shared" si="157"/>
        <v/>
      </c>
      <c r="HU80" s="387" t="str">
        <f t="shared" si="158"/>
        <v/>
      </c>
      <c r="HV80" s="387" t="str">
        <f t="shared" si="159"/>
        <v/>
      </c>
      <c r="HW80" s="404" t="str">
        <f t="shared" si="160"/>
        <v/>
      </c>
      <c r="HX80" s="394" t="str">
        <f t="shared" si="161"/>
        <v/>
      </c>
      <c r="HY80" s="180"/>
      <c r="HZ80" s="406">
        <f t="shared" si="162"/>
        <v>0</v>
      </c>
      <c r="IA80" s="406">
        <f t="shared" si="163"/>
        <v>0</v>
      </c>
      <c r="IB80" s="407">
        <f t="shared" si="164"/>
        <v>0</v>
      </c>
      <c r="IC80" s="407" t="str">
        <f t="shared" si="165"/>
        <v/>
      </c>
      <c r="ID80" s="407" t="str">
        <f t="shared" si="166"/>
        <v/>
      </c>
      <c r="IE80" s="407" t="str">
        <f t="shared" si="167"/>
        <v/>
      </c>
      <c r="IF80" s="407" t="str">
        <f t="shared" si="168"/>
        <v/>
      </c>
      <c r="IG80" s="407">
        <f t="shared" si="169"/>
        <v>0</v>
      </c>
      <c r="IH80" s="407">
        <f t="shared" si="170"/>
        <v>0</v>
      </c>
      <c r="II80" s="407">
        <f t="shared" si="171"/>
        <v>0</v>
      </c>
      <c r="IJ80" s="407">
        <f t="shared" si="172"/>
        <v>0</v>
      </c>
      <c r="IK80" s="406">
        <f t="shared" si="173"/>
        <v>0</v>
      </c>
    </row>
    <row r="81" spans="2:245" s="178" customFormat="1" ht="15" customHeight="1" x14ac:dyDescent="0.2">
      <c r="B81" s="231">
        <f t="shared" ref="B81:B144" si="174">D81*1000000+C81*10000+E81*100+F81</f>
        <v>0</v>
      </c>
      <c r="C81" s="231">
        <f t="shared" ref="C81:C144" si="175">IF(K81&lt;&gt;"",IF(K81&lt;&gt;K80,C80+1,C80),0)</f>
        <v>0</v>
      </c>
      <c r="D81" s="231">
        <f t="shared" ref="D81:D144" si="176">IF(L81&lt;&gt;"",IF(L81&lt;&gt;L80,D80+1,D80),0)</f>
        <v>0</v>
      </c>
      <c r="E81" s="231">
        <f t="shared" ref="E81:E144" si="177">IF(N81&lt;&gt;"",IF(N81&lt;&gt;N80,E80+1,E80),0)</f>
        <v>0</v>
      </c>
      <c r="F81" s="231">
        <f t="shared" ref="F81:F144" si="178">IF(L81&lt;&gt;"",IF(L81&lt;&gt;L80,1,0),0)</f>
        <v>0</v>
      </c>
      <c r="G81" s="231">
        <f t="shared" ref="G81:G144" si="179">IF(N81&lt;&gt;"",IF(N81&lt;&gt;N80,1,0),0)</f>
        <v>0</v>
      </c>
      <c r="H81" s="231">
        <f t="shared" ref="H81:H144" si="180">IF(T81&lt;&gt;"",IF(T81&lt;&gt;T80,1,0),0)</f>
        <v>0</v>
      </c>
      <c r="I81" s="232">
        <f t="shared" ref="I81:I144" si="181">IF(T81&lt;&gt;"",IF(T81&lt;&gt;T80,I80+1,I80),0)</f>
        <v>0</v>
      </c>
      <c r="J81" s="151">
        <f t="shared" ref="J81:J144" si="182">IF(L81&lt;&gt;"",J80+1,0)</f>
        <v>0</v>
      </c>
      <c r="K81" s="152"/>
      <c r="L81" s="152"/>
      <c r="M81" s="153"/>
      <c r="N81" s="233"/>
      <c r="O81" s="155"/>
      <c r="P81" s="145" t="str">
        <f>IFERROR(VLOOKUP(O81,整理番号!$A$30:$B$31,2,FALSE),"")</f>
        <v/>
      </c>
      <c r="Q81" s="213"/>
      <c r="R81" s="158"/>
      <c r="S81" s="156" t="str">
        <f t="shared" ref="S81:S144" si="183">IF(T81&lt;&gt;"",IF(L81&lt;&gt;L80,1,IF(T81&lt;&gt;T80,S80+1,S80)),"")</f>
        <v/>
      </c>
      <c r="T81" s="152"/>
      <c r="U81" s="153"/>
      <c r="V81" s="145" t="str">
        <f>IFERROR(VLOOKUP(U81,整理番号!$A$3:$B$5,2,FALSE),"")</f>
        <v/>
      </c>
      <c r="W81" s="153"/>
      <c r="X81" s="146" t="str">
        <f>IFERROR(VLOOKUP(W81,整理番号!$A$8:$B$9,2,FALSE),"")</f>
        <v/>
      </c>
      <c r="Y81" s="153"/>
      <c r="Z81" s="145" t="str">
        <f>IFERROR(VLOOKUP(Y81,整理番号!$A$12:$B$16,2,FALSE),"")</f>
        <v/>
      </c>
      <c r="AA81" s="209"/>
      <c r="AB81" s="211"/>
      <c r="AC81" s="211"/>
      <c r="AD81" s="209"/>
      <c r="AE81" s="209"/>
      <c r="AF81" s="209"/>
      <c r="AG81" s="209"/>
      <c r="AH81" s="408"/>
      <c r="AI81" s="159"/>
      <c r="AJ81" s="410" t="str">
        <f>IFERROR(VLOOKUP(AI81,整理番号!$A$19:$B$23,2,FALSE),"")</f>
        <v/>
      </c>
      <c r="AK81" s="156" t="str">
        <f t="shared" ref="AK81:AK144" si="184">IF(AL81&lt;&gt;"",IF(OR(T81&lt;&gt;T80,L81&lt;&gt;L80),1,AK80+1),"")</f>
        <v/>
      </c>
      <c r="AL81" s="157"/>
      <c r="AM81" s="216"/>
      <c r="AN81" s="218"/>
      <c r="AO81" s="218"/>
      <c r="AP81" s="158"/>
      <c r="AQ81" s="159"/>
      <c r="AR81" s="220"/>
      <c r="AS81" s="161" t="str">
        <f t="shared" ref="AS81:AS144" si="185">IF(AR81&gt;0,ROUNDDOWN(IF81,0),"")</f>
        <v/>
      </c>
      <c r="AT81" s="147"/>
      <c r="AU81" s="147"/>
      <c r="AV81" s="161" t="str">
        <f t="shared" ref="AV81:AV144" si="186">IF(AR81&gt;0,AR81-SUM(AS81:AU81),"")</f>
        <v/>
      </c>
      <c r="AW81" s="162" t="str">
        <f t="shared" ref="AW81:AW144" si="187">IF(AR81&gt;0,IF(AP81=7,AR81,0),"")</f>
        <v/>
      </c>
      <c r="AX81" s="162" t="str">
        <f t="shared" ref="AX81:AX144" si="188">IF(AR81&gt;0,IF(AP81=7,AS81,0),"")</f>
        <v/>
      </c>
      <c r="AY81" s="223"/>
      <c r="AZ81" s="227" t="str">
        <f t="shared" ref="AZ81:AZ144" si="189">IF(AR81&gt;0,IF(AY81="非課税","",IF(AND(AQ81=1,AY81="控除不可"),"該当なし",IF(AND(AQ81=1,AY81="80%控除"),ROUNDDOWN(AR81*8/110,0),IF(AND(AQ81=1,AY81="全額控除"),ROUNDDOWN(AR81*10/110,0),IF(AND(AY81="控除不可",OR(AQ81=2,AQ81=3)),"該当なし","含税額"))))),"")</f>
        <v/>
      </c>
      <c r="BA81" s="228" t="str">
        <f t="shared" ref="BA81:BA144" si="190">IF(AR81&gt;0,IF(AND(AQ81=1,AY81="控除不可"),"",IF(AND(AQ81=1,AY81="80%控除"),ROUNDDOWN(AS81*8/102,0),IF(AND(AQ81=1,AY81="全額控除"),ROUNDDOWN(AS81*10/100,0),IF(AQ81=2,"","")))),"")</f>
        <v/>
      </c>
      <c r="BB81" s="234" t="str">
        <f t="shared" ref="BB81:BB144" si="191">IF($H81=1,IF(R81=1,5,0),"")</f>
        <v/>
      </c>
      <c r="BC81" s="237"/>
      <c r="BD81" s="238"/>
      <c r="BE81" s="284"/>
      <c r="BF81" s="286"/>
      <c r="BG81" s="241"/>
      <c r="BH81" s="241"/>
      <c r="BI81" s="241"/>
      <c r="BJ81" s="241"/>
      <c r="BK81" s="241"/>
      <c r="BL81" s="163" t="s">
        <v>105</v>
      </c>
      <c r="BM81" s="302" t="str">
        <f t="shared" ref="BM81:BM144" si="192">IF(BE81=1,BK81-BF81,"")</f>
        <v/>
      </c>
      <c r="BN81" s="251"/>
      <c r="BO81" s="270"/>
      <c r="BP81" s="179"/>
      <c r="BQ81" s="164"/>
      <c r="BR81" s="243"/>
      <c r="BS81" s="243"/>
      <c r="BT81" s="243"/>
      <c r="BU81" s="243"/>
      <c r="BV81" s="243"/>
      <c r="BW81" s="165" t="s">
        <v>106</v>
      </c>
      <c r="BX81" s="251"/>
      <c r="BY81" s="296"/>
      <c r="BZ81" s="304"/>
      <c r="CA81" s="305"/>
      <c r="CB81" s="305"/>
      <c r="CC81" s="305"/>
      <c r="CD81" s="305"/>
      <c r="CE81" s="305"/>
      <c r="CF81" s="165" t="s">
        <v>169</v>
      </c>
      <c r="CG81" s="308" t="str">
        <f t="shared" ref="CG81:CG144" si="193">IF(BY81=1,CE81-BZ81,"")</f>
        <v/>
      </c>
      <c r="CH81" s="251"/>
      <c r="CI81" s="296"/>
      <c r="CJ81" s="166"/>
      <c r="CK81" s="245"/>
      <c r="CL81" s="245"/>
      <c r="CM81" s="245"/>
      <c r="CN81" s="245"/>
      <c r="CO81" s="245"/>
      <c r="CP81" s="165" t="s">
        <v>107</v>
      </c>
      <c r="CQ81" s="247"/>
      <c r="CR81" s="249" t="str">
        <f t="shared" ref="CR81:CR144" si="194">IF(CI81=1,CO81/CQ81,"")</f>
        <v/>
      </c>
      <c r="CS81" s="251"/>
      <c r="CT81" s="296" t="s">
        <v>171</v>
      </c>
      <c r="CU81" s="167"/>
      <c r="CV81" s="300"/>
      <c r="CW81" s="300"/>
      <c r="CX81" s="300"/>
      <c r="CY81" s="300"/>
      <c r="CZ81" s="300"/>
      <c r="DA81" s="300"/>
      <c r="DB81" s="168" t="s">
        <v>108</v>
      </c>
      <c r="DC81" s="296" t="s">
        <v>171</v>
      </c>
      <c r="DD81" s="170"/>
      <c r="DE81" s="300"/>
      <c r="DF81" s="300"/>
      <c r="DG81" s="300"/>
      <c r="DH81" s="300"/>
      <c r="DI81" s="300"/>
      <c r="DJ81" s="300"/>
      <c r="DK81" s="169" t="s">
        <v>106</v>
      </c>
      <c r="DL81" s="296" t="s">
        <v>171</v>
      </c>
      <c r="DM81" s="170"/>
      <c r="DN81" s="300"/>
      <c r="DO81" s="300"/>
      <c r="DP81" s="300"/>
      <c r="DQ81" s="300"/>
      <c r="DR81" s="300"/>
      <c r="DS81" s="300"/>
      <c r="DT81" s="171" t="s">
        <v>106</v>
      </c>
      <c r="DU81" s="296" t="s">
        <v>171</v>
      </c>
      <c r="DV81" s="310"/>
      <c r="DW81" s="300"/>
      <c r="DX81" s="300"/>
      <c r="DY81" s="300"/>
      <c r="DZ81" s="300"/>
      <c r="EA81" s="300"/>
      <c r="EB81" s="300"/>
      <c r="EC81" s="172" t="s">
        <v>106</v>
      </c>
      <c r="ED81" s="173"/>
      <c r="EE81" s="296" t="s">
        <v>171</v>
      </c>
      <c r="EF81" s="170"/>
      <c r="EG81" s="300"/>
      <c r="EH81" s="300"/>
      <c r="EI81" s="300"/>
      <c r="EJ81" s="300"/>
      <c r="EK81" s="300"/>
      <c r="EL81" s="300"/>
      <c r="EM81" s="172" t="s">
        <v>106</v>
      </c>
      <c r="EN81" s="174"/>
      <c r="EO81" s="296" t="s">
        <v>171</v>
      </c>
      <c r="EP81" s="255"/>
      <c r="EQ81" s="256"/>
      <c r="ER81" s="256"/>
      <c r="ES81" s="256"/>
      <c r="ET81" s="256"/>
      <c r="EU81" s="256"/>
      <c r="EV81" s="175" t="s">
        <v>109</v>
      </c>
      <c r="EW81" s="259" t="str">
        <f t="shared" ref="EW81:EW144" si="195">IF(EO81=1,ROUNDDOWN((EU81-EP81),3),"")</f>
        <v/>
      </c>
      <c r="EX81" s="253"/>
      <c r="EY81" s="296" t="s">
        <v>171</v>
      </c>
      <c r="EZ81" s="255"/>
      <c r="FA81" s="256"/>
      <c r="FB81" s="256"/>
      <c r="FC81" s="256"/>
      <c r="FD81" s="256"/>
      <c r="FE81" s="256"/>
      <c r="FF81" s="175" t="s">
        <v>109</v>
      </c>
      <c r="FG81" s="176" t="str">
        <f t="shared" ref="FG81:FG144" si="196">IF(EY81=1,ROUNDDOWN((FE81-EZ81),3),"")</f>
        <v/>
      </c>
      <c r="FH81" s="251"/>
      <c r="FI81" s="296"/>
      <c r="FJ81" s="423"/>
      <c r="FK81" s="424"/>
      <c r="FL81" s="424"/>
      <c r="FM81" s="424"/>
      <c r="FN81" s="424"/>
      <c r="FO81" s="424"/>
      <c r="FP81" s="165" t="s">
        <v>110</v>
      </c>
      <c r="FQ81" s="177" t="str">
        <f t="shared" ref="FQ81:FQ144" si="197">IF(FI81=1,ROUNDDOWN((FO81-FJ81)/FJ81,3),"")</f>
        <v/>
      </c>
      <c r="FR81" s="261"/>
      <c r="FS81" s="263" t="str">
        <f t="shared" ref="FS81:FS144" si="198">IF($H81=1,SUM(FT81:FU81),"")</f>
        <v/>
      </c>
      <c r="FT81" s="269"/>
      <c r="FU81" s="270"/>
      <c r="FV81" s="265" t="str">
        <f t="shared" ref="FV81:FV144" si="199">IF($H81=1,SUM(FW81:FX81),"")</f>
        <v/>
      </c>
      <c r="FW81" s="273"/>
      <c r="FX81" s="274"/>
      <c r="FY81" s="267" t="str">
        <f t="shared" ref="FY81:FY144" si="200">IF($H81=1,SUM(FZ81:GA81),"")</f>
        <v/>
      </c>
      <c r="FZ81" s="273"/>
      <c r="GA81" s="277"/>
      <c r="GB81" s="376"/>
      <c r="GD81" s="316" t="str">
        <f t="shared" ref="GD81:GD144" si="201">IF($G81=1,IF(BE81=1,1,0),"")</f>
        <v/>
      </c>
      <c r="GE81" s="290" t="str">
        <f t="shared" ref="GE81:GE144" si="202">IF($H81=1,IF(BO81=1,1,0),"")</f>
        <v/>
      </c>
      <c r="GF81" s="290" t="str">
        <f t="shared" ref="GF81:GF144" si="203">IF($H81=1,IF(BY81=1,1,0),"")</f>
        <v/>
      </c>
      <c r="GG81" s="290" t="str">
        <f t="shared" ref="GG81:GG144" si="204">IF($H81=1,IF(CI81=1,1,0),"")</f>
        <v/>
      </c>
      <c r="GH81" s="387" t="str">
        <f t="shared" ref="GH81:GH144" si="205">IF($H81=1,IF(OR(CT81=1,DC81=1,DL81=1,DU81=1),1,0),"")</f>
        <v/>
      </c>
      <c r="GI81" s="316" t="str">
        <f t="shared" ref="GI81:GI144" si="206">IF($H81=1,IF(EE81=1,1,0),"")</f>
        <v/>
      </c>
      <c r="GJ81" s="290" t="str">
        <f t="shared" ref="GJ81:GJ144" si="207">IF($H81=1,IF(EO81=1,1,0),"")</f>
        <v/>
      </c>
      <c r="GK81" s="290" t="str">
        <f t="shared" ref="GK81:GK144" si="208">IF($H81=1,IF(EY81=1,1,0),"")</f>
        <v/>
      </c>
      <c r="GL81" s="317" t="str">
        <f t="shared" ref="GL81:GL144" si="209">IF($H81=1,IF(FI81=1,1,0),"")</f>
        <v/>
      </c>
      <c r="GM81" s="391"/>
      <c r="GN81" s="398" t="str">
        <f t="shared" ref="GN81:GN144" si="210">IF($H81=1,IF(BB81=5,5,0),"")</f>
        <v/>
      </c>
      <c r="GO81" s="398" t="str">
        <f t="shared" ref="GO81:GO144" si="211">IF($H81=1,IF(BC81=1,5,IF(BC81=2,3,0)),"")</f>
        <v/>
      </c>
      <c r="GP81" s="399" t="str">
        <f t="shared" ref="GP81:GP144" si="212">IF($H81=1,IF(AND(BE81=1,BM81&gt;=1),5,0),"")</f>
        <v/>
      </c>
      <c r="GQ81" s="400" t="str">
        <f t="shared" ref="GQ81:GQ144" si="213">IF($H81=1,IF(BQ81=1,5,IF(AND(BO81=1,BV81=1),5,0)),"")</f>
        <v/>
      </c>
      <c r="GR81" s="400" t="str">
        <f t="shared" ref="GR81:GR144" si="214">IF($H81=1,IF(AND(BY81=1,CG81&gt;=1),3,0),"")</f>
        <v/>
      </c>
      <c r="GS81" s="400" t="str">
        <f t="shared" ref="GS81:GS144" si="215">IF($H81=1,SUM(GT81:GV81),"")</f>
        <v/>
      </c>
      <c r="GT81" s="290" t="str">
        <f t="shared" ref="GT81:GT144" si="216">IF(H81=1,IF(CI81=1,IF(AND(CO81-CJ81&gt;0,CR81&gt;=0.8),3,0),0),"")</f>
        <v/>
      </c>
      <c r="GU81" s="290" t="str">
        <f t="shared" ref="GU81:GU144" si="217">IF($H81=1,IF($CI81=1,IF(AND($CO81-$CJ81&gt;0,0.6&lt;=$CR81,$CR81&lt;0.8),2,0),0),"")</f>
        <v/>
      </c>
      <c r="GV81" s="290" t="str">
        <f t="shared" ref="GV81:GV144" si="218">IF($H81=1,IF($CI81=1,IF(AND($CO81-$CJ81&gt;0,0.4&lt;=$CR81,$CR81&lt;0.6),1,0),0),"")</f>
        <v/>
      </c>
      <c r="GW81" s="400" t="str">
        <f t="shared" ref="GW81:GW144" si="219">IF($H81=1,SUM(GX81:HA81),"")</f>
        <v/>
      </c>
      <c r="GX81" s="290" t="str">
        <f t="shared" ref="GX81:GX144" si="220">IF($H81=1,IF(CV81=1,2,IF(AND(CT81=1,DA81=1),2,0)),"")</f>
        <v/>
      </c>
      <c r="GY81" s="290" t="str">
        <f t="shared" ref="GY81:GY144" si="221">IF($H81=1,IF(DE81=1,2,IF(AND(DC81=1,DJ81=1),2,0)),"")</f>
        <v/>
      </c>
      <c r="GZ81" s="290" t="str">
        <f t="shared" ref="GZ81:GZ144" si="222">IF($H81=1,IF(DN81=1,2,IF(AND(DL81=1,DS81=1),2,0)),"")</f>
        <v/>
      </c>
      <c r="HA81" s="317" t="str">
        <f t="shared" ref="HA81:HA144" si="223">IF($H81=1,IF(DW81=1,2,IF(AND(DU81=1,EB81=1),2,0)),"")</f>
        <v/>
      </c>
      <c r="HB81" s="417" t="str">
        <f t="shared" ref="HB81:HB144" si="224">IF($H81=1,IF(EG81=1,5,IF(AND(EE81=1,EL81=1),5,0)),"")</f>
        <v/>
      </c>
      <c r="HC81" s="399" t="str">
        <f t="shared" ref="HC81:HC144" si="225">IF($H81=1,SUM(HD81:HH81),"")</f>
        <v/>
      </c>
      <c r="HD81" s="290" t="str">
        <f t="shared" ref="HD81:HD144" si="226">IF($H81=1,IF(AND($EO81=1,$EU81-$EP81&gt;0,50&lt;=$EW81,$EW81&lt;100),1,0),"")</f>
        <v/>
      </c>
      <c r="HE81" s="290" t="str">
        <f t="shared" ref="HE81:HE144" si="227">IF($H81=1,IF(AND($EO81=1,$EU81-$EP81&gt;0,100&lt;=$EW81,$EW81&lt;150),2,0),"")</f>
        <v/>
      </c>
      <c r="HF81" s="290" t="str">
        <f t="shared" ref="HF81:HF144" si="228">IF($H81=1,IF(AND($EO81=1,$EU81-$EP81&gt;0,150&lt;=$EW81,$EW81&lt;200),3,0),"")</f>
        <v/>
      </c>
      <c r="HG81" s="290" t="str">
        <f t="shared" ref="HG81:HG144" si="229">IF($H81=1,IF(AND($EO81=1,$EU81-$EP81&gt;0,200&lt;=$EW81,$EW81&lt;250),4,0),"")</f>
        <v/>
      </c>
      <c r="HH81" s="317" t="str">
        <f t="shared" ref="HH81:HH144" si="230">IF($H81=1,IF(AND($EO81=1,$EU81-$EP81&gt;0,250&lt;=$EW81),5,0),"")</f>
        <v/>
      </c>
      <c r="HI81" s="399" t="str">
        <f t="shared" ref="HI81:HI144" si="231">IF($H81=1,SUM(HJ81:HN81),"")</f>
        <v/>
      </c>
      <c r="HJ81" s="387" t="str">
        <f t="shared" ref="HJ81:HJ144" si="232">IF($H81=1,IF(AND($EY81=1,$FE81-$EZ81&gt;0,50&lt;=$FG81,$FG81&lt;100),1,0),"")</f>
        <v/>
      </c>
      <c r="HK81" s="387" t="str">
        <f t="shared" ref="HK81:HK144" si="233">IF($H81=1,IF(AND($EY81=1,$FE81-$EZ81&gt;0,100&lt;=$FG81,$FG81&lt;150),2,0),"")</f>
        <v/>
      </c>
      <c r="HL81" s="387" t="str">
        <f t="shared" ref="HL81:HL144" si="234">IF($H81=1,IF(AND($EY81=1,$FE81-$EZ81&gt;0,150&lt;=$FG81,$FG81&lt;200),3,0),"")</f>
        <v/>
      </c>
      <c r="HM81" s="387" t="str">
        <f t="shared" ref="HM81:HM144" si="235">IF($H81=1,IF(AND($EY81=1,$FE81-$EZ81&gt;0,200&lt;=$FG81,$FG81&lt;250),4,0),"")</f>
        <v/>
      </c>
      <c r="HN81" s="317" t="str">
        <f t="shared" ref="HN81:HN144" si="236">IF($H81=1,IF(AND($EY81=1,$FE81-$EZ81&gt;0,250&lt;=$FG81),5,0),"")</f>
        <v/>
      </c>
      <c r="HO81" s="417" t="str">
        <f t="shared" ref="HO81:HO144" si="237">IF($H81=1,SUM(HP81:HR81),"")</f>
        <v/>
      </c>
      <c r="HP81" s="290" t="str">
        <f t="shared" ref="HP81:HP144" si="238">IF($H81=1,IF(AND($FI81=1,-0.06&lt;$FQ81,$FQ81&lt;=-0.02),1,0),"")</f>
        <v/>
      </c>
      <c r="HQ81" s="290" t="str">
        <f t="shared" ref="HQ81:HQ144" si="239">IF($H81=1,IF(AND($FI81=1,-0.1&lt;$FQ81,$FQ81&lt;=-0.06),2,0),"")</f>
        <v/>
      </c>
      <c r="HR81" s="422" t="str">
        <f t="shared" ref="HR81:HR144" si="240">IF($H81=1,IF(AND($FI81=1,$FQ81&lt;=-0.1),3,0),"")</f>
        <v/>
      </c>
      <c r="HS81" s="399" t="str">
        <f t="shared" ref="HS81:HS144" si="241">IF($H81=1,IF(FS81=1,1,0),"")</f>
        <v/>
      </c>
      <c r="HT81" s="400" t="str">
        <f t="shared" ref="HT81:HT144" si="242">IF($H81=1,SUM(HU81:HV81),"")</f>
        <v/>
      </c>
      <c r="HU81" s="387" t="str">
        <f t="shared" ref="HU81:HU144" si="243">IF($H81=1,IF(FW81=1,2,0),"")</f>
        <v/>
      </c>
      <c r="HV81" s="387" t="str">
        <f t="shared" ref="HV81:HV144" si="244">IF($H81=1,IF(FX81=1,1,0),"")</f>
        <v/>
      </c>
      <c r="HW81" s="404" t="str">
        <f t="shared" ref="HW81:HW144" si="245">IF($H81=1,IF(FY81=1,1,0),"")</f>
        <v/>
      </c>
      <c r="HX81" s="394" t="str">
        <f t="shared" ref="HX81:HX144" si="246">IF($H81=1,SUM(GN81,GO81,GP81,GQ81,GR81,GS81,GW81,HB81,HC81,HI81,HO81,HS81,HT81,HW81),"")</f>
        <v/>
      </c>
      <c r="HY81" s="180"/>
      <c r="HZ81" s="406">
        <f t="shared" ref="HZ81:HZ144" si="247">IF(1&lt;=D81,AQ81,0)</f>
        <v>0</v>
      </c>
      <c r="IA81" s="406">
        <f t="shared" ref="IA81:IA144" si="248">IF(1&lt;=D81,AI81,0)</f>
        <v>0</v>
      </c>
      <c r="IB81" s="407">
        <f t="shared" ref="IB81:IB144" si="249">IF(1&lt;=D81,AR81,0)</f>
        <v>0</v>
      </c>
      <c r="IC81" s="407" t="str">
        <f t="shared" ref="IC81:IC144" si="250">IF(IB81&gt;0,IF(AY81="非課税",IB81,IF(AND(HZ81=1,AY81="控除不可"),IB81,IF(AND(HZ81=1,AY81="80%控除"),ROUNDDOWN(IB81*102/110,0),IF(AND(HZ81=1,AY81="全額控除"),ROUNDDOWN(IB81*100/110,0),IF(OR(HZ81=2,HZ81=3),IB81,IB81))))),"")</f>
        <v/>
      </c>
      <c r="ID81" s="407" t="str">
        <f t="shared" ref="ID81:ID144" si="251">IF(IA81&gt;0,IF(IA81=5,IC81/2,IB81),"")</f>
        <v/>
      </c>
      <c r="IE81" s="407" t="str">
        <f t="shared" ref="IE81:IE144" si="252">IF(IA81=1,ID81,IF(IA81=2,1000000,IF(IA81=3,ID81,IF(IA81=4,250000,IF(IA81=5,10000000,"")))))</f>
        <v/>
      </c>
      <c r="IF81" s="407" t="str">
        <f t="shared" ref="IF81:IF144" si="253">IF(IB81&gt;0,MIN(ID81,IE81),"")</f>
        <v/>
      </c>
      <c r="IG81" s="407">
        <f t="shared" ref="IG81:IG144" si="254">IF(G81=1,SUMIF($N$16:$N$180,N81,$AR$16:$AR$1059),0)</f>
        <v>0</v>
      </c>
      <c r="IH81" s="407">
        <f t="shared" ref="IH81:IH144" si="255">IF(G81=1,SUMIF($N$16:$N$180,N81,$AS$16:$AS$1059),0)</f>
        <v>0</v>
      </c>
      <c r="II81" s="407">
        <f t="shared" ref="II81:II144" si="256">IF(G81=1,SUMIF($N$16:$N$180,N81,$AW$16:$AW$1059),0)</f>
        <v>0</v>
      </c>
      <c r="IJ81" s="407">
        <f t="shared" ref="IJ81:IJ144" si="257">IF(G81=1,SUMIF($N$16:$N$180,N81,$AX$16:$AX$1059),0)</f>
        <v>0</v>
      </c>
      <c r="IK81" s="406">
        <f t="shared" ref="IK81:IK144" si="258">IF(G81=1,IF(IH81&lt;=10000000,"○","×"),0)</f>
        <v>0</v>
      </c>
    </row>
    <row r="82" spans="2:245" s="178" customFormat="1" ht="15" customHeight="1" x14ac:dyDescent="0.2">
      <c r="B82" s="231">
        <f t="shared" si="174"/>
        <v>0</v>
      </c>
      <c r="C82" s="231">
        <f t="shared" si="175"/>
        <v>0</v>
      </c>
      <c r="D82" s="231">
        <f t="shared" si="176"/>
        <v>0</v>
      </c>
      <c r="E82" s="231">
        <f t="shared" si="177"/>
        <v>0</v>
      </c>
      <c r="F82" s="231">
        <f t="shared" si="178"/>
        <v>0</v>
      </c>
      <c r="G82" s="231">
        <f t="shared" si="179"/>
        <v>0</v>
      </c>
      <c r="H82" s="231">
        <f t="shared" si="180"/>
        <v>0</v>
      </c>
      <c r="I82" s="232">
        <f t="shared" si="181"/>
        <v>0</v>
      </c>
      <c r="J82" s="151">
        <f t="shared" si="182"/>
        <v>0</v>
      </c>
      <c r="K82" s="152"/>
      <c r="L82" s="152"/>
      <c r="M82" s="153"/>
      <c r="N82" s="233"/>
      <c r="O82" s="155"/>
      <c r="P82" s="145" t="str">
        <f>IFERROR(VLOOKUP(O82,整理番号!$A$30:$B$31,2,FALSE),"")</f>
        <v/>
      </c>
      <c r="Q82" s="213"/>
      <c r="R82" s="158"/>
      <c r="S82" s="156" t="str">
        <f t="shared" si="183"/>
        <v/>
      </c>
      <c r="T82" s="152"/>
      <c r="U82" s="153"/>
      <c r="V82" s="145" t="str">
        <f>IFERROR(VLOOKUP(U82,整理番号!$A$3:$B$5,2,FALSE),"")</f>
        <v/>
      </c>
      <c r="W82" s="153"/>
      <c r="X82" s="146" t="str">
        <f>IFERROR(VLOOKUP(W82,整理番号!$A$8:$B$9,2,FALSE),"")</f>
        <v/>
      </c>
      <c r="Y82" s="153"/>
      <c r="Z82" s="145" t="str">
        <f>IFERROR(VLOOKUP(Y82,整理番号!$A$12:$B$16,2,FALSE),"")</f>
        <v/>
      </c>
      <c r="AA82" s="209"/>
      <c r="AB82" s="211"/>
      <c r="AC82" s="211"/>
      <c r="AD82" s="209"/>
      <c r="AE82" s="209"/>
      <c r="AF82" s="209"/>
      <c r="AG82" s="209"/>
      <c r="AH82" s="408"/>
      <c r="AI82" s="159"/>
      <c r="AJ82" s="410" t="str">
        <f>IFERROR(VLOOKUP(AI82,整理番号!$A$19:$B$23,2,FALSE),"")</f>
        <v/>
      </c>
      <c r="AK82" s="156" t="str">
        <f t="shared" si="184"/>
        <v/>
      </c>
      <c r="AL82" s="157"/>
      <c r="AM82" s="216"/>
      <c r="AN82" s="218"/>
      <c r="AO82" s="218"/>
      <c r="AP82" s="158"/>
      <c r="AQ82" s="159"/>
      <c r="AR82" s="220"/>
      <c r="AS82" s="161" t="str">
        <f t="shared" si="185"/>
        <v/>
      </c>
      <c r="AT82" s="147"/>
      <c r="AU82" s="147"/>
      <c r="AV82" s="161" t="str">
        <f t="shared" si="186"/>
        <v/>
      </c>
      <c r="AW82" s="162" t="str">
        <f t="shared" si="187"/>
        <v/>
      </c>
      <c r="AX82" s="162" t="str">
        <f t="shared" si="188"/>
        <v/>
      </c>
      <c r="AY82" s="223"/>
      <c r="AZ82" s="227" t="str">
        <f t="shared" si="189"/>
        <v/>
      </c>
      <c r="BA82" s="228" t="str">
        <f t="shared" si="190"/>
        <v/>
      </c>
      <c r="BB82" s="234" t="str">
        <f t="shared" si="191"/>
        <v/>
      </c>
      <c r="BC82" s="237"/>
      <c r="BD82" s="238"/>
      <c r="BE82" s="284"/>
      <c r="BF82" s="286"/>
      <c r="BG82" s="241"/>
      <c r="BH82" s="241"/>
      <c r="BI82" s="241"/>
      <c r="BJ82" s="241"/>
      <c r="BK82" s="241"/>
      <c r="BL82" s="163" t="s">
        <v>105</v>
      </c>
      <c r="BM82" s="302" t="str">
        <f t="shared" si="192"/>
        <v/>
      </c>
      <c r="BN82" s="251"/>
      <c r="BO82" s="270"/>
      <c r="BP82" s="179"/>
      <c r="BQ82" s="164"/>
      <c r="BR82" s="243"/>
      <c r="BS82" s="243"/>
      <c r="BT82" s="243"/>
      <c r="BU82" s="243"/>
      <c r="BV82" s="243"/>
      <c r="BW82" s="165" t="s">
        <v>106</v>
      </c>
      <c r="BX82" s="251"/>
      <c r="BY82" s="296"/>
      <c r="BZ82" s="304"/>
      <c r="CA82" s="305"/>
      <c r="CB82" s="305"/>
      <c r="CC82" s="305"/>
      <c r="CD82" s="305"/>
      <c r="CE82" s="305"/>
      <c r="CF82" s="165" t="s">
        <v>169</v>
      </c>
      <c r="CG82" s="308" t="str">
        <f t="shared" si="193"/>
        <v/>
      </c>
      <c r="CH82" s="251"/>
      <c r="CI82" s="296"/>
      <c r="CJ82" s="166"/>
      <c r="CK82" s="245"/>
      <c r="CL82" s="245"/>
      <c r="CM82" s="245"/>
      <c r="CN82" s="245"/>
      <c r="CO82" s="245"/>
      <c r="CP82" s="165" t="s">
        <v>107</v>
      </c>
      <c r="CQ82" s="247"/>
      <c r="CR82" s="249" t="str">
        <f t="shared" si="194"/>
        <v/>
      </c>
      <c r="CS82" s="251"/>
      <c r="CT82" s="296" t="s">
        <v>171</v>
      </c>
      <c r="CU82" s="167"/>
      <c r="CV82" s="300"/>
      <c r="CW82" s="300"/>
      <c r="CX82" s="300"/>
      <c r="CY82" s="300"/>
      <c r="CZ82" s="300"/>
      <c r="DA82" s="300"/>
      <c r="DB82" s="168" t="s">
        <v>108</v>
      </c>
      <c r="DC82" s="296" t="s">
        <v>171</v>
      </c>
      <c r="DD82" s="170"/>
      <c r="DE82" s="300"/>
      <c r="DF82" s="300"/>
      <c r="DG82" s="300"/>
      <c r="DH82" s="300"/>
      <c r="DI82" s="300"/>
      <c r="DJ82" s="300"/>
      <c r="DK82" s="169" t="s">
        <v>106</v>
      </c>
      <c r="DL82" s="296" t="s">
        <v>171</v>
      </c>
      <c r="DM82" s="170"/>
      <c r="DN82" s="300"/>
      <c r="DO82" s="300"/>
      <c r="DP82" s="300"/>
      <c r="DQ82" s="300"/>
      <c r="DR82" s="300"/>
      <c r="DS82" s="300"/>
      <c r="DT82" s="171" t="s">
        <v>106</v>
      </c>
      <c r="DU82" s="296" t="s">
        <v>171</v>
      </c>
      <c r="DV82" s="310"/>
      <c r="DW82" s="300"/>
      <c r="DX82" s="300"/>
      <c r="DY82" s="300"/>
      <c r="DZ82" s="300"/>
      <c r="EA82" s="300"/>
      <c r="EB82" s="300"/>
      <c r="EC82" s="172" t="s">
        <v>106</v>
      </c>
      <c r="ED82" s="173"/>
      <c r="EE82" s="296" t="s">
        <v>171</v>
      </c>
      <c r="EF82" s="170"/>
      <c r="EG82" s="300"/>
      <c r="EH82" s="300"/>
      <c r="EI82" s="300"/>
      <c r="EJ82" s="300"/>
      <c r="EK82" s="300"/>
      <c r="EL82" s="300"/>
      <c r="EM82" s="172" t="s">
        <v>106</v>
      </c>
      <c r="EN82" s="174"/>
      <c r="EO82" s="296" t="s">
        <v>171</v>
      </c>
      <c r="EP82" s="255"/>
      <c r="EQ82" s="256"/>
      <c r="ER82" s="256"/>
      <c r="ES82" s="256"/>
      <c r="ET82" s="256"/>
      <c r="EU82" s="256"/>
      <c r="EV82" s="175" t="s">
        <v>109</v>
      </c>
      <c r="EW82" s="259" t="str">
        <f t="shared" si="195"/>
        <v/>
      </c>
      <c r="EX82" s="253"/>
      <c r="EY82" s="296" t="s">
        <v>171</v>
      </c>
      <c r="EZ82" s="255"/>
      <c r="FA82" s="256"/>
      <c r="FB82" s="256"/>
      <c r="FC82" s="256"/>
      <c r="FD82" s="256"/>
      <c r="FE82" s="256"/>
      <c r="FF82" s="175" t="s">
        <v>109</v>
      </c>
      <c r="FG82" s="176" t="str">
        <f t="shared" si="196"/>
        <v/>
      </c>
      <c r="FH82" s="251"/>
      <c r="FI82" s="296"/>
      <c r="FJ82" s="423"/>
      <c r="FK82" s="424"/>
      <c r="FL82" s="424"/>
      <c r="FM82" s="424"/>
      <c r="FN82" s="424"/>
      <c r="FO82" s="424"/>
      <c r="FP82" s="165" t="s">
        <v>110</v>
      </c>
      <c r="FQ82" s="177" t="str">
        <f t="shared" si="197"/>
        <v/>
      </c>
      <c r="FR82" s="261"/>
      <c r="FS82" s="263" t="str">
        <f t="shared" si="198"/>
        <v/>
      </c>
      <c r="FT82" s="269"/>
      <c r="FU82" s="270"/>
      <c r="FV82" s="265" t="str">
        <f t="shared" si="199"/>
        <v/>
      </c>
      <c r="FW82" s="273"/>
      <c r="FX82" s="274"/>
      <c r="FY82" s="267" t="str">
        <f t="shared" si="200"/>
        <v/>
      </c>
      <c r="FZ82" s="273"/>
      <c r="GA82" s="277"/>
      <c r="GB82" s="376"/>
      <c r="GD82" s="316" t="str">
        <f t="shared" si="201"/>
        <v/>
      </c>
      <c r="GE82" s="290" t="str">
        <f t="shared" si="202"/>
        <v/>
      </c>
      <c r="GF82" s="290" t="str">
        <f t="shared" si="203"/>
        <v/>
      </c>
      <c r="GG82" s="290" t="str">
        <f t="shared" si="204"/>
        <v/>
      </c>
      <c r="GH82" s="387" t="str">
        <f t="shared" si="205"/>
        <v/>
      </c>
      <c r="GI82" s="316" t="str">
        <f t="shared" si="206"/>
        <v/>
      </c>
      <c r="GJ82" s="290" t="str">
        <f t="shared" si="207"/>
        <v/>
      </c>
      <c r="GK82" s="290" t="str">
        <f t="shared" si="208"/>
        <v/>
      </c>
      <c r="GL82" s="317" t="str">
        <f t="shared" si="209"/>
        <v/>
      </c>
      <c r="GM82" s="391"/>
      <c r="GN82" s="398" t="str">
        <f t="shared" si="210"/>
        <v/>
      </c>
      <c r="GO82" s="398" t="str">
        <f t="shared" si="211"/>
        <v/>
      </c>
      <c r="GP82" s="399" t="str">
        <f t="shared" si="212"/>
        <v/>
      </c>
      <c r="GQ82" s="400" t="str">
        <f t="shared" si="213"/>
        <v/>
      </c>
      <c r="GR82" s="400" t="str">
        <f t="shared" si="214"/>
        <v/>
      </c>
      <c r="GS82" s="400" t="str">
        <f t="shared" si="215"/>
        <v/>
      </c>
      <c r="GT82" s="290" t="str">
        <f t="shared" si="216"/>
        <v/>
      </c>
      <c r="GU82" s="290" t="str">
        <f t="shared" si="217"/>
        <v/>
      </c>
      <c r="GV82" s="290" t="str">
        <f t="shared" si="218"/>
        <v/>
      </c>
      <c r="GW82" s="400" t="str">
        <f t="shared" si="219"/>
        <v/>
      </c>
      <c r="GX82" s="290" t="str">
        <f t="shared" si="220"/>
        <v/>
      </c>
      <c r="GY82" s="290" t="str">
        <f t="shared" si="221"/>
        <v/>
      </c>
      <c r="GZ82" s="290" t="str">
        <f t="shared" si="222"/>
        <v/>
      </c>
      <c r="HA82" s="317" t="str">
        <f t="shared" si="223"/>
        <v/>
      </c>
      <c r="HB82" s="417" t="str">
        <f t="shared" si="224"/>
        <v/>
      </c>
      <c r="HC82" s="399" t="str">
        <f t="shared" si="225"/>
        <v/>
      </c>
      <c r="HD82" s="290" t="str">
        <f t="shared" si="226"/>
        <v/>
      </c>
      <c r="HE82" s="290" t="str">
        <f t="shared" si="227"/>
        <v/>
      </c>
      <c r="HF82" s="290" t="str">
        <f t="shared" si="228"/>
        <v/>
      </c>
      <c r="HG82" s="290" t="str">
        <f t="shared" si="229"/>
        <v/>
      </c>
      <c r="HH82" s="317" t="str">
        <f t="shared" si="230"/>
        <v/>
      </c>
      <c r="HI82" s="399" t="str">
        <f t="shared" si="231"/>
        <v/>
      </c>
      <c r="HJ82" s="387" t="str">
        <f t="shared" si="232"/>
        <v/>
      </c>
      <c r="HK82" s="387" t="str">
        <f t="shared" si="233"/>
        <v/>
      </c>
      <c r="HL82" s="387" t="str">
        <f t="shared" si="234"/>
        <v/>
      </c>
      <c r="HM82" s="387" t="str">
        <f t="shared" si="235"/>
        <v/>
      </c>
      <c r="HN82" s="317" t="str">
        <f t="shared" si="236"/>
        <v/>
      </c>
      <c r="HO82" s="417" t="str">
        <f t="shared" si="237"/>
        <v/>
      </c>
      <c r="HP82" s="290" t="str">
        <f t="shared" si="238"/>
        <v/>
      </c>
      <c r="HQ82" s="290" t="str">
        <f t="shared" si="239"/>
        <v/>
      </c>
      <c r="HR82" s="422" t="str">
        <f t="shared" si="240"/>
        <v/>
      </c>
      <c r="HS82" s="399" t="str">
        <f t="shared" si="241"/>
        <v/>
      </c>
      <c r="HT82" s="400" t="str">
        <f t="shared" si="242"/>
        <v/>
      </c>
      <c r="HU82" s="387" t="str">
        <f t="shared" si="243"/>
        <v/>
      </c>
      <c r="HV82" s="387" t="str">
        <f t="shared" si="244"/>
        <v/>
      </c>
      <c r="HW82" s="404" t="str">
        <f t="shared" si="245"/>
        <v/>
      </c>
      <c r="HX82" s="394" t="str">
        <f t="shared" si="246"/>
        <v/>
      </c>
      <c r="HY82" s="180"/>
      <c r="HZ82" s="406">
        <f t="shared" si="247"/>
        <v>0</v>
      </c>
      <c r="IA82" s="406">
        <f t="shared" si="248"/>
        <v>0</v>
      </c>
      <c r="IB82" s="407">
        <f t="shared" si="249"/>
        <v>0</v>
      </c>
      <c r="IC82" s="407" t="str">
        <f t="shared" si="250"/>
        <v/>
      </c>
      <c r="ID82" s="407" t="str">
        <f t="shared" si="251"/>
        <v/>
      </c>
      <c r="IE82" s="407" t="str">
        <f t="shared" si="252"/>
        <v/>
      </c>
      <c r="IF82" s="407" t="str">
        <f t="shared" si="253"/>
        <v/>
      </c>
      <c r="IG82" s="407">
        <f t="shared" si="254"/>
        <v>0</v>
      </c>
      <c r="IH82" s="407">
        <f t="shared" si="255"/>
        <v>0</v>
      </c>
      <c r="II82" s="407">
        <f t="shared" si="256"/>
        <v>0</v>
      </c>
      <c r="IJ82" s="407">
        <f t="shared" si="257"/>
        <v>0</v>
      </c>
      <c r="IK82" s="406">
        <f t="shared" si="258"/>
        <v>0</v>
      </c>
    </row>
    <row r="83" spans="2:245" s="178" customFormat="1" ht="15" customHeight="1" x14ac:dyDescent="0.2">
      <c r="B83" s="231">
        <f t="shared" si="174"/>
        <v>0</v>
      </c>
      <c r="C83" s="231">
        <f t="shared" si="175"/>
        <v>0</v>
      </c>
      <c r="D83" s="231">
        <f t="shared" si="176"/>
        <v>0</v>
      </c>
      <c r="E83" s="231">
        <f t="shared" si="177"/>
        <v>0</v>
      </c>
      <c r="F83" s="231">
        <f t="shared" si="178"/>
        <v>0</v>
      </c>
      <c r="G83" s="231">
        <f t="shared" si="179"/>
        <v>0</v>
      </c>
      <c r="H83" s="231">
        <f t="shared" si="180"/>
        <v>0</v>
      </c>
      <c r="I83" s="232">
        <f t="shared" si="181"/>
        <v>0</v>
      </c>
      <c r="J83" s="151">
        <f t="shared" si="182"/>
        <v>0</v>
      </c>
      <c r="K83" s="152"/>
      <c r="L83" s="152"/>
      <c r="M83" s="153"/>
      <c r="N83" s="233"/>
      <c r="O83" s="155"/>
      <c r="P83" s="145" t="str">
        <f>IFERROR(VLOOKUP(O83,整理番号!$A$30:$B$31,2,FALSE),"")</f>
        <v/>
      </c>
      <c r="Q83" s="213"/>
      <c r="R83" s="158"/>
      <c r="S83" s="156" t="str">
        <f t="shared" si="183"/>
        <v/>
      </c>
      <c r="T83" s="152"/>
      <c r="U83" s="153"/>
      <c r="V83" s="145" t="str">
        <f>IFERROR(VLOOKUP(U83,整理番号!$A$3:$B$5,2,FALSE),"")</f>
        <v/>
      </c>
      <c r="W83" s="153"/>
      <c r="X83" s="146" t="str">
        <f>IFERROR(VLOOKUP(W83,整理番号!$A$8:$B$9,2,FALSE),"")</f>
        <v/>
      </c>
      <c r="Y83" s="153"/>
      <c r="Z83" s="145" t="str">
        <f>IFERROR(VLOOKUP(Y83,整理番号!$A$12:$B$16,2,FALSE),"")</f>
        <v/>
      </c>
      <c r="AA83" s="209"/>
      <c r="AB83" s="211"/>
      <c r="AC83" s="211"/>
      <c r="AD83" s="209"/>
      <c r="AE83" s="209"/>
      <c r="AF83" s="209"/>
      <c r="AG83" s="209"/>
      <c r="AH83" s="408"/>
      <c r="AI83" s="159"/>
      <c r="AJ83" s="410" t="str">
        <f>IFERROR(VLOOKUP(AI83,整理番号!$A$19:$B$23,2,FALSE),"")</f>
        <v/>
      </c>
      <c r="AK83" s="156" t="str">
        <f t="shared" si="184"/>
        <v/>
      </c>
      <c r="AL83" s="157"/>
      <c r="AM83" s="216"/>
      <c r="AN83" s="218"/>
      <c r="AO83" s="218"/>
      <c r="AP83" s="158"/>
      <c r="AQ83" s="159"/>
      <c r="AR83" s="220"/>
      <c r="AS83" s="161" t="str">
        <f t="shared" si="185"/>
        <v/>
      </c>
      <c r="AT83" s="147"/>
      <c r="AU83" s="147"/>
      <c r="AV83" s="161" t="str">
        <f t="shared" si="186"/>
        <v/>
      </c>
      <c r="AW83" s="162" t="str">
        <f t="shared" si="187"/>
        <v/>
      </c>
      <c r="AX83" s="162" t="str">
        <f t="shared" si="188"/>
        <v/>
      </c>
      <c r="AY83" s="223"/>
      <c r="AZ83" s="227" t="str">
        <f t="shared" si="189"/>
        <v/>
      </c>
      <c r="BA83" s="228" t="str">
        <f t="shared" si="190"/>
        <v/>
      </c>
      <c r="BB83" s="234" t="str">
        <f t="shared" si="191"/>
        <v/>
      </c>
      <c r="BC83" s="237"/>
      <c r="BD83" s="238"/>
      <c r="BE83" s="284"/>
      <c r="BF83" s="286"/>
      <c r="BG83" s="241"/>
      <c r="BH83" s="241"/>
      <c r="BI83" s="241"/>
      <c r="BJ83" s="241"/>
      <c r="BK83" s="241"/>
      <c r="BL83" s="163" t="s">
        <v>105</v>
      </c>
      <c r="BM83" s="302" t="str">
        <f t="shared" si="192"/>
        <v/>
      </c>
      <c r="BN83" s="251"/>
      <c r="BO83" s="270"/>
      <c r="BP83" s="179"/>
      <c r="BQ83" s="164"/>
      <c r="BR83" s="243"/>
      <c r="BS83" s="243"/>
      <c r="BT83" s="243"/>
      <c r="BU83" s="243"/>
      <c r="BV83" s="243"/>
      <c r="BW83" s="165" t="s">
        <v>106</v>
      </c>
      <c r="BX83" s="251"/>
      <c r="BY83" s="296"/>
      <c r="BZ83" s="304"/>
      <c r="CA83" s="305"/>
      <c r="CB83" s="305"/>
      <c r="CC83" s="305"/>
      <c r="CD83" s="305"/>
      <c r="CE83" s="305"/>
      <c r="CF83" s="165" t="s">
        <v>169</v>
      </c>
      <c r="CG83" s="308" t="str">
        <f t="shared" si="193"/>
        <v/>
      </c>
      <c r="CH83" s="251"/>
      <c r="CI83" s="296"/>
      <c r="CJ83" s="166"/>
      <c r="CK83" s="245"/>
      <c r="CL83" s="245"/>
      <c r="CM83" s="245"/>
      <c r="CN83" s="245"/>
      <c r="CO83" s="245"/>
      <c r="CP83" s="165" t="s">
        <v>107</v>
      </c>
      <c r="CQ83" s="247"/>
      <c r="CR83" s="249" t="str">
        <f t="shared" si="194"/>
        <v/>
      </c>
      <c r="CS83" s="251"/>
      <c r="CT83" s="296" t="s">
        <v>171</v>
      </c>
      <c r="CU83" s="167"/>
      <c r="CV83" s="300"/>
      <c r="CW83" s="300"/>
      <c r="CX83" s="300"/>
      <c r="CY83" s="300"/>
      <c r="CZ83" s="300"/>
      <c r="DA83" s="300"/>
      <c r="DB83" s="168" t="s">
        <v>108</v>
      </c>
      <c r="DC83" s="296" t="s">
        <v>171</v>
      </c>
      <c r="DD83" s="170"/>
      <c r="DE83" s="300"/>
      <c r="DF83" s="300"/>
      <c r="DG83" s="300"/>
      <c r="DH83" s="300"/>
      <c r="DI83" s="300"/>
      <c r="DJ83" s="300"/>
      <c r="DK83" s="169" t="s">
        <v>106</v>
      </c>
      <c r="DL83" s="296" t="s">
        <v>171</v>
      </c>
      <c r="DM83" s="170"/>
      <c r="DN83" s="300"/>
      <c r="DO83" s="300"/>
      <c r="DP83" s="300"/>
      <c r="DQ83" s="300"/>
      <c r="DR83" s="300"/>
      <c r="DS83" s="300"/>
      <c r="DT83" s="171" t="s">
        <v>106</v>
      </c>
      <c r="DU83" s="296" t="s">
        <v>171</v>
      </c>
      <c r="DV83" s="310"/>
      <c r="DW83" s="300"/>
      <c r="DX83" s="300"/>
      <c r="DY83" s="300"/>
      <c r="DZ83" s="300"/>
      <c r="EA83" s="300"/>
      <c r="EB83" s="300"/>
      <c r="EC83" s="172" t="s">
        <v>106</v>
      </c>
      <c r="ED83" s="173"/>
      <c r="EE83" s="296" t="s">
        <v>171</v>
      </c>
      <c r="EF83" s="170"/>
      <c r="EG83" s="300"/>
      <c r="EH83" s="300"/>
      <c r="EI83" s="300"/>
      <c r="EJ83" s="300"/>
      <c r="EK83" s="300"/>
      <c r="EL83" s="300"/>
      <c r="EM83" s="172" t="s">
        <v>106</v>
      </c>
      <c r="EN83" s="174"/>
      <c r="EO83" s="296" t="s">
        <v>171</v>
      </c>
      <c r="EP83" s="255"/>
      <c r="EQ83" s="256"/>
      <c r="ER83" s="256"/>
      <c r="ES83" s="256"/>
      <c r="ET83" s="256"/>
      <c r="EU83" s="256"/>
      <c r="EV83" s="175" t="s">
        <v>109</v>
      </c>
      <c r="EW83" s="259" t="str">
        <f t="shared" si="195"/>
        <v/>
      </c>
      <c r="EX83" s="253"/>
      <c r="EY83" s="296" t="s">
        <v>171</v>
      </c>
      <c r="EZ83" s="255"/>
      <c r="FA83" s="256"/>
      <c r="FB83" s="256"/>
      <c r="FC83" s="256"/>
      <c r="FD83" s="256"/>
      <c r="FE83" s="256"/>
      <c r="FF83" s="175" t="s">
        <v>109</v>
      </c>
      <c r="FG83" s="176" t="str">
        <f t="shared" si="196"/>
        <v/>
      </c>
      <c r="FH83" s="251"/>
      <c r="FI83" s="296"/>
      <c r="FJ83" s="423"/>
      <c r="FK83" s="424"/>
      <c r="FL83" s="424"/>
      <c r="FM83" s="424"/>
      <c r="FN83" s="424"/>
      <c r="FO83" s="424"/>
      <c r="FP83" s="165" t="s">
        <v>110</v>
      </c>
      <c r="FQ83" s="177" t="str">
        <f t="shared" si="197"/>
        <v/>
      </c>
      <c r="FR83" s="261"/>
      <c r="FS83" s="263" t="str">
        <f t="shared" si="198"/>
        <v/>
      </c>
      <c r="FT83" s="269"/>
      <c r="FU83" s="270"/>
      <c r="FV83" s="265" t="str">
        <f t="shared" si="199"/>
        <v/>
      </c>
      <c r="FW83" s="273"/>
      <c r="FX83" s="274"/>
      <c r="FY83" s="267" t="str">
        <f t="shared" si="200"/>
        <v/>
      </c>
      <c r="FZ83" s="273"/>
      <c r="GA83" s="277"/>
      <c r="GB83" s="376"/>
      <c r="GD83" s="316" t="str">
        <f t="shared" si="201"/>
        <v/>
      </c>
      <c r="GE83" s="290" t="str">
        <f t="shared" si="202"/>
        <v/>
      </c>
      <c r="GF83" s="290" t="str">
        <f t="shared" si="203"/>
        <v/>
      </c>
      <c r="GG83" s="290" t="str">
        <f t="shared" si="204"/>
        <v/>
      </c>
      <c r="GH83" s="387" t="str">
        <f t="shared" si="205"/>
        <v/>
      </c>
      <c r="GI83" s="316" t="str">
        <f t="shared" si="206"/>
        <v/>
      </c>
      <c r="GJ83" s="290" t="str">
        <f t="shared" si="207"/>
        <v/>
      </c>
      <c r="GK83" s="290" t="str">
        <f t="shared" si="208"/>
        <v/>
      </c>
      <c r="GL83" s="317" t="str">
        <f t="shared" si="209"/>
        <v/>
      </c>
      <c r="GM83" s="391"/>
      <c r="GN83" s="398" t="str">
        <f t="shared" si="210"/>
        <v/>
      </c>
      <c r="GO83" s="398" t="str">
        <f t="shared" si="211"/>
        <v/>
      </c>
      <c r="GP83" s="399" t="str">
        <f t="shared" si="212"/>
        <v/>
      </c>
      <c r="GQ83" s="400" t="str">
        <f t="shared" si="213"/>
        <v/>
      </c>
      <c r="GR83" s="400" t="str">
        <f t="shared" si="214"/>
        <v/>
      </c>
      <c r="GS83" s="400" t="str">
        <f t="shared" si="215"/>
        <v/>
      </c>
      <c r="GT83" s="290" t="str">
        <f t="shared" si="216"/>
        <v/>
      </c>
      <c r="GU83" s="290" t="str">
        <f t="shared" si="217"/>
        <v/>
      </c>
      <c r="GV83" s="290" t="str">
        <f t="shared" si="218"/>
        <v/>
      </c>
      <c r="GW83" s="400" t="str">
        <f t="shared" si="219"/>
        <v/>
      </c>
      <c r="GX83" s="290" t="str">
        <f t="shared" si="220"/>
        <v/>
      </c>
      <c r="GY83" s="290" t="str">
        <f t="shared" si="221"/>
        <v/>
      </c>
      <c r="GZ83" s="290" t="str">
        <f t="shared" si="222"/>
        <v/>
      </c>
      <c r="HA83" s="317" t="str">
        <f t="shared" si="223"/>
        <v/>
      </c>
      <c r="HB83" s="417" t="str">
        <f t="shared" si="224"/>
        <v/>
      </c>
      <c r="HC83" s="399" t="str">
        <f t="shared" si="225"/>
        <v/>
      </c>
      <c r="HD83" s="290" t="str">
        <f t="shared" si="226"/>
        <v/>
      </c>
      <c r="HE83" s="290" t="str">
        <f t="shared" si="227"/>
        <v/>
      </c>
      <c r="HF83" s="290" t="str">
        <f t="shared" si="228"/>
        <v/>
      </c>
      <c r="HG83" s="290" t="str">
        <f t="shared" si="229"/>
        <v/>
      </c>
      <c r="HH83" s="317" t="str">
        <f t="shared" si="230"/>
        <v/>
      </c>
      <c r="HI83" s="399" t="str">
        <f t="shared" si="231"/>
        <v/>
      </c>
      <c r="HJ83" s="387" t="str">
        <f t="shared" si="232"/>
        <v/>
      </c>
      <c r="HK83" s="387" t="str">
        <f t="shared" si="233"/>
        <v/>
      </c>
      <c r="HL83" s="387" t="str">
        <f t="shared" si="234"/>
        <v/>
      </c>
      <c r="HM83" s="387" t="str">
        <f t="shared" si="235"/>
        <v/>
      </c>
      <c r="HN83" s="317" t="str">
        <f t="shared" si="236"/>
        <v/>
      </c>
      <c r="HO83" s="417" t="str">
        <f t="shared" si="237"/>
        <v/>
      </c>
      <c r="HP83" s="290" t="str">
        <f t="shared" si="238"/>
        <v/>
      </c>
      <c r="HQ83" s="290" t="str">
        <f t="shared" si="239"/>
        <v/>
      </c>
      <c r="HR83" s="422" t="str">
        <f t="shared" si="240"/>
        <v/>
      </c>
      <c r="HS83" s="399" t="str">
        <f t="shared" si="241"/>
        <v/>
      </c>
      <c r="HT83" s="400" t="str">
        <f t="shared" si="242"/>
        <v/>
      </c>
      <c r="HU83" s="387" t="str">
        <f t="shared" si="243"/>
        <v/>
      </c>
      <c r="HV83" s="387" t="str">
        <f t="shared" si="244"/>
        <v/>
      </c>
      <c r="HW83" s="404" t="str">
        <f t="shared" si="245"/>
        <v/>
      </c>
      <c r="HX83" s="394" t="str">
        <f t="shared" si="246"/>
        <v/>
      </c>
      <c r="HY83" s="180"/>
      <c r="HZ83" s="406">
        <f t="shared" si="247"/>
        <v>0</v>
      </c>
      <c r="IA83" s="406">
        <f t="shared" si="248"/>
        <v>0</v>
      </c>
      <c r="IB83" s="407">
        <f t="shared" si="249"/>
        <v>0</v>
      </c>
      <c r="IC83" s="407" t="str">
        <f t="shared" si="250"/>
        <v/>
      </c>
      <c r="ID83" s="407" t="str">
        <f t="shared" si="251"/>
        <v/>
      </c>
      <c r="IE83" s="407" t="str">
        <f t="shared" si="252"/>
        <v/>
      </c>
      <c r="IF83" s="407" t="str">
        <f t="shared" si="253"/>
        <v/>
      </c>
      <c r="IG83" s="407">
        <f t="shared" si="254"/>
        <v>0</v>
      </c>
      <c r="IH83" s="407">
        <f t="shared" si="255"/>
        <v>0</v>
      </c>
      <c r="II83" s="407">
        <f t="shared" si="256"/>
        <v>0</v>
      </c>
      <c r="IJ83" s="407">
        <f t="shared" si="257"/>
        <v>0</v>
      </c>
      <c r="IK83" s="406">
        <f t="shared" si="258"/>
        <v>0</v>
      </c>
    </row>
    <row r="84" spans="2:245" s="178" customFormat="1" ht="15" customHeight="1" x14ac:dyDescent="0.2">
      <c r="B84" s="231">
        <f t="shared" si="174"/>
        <v>0</v>
      </c>
      <c r="C84" s="231">
        <f t="shared" si="175"/>
        <v>0</v>
      </c>
      <c r="D84" s="231">
        <f t="shared" si="176"/>
        <v>0</v>
      </c>
      <c r="E84" s="231">
        <f t="shared" si="177"/>
        <v>0</v>
      </c>
      <c r="F84" s="231">
        <f t="shared" si="178"/>
        <v>0</v>
      </c>
      <c r="G84" s="231">
        <f t="shared" si="179"/>
        <v>0</v>
      </c>
      <c r="H84" s="231">
        <f t="shared" si="180"/>
        <v>0</v>
      </c>
      <c r="I84" s="232">
        <f t="shared" si="181"/>
        <v>0</v>
      </c>
      <c r="J84" s="151">
        <f t="shared" si="182"/>
        <v>0</v>
      </c>
      <c r="K84" s="152"/>
      <c r="L84" s="152"/>
      <c r="M84" s="153"/>
      <c r="N84" s="233"/>
      <c r="O84" s="155"/>
      <c r="P84" s="145" t="str">
        <f>IFERROR(VLOOKUP(O84,整理番号!$A$30:$B$31,2,FALSE),"")</f>
        <v/>
      </c>
      <c r="Q84" s="213"/>
      <c r="R84" s="158"/>
      <c r="S84" s="156" t="str">
        <f t="shared" si="183"/>
        <v/>
      </c>
      <c r="T84" s="152"/>
      <c r="U84" s="153"/>
      <c r="V84" s="145" t="str">
        <f>IFERROR(VLOOKUP(U84,整理番号!$A$3:$B$5,2,FALSE),"")</f>
        <v/>
      </c>
      <c r="W84" s="153"/>
      <c r="X84" s="146" t="str">
        <f>IFERROR(VLOOKUP(W84,整理番号!$A$8:$B$9,2,FALSE),"")</f>
        <v/>
      </c>
      <c r="Y84" s="153"/>
      <c r="Z84" s="145" t="str">
        <f>IFERROR(VLOOKUP(Y84,整理番号!$A$12:$B$16,2,FALSE),"")</f>
        <v/>
      </c>
      <c r="AA84" s="209"/>
      <c r="AB84" s="211"/>
      <c r="AC84" s="211"/>
      <c r="AD84" s="209"/>
      <c r="AE84" s="209"/>
      <c r="AF84" s="209"/>
      <c r="AG84" s="209"/>
      <c r="AH84" s="408"/>
      <c r="AI84" s="159"/>
      <c r="AJ84" s="410" t="str">
        <f>IFERROR(VLOOKUP(AI84,整理番号!$A$19:$B$23,2,FALSE),"")</f>
        <v/>
      </c>
      <c r="AK84" s="156" t="str">
        <f t="shared" si="184"/>
        <v/>
      </c>
      <c r="AL84" s="157"/>
      <c r="AM84" s="216"/>
      <c r="AN84" s="218"/>
      <c r="AO84" s="218"/>
      <c r="AP84" s="158"/>
      <c r="AQ84" s="159"/>
      <c r="AR84" s="220"/>
      <c r="AS84" s="161" t="str">
        <f t="shared" si="185"/>
        <v/>
      </c>
      <c r="AT84" s="147"/>
      <c r="AU84" s="147"/>
      <c r="AV84" s="161" t="str">
        <f t="shared" si="186"/>
        <v/>
      </c>
      <c r="AW84" s="162" t="str">
        <f t="shared" si="187"/>
        <v/>
      </c>
      <c r="AX84" s="162" t="str">
        <f t="shared" si="188"/>
        <v/>
      </c>
      <c r="AY84" s="223"/>
      <c r="AZ84" s="227" t="str">
        <f t="shared" si="189"/>
        <v/>
      </c>
      <c r="BA84" s="228" t="str">
        <f t="shared" si="190"/>
        <v/>
      </c>
      <c r="BB84" s="234" t="str">
        <f t="shared" si="191"/>
        <v/>
      </c>
      <c r="BC84" s="237"/>
      <c r="BD84" s="238"/>
      <c r="BE84" s="284"/>
      <c r="BF84" s="286"/>
      <c r="BG84" s="241"/>
      <c r="BH84" s="241"/>
      <c r="BI84" s="241"/>
      <c r="BJ84" s="241"/>
      <c r="BK84" s="241"/>
      <c r="BL84" s="163" t="s">
        <v>105</v>
      </c>
      <c r="BM84" s="302" t="str">
        <f t="shared" si="192"/>
        <v/>
      </c>
      <c r="BN84" s="251"/>
      <c r="BO84" s="270"/>
      <c r="BP84" s="179"/>
      <c r="BQ84" s="164"/>
      <c r="BR84" s="243"/>
      <c r="BS84" s="243"/>
      <c r="BT84" s="243"/>
      <c r="BU84" s="243"/>
      <c r="BV84" s="243"/>
      <c r="BW84" s="165" t="s">
        <v>106</v>
      </c>
      <c r="BX84" s="251"/>
      <c r="BY84" s="296"/>
      <c r="BZ84" s="304"/>
      <c r="CA84" s="305"/>
      <c r="CB84" s="305"/>
      <c r="CC84" s="305"/>
      <c r="CD84" s="305"/>
      <c r="CE84" s="305"/>
      <c r="CF84" s="165" t="s">
        <v>169</v>
      </c>
      <c r="CG84" s="308" t="str">
        <f t="shared" si="193"/>
        <v/>
      </c>
      <c r="CH84" s="251"/>
      <c r="CI84" s="296"/>
      <c r="CJ84" s="166"/>
      <c r="CK84" s="245"/>
      <c r="CL84" s="245"/>
      <c r="CM84" s="245"/>
      <c r="CN84" s="245"/>
      <c r="CO84" s="245"/>
      <c r="CP84" s="165" t="s">
        <v>107</v>
      </c>
      <c r="CQ84" s="247"/>
      <c r="CR84" s="249" t="str">
        <f t="shared" si="194"/>
        <v/>
      </c>
      <c r="CS84" s="251"/>
      <c r="CT84" s="296" t="s">
        <v>171</v>
      </c>
      <c r="CU84" s="167"/>
      <c r="CV84" s="300"/>
      <c r="CW84" s="300"/>
      <c r="CX84" s="300"/>
      <c r="CY84" s="300"/>
      <c r="CZ84" s="300"/>
      <c r="DA84" s="300"/>
      <c r="DB84" s="168" t="s">
        <v>108</v>
      </c>
      <c r="DC84" s="296" t="s">
        <v>171</v>
      </c>
      <c r="DD84" s="170"/>
      <c r="DE84" s="300"/>
      <c r="DF84" s="300"/>
      <c r="DG84" s="300"/>
      <c r="DH84" s="300"/>
      <c r="DI84" s="300"/>
      <c r="DJ84" s="300"/>
      <c r="DK84" s="169" t="s">
        <v>106</v>
      </c>
      <c r="DL84" s="296" t="s">
        <v>171</v>
      </c>
      <c r="DM84" s="170"/>
      <c r="DN84" s="300"/>
      <c r="DO84" s="300"/>
      <c r="DP84" s="300"/>
      <c r="DQ84" s="300"/>
      <c r="DR84" s="300"/>
      <c r="DS84" s="300"/>
      <c r="DT84" s="171" t="s">
        <v>106</v>
      </c>
      <c r="DU84" s="296" t="s">
        <v>171</v>
      </c>
      <c r="DV84" s="310"/>
      <c r="DW84" s="300"/>
      <c r="DX84" s="300"/>
      <c r="DY84" s="300"/>
      <c r="DZ84" s="300"/>
      <c r="EA84" s="300"/>
      <c r="EB84" s="300"/>
      <c r="EC84" s="172" t="s">
        <v>106</v>
      </c>
      <c r="ED84" s="173"/>
      <c r="EE84" s="296" t="s">
        <v>171</v>
      </c>
      <c r="EF84" s="170"/>
      <c r="EG84" s="300"/>
      <c r="EH84" s="300"/>
      <c r="EI84" s="300"/>
      <c r="EJ84" s="300"/>
      <c r="EK84" s="300"/>
      <c r="EL84" s="300"/>
      <c r="EM84" s="172" t="s">
        <v>106</v>
      </c>
      <c r="EN84" s="174"/>
      <c r="EO84" s="296" t="s">
        <v>171</v>
      </c>
      <c r="EP84" s="255"/>
      <c r="EQ84" s="256"/>
      <c r="ER84" s="256"/>
      <c r="ES84" s="256"/>
      <c r="ET84" s="256"/>
      <c r="EU84" s="256"/>
      <c r="EV84" s="175" t="s">
        <v>109</v>
      </c>
      <c r="EW84" s="259" t="str">
        <f t="shared" si="195"/>
        <v/>
      </c>
      <c r="EX84" s="253"/>
      <c r="EY84" s="296" t="s">
        <v>171</v>
      </c>
      <c r="EZ84" s="255"/>
      <c r="FA84" s="256"/>
      <c r="FB84" s="256"/>
      <c r="FC84" s="256"/>
      <c r="FD84" s="256"/>
      <c r="FE84" s="256"/>
      <c r="FF84" s="175" t="s">
        <v>109</v>
      </c>
      <c r="FG84" s="176" t="str">
        <f t="shared" si="196"/>
        <v/>
      </c>
      <c r="FH84" s="251"/>
      <c r="FI84" s="296"/>
      <c r="FJ84" s="423"/>
      <c r="FK84" s="424"/>
      <c r="FL84" s="424"/>
      <c r="FM84" s="424"/>
      <c r="FN84" s="424"/>
      <c r="FO84" s="424"/>
      <c r="FP84" s="165" t="s">
        <v>110</v>
      </c>
      <c r="FQ84" s="177" t="str">
        <f t="shared" si="197"/>
        <v/>
      </c>
      <c r="FR84" s="261"/>
      <c r="FS84" s="263" t="str">
        <f t="shared" si="198"/>
        <v/>
      </c>
      <c r="FT84" s="269"/>
      <c r="FU84" s="270"/>
      <c r="FV84" s="265" t="str">
        <f t="shared" si="199"/>
        <v/>
      </c>
      <c r="FW84" s="273"/>
      <c r="FX84" s="274"/>
      <c r="FY84" s="267" t="str">
        <f t="shared" si="200"/>
        <v/>
      </c>
      <c r="FZ84" s="273"/>
      <c r="GA84" s="277"/>
      <c r="GB84" s="376"/>
      <c r="GD84" s="316" t="str">
        <f t="shared" si="201"/>
        <v/>
      </c>
      <c r="GE84" s="290" t="str">
        <f t="shared" si="202"/>
        <v/>
      </c>
      <c r="GF84" s="290" t="str">
        <f t="shared" si="203"/>
        <v/>
      </c>
      <c r="GG84" s="290" t="str">
        <f t="shared" si="204"/>
        <v/>
      </c>
      <c r="GH84" s="387" t="str">
        <f t="shared" si="205"/>
        <v/>
      </c>
      <c r="GI84" s="316" t="str">
        <f t="shared" si="206"/>
        <v/>
      </c>
      <c r="GJ84" s="290" t="str">
        <f t="shared" si="207"/>
        <v/>
      </c>
      <c r="GK84" s="290" t="str">
        <f t="shared" si="208"/>
        <v/>
      </c>
      <c r="GL84" s="317" t="str">
        <f t="shared" si="209"/>
        <v/>
      </c>
      <c r="GM84" s="391"/>
      <c r="GN84" s="398" t="str">
        <f t="shared" si="210"/>
        <v/>
      </c>
      <c r="GO84" s="398" t="str">
        <f t="shared" si="211"/>
        <v/>
      </c>
      <c r="GP84" s="399" t="str">
        <f t="shared" si="212"/>
        <v/>
      </c>
      <c r="GQ84" s="400" t="str">
        <f t="shared" si="213"/>
        <v/>
      </c>
      <c r="GR84" s="400" t="str">
        <f t="shared" si="214"/>
        <v/>
      </c>
      <c r="GS84" s="400" t="str">
        <f t="shared" si="215"/>
        <v/>
      </c>
      <c r="GT84" s="290" t="str">
        <f t="shared" si="216"/>
        <v/>
      </c>
      <c r="GU84" s="290" t="str">
        <f t="shared" si="217"/>
        <v/>
      </c>
      <c r="GV84" s="290" t="str">
        <f t="shared" si="218"/>
        <v/>
      </c>
      <c r="GW84" s="400" t="str">
        <f t="shared" si="219"/>
        <v/>
      </c>
      <c r="GX84" s="290" t="str">
        <f t="shared" si="220"/>
        <v/>
      </c>
      <c r="GY84" s="290" t="str">
        <f t="shared" si="221"/>
        <v/>
      </c>
      <c r="GZ84" s="290" t="str">
        <f t="shared" si="222"/>
        <v/>
      </c>
      <c r="HA84" s="317" t="str">
        <f t="shared" si="223"/>
        <v/>
      </c>
      <c r="HB84" s="417" t="str">
        <f t="shared" si="224"/>
        <v/>
      </c>
      <c r="HC84" s="399" t="str">
        <f t="shared" si="225"/>
        <v/>
      </c>
      <c r="HD84" s="290" t="str">
        <f t="shared" si="226"/>
        <v/>
      </c>
      <c r="HE84" s="290" t="str">
        <f t="shared" si="227"/>
        <v/>
      </c>
      <c r="HF84" s="290" t="str">
        <f t="shared" si="228"/>
        <v/>
      </c>
      <c r="HG84" s="290" t="str">
        <f t="shared" si="229"/>
        <v/>
      </c>
      <c r="HH84" s="317" t="str">
        <f t="shared" si="230"/>
        <v/>
      </c>
      <c r="HI84" s="399" t="str">
        <f t="shared" si="231"/>
        <v/>
      </c>
      <c r="HJ84" s="387" t="str">
        <f t="shared" si="232"/>
        <v/>
      </c>
      <c r="HK84" s="387" t="str">
        <f t="shared" si="233"/>
        <v/>
      </c>
      <c r="HL84" s="387" t="str">
        <f t="shared" si="234"/>
        <v/>
      </c>
      <c r="HM84" s="387" t="str">
        <f t="shared" si="235"/>
        <v/>
      </c>
      <c r="HN84" s="317" t="str">
        <f t="shared" si="236"/>
        <v/>
      </c>
      <c r="HO84" s="417" t="str">
        <f t="shared" si="237"/>
        <v/>
      </c>
      <c r="HP84" s="290" t="str">
        <f t="shared" si="238"/>
        <v/>
      </c>
      <c r="HQ84" s="290" t="str">
        <f t="shared" si="239"/>
        <v/>
      </c>
      <c r="HR84" s="422" t="str">
        <f t="shared" si="240"/>
        <v/>
      </c>
      <c r="HS84" s="399" t="str">
        <f t="shared" si="241"/>
        <v/>
      </c>
      <c r="HT84" s="400" t="str">
        <f t="shared" si="242"/>
        <v/>
      </c>
      <c r="HU84" s="387" t="str">
        <f t="shared" si="243"/>
        <v/>
      </c>
      <c r="HV84" s="387" t="str">
        <f t="shared" si="244"/>
        <v/>
      </c>
      <c r="HW84" s="404" t="str">
        <f t="shared" si="245"/>
        <v/>
      </c>
      <c r="HX84" s="394" t="str">
        <f t="shared" si="246"/>
        <v/>
      </c>
      <c r="HY84" s="180"/>
      <c r="HZ84" s="406">
        <f t="shared" si="247"/>
        <v>0</v>
      </c>
      <c r="IA84" s="406">
        <f t="shared" si="248"/>
        <v>0</v>
      </c>
      <c r="IB84" s="407">
        <f t="shared" si="249"/>
        <v>0</v>
      </c>
      <c r="IC84" s="407" t="str">
        <f t="shared" si="250"/>
        <v/>
      </c>
      <c r="ID84" s="407" t="str">
        <f t="shared" si="251"/>
        <v/>
      </c>
      <c r="IE84" s="407" t="str">
        <f t="shared" si="252"/>
        <v/>
      </c>
      <c r="IF84" s="407" t="str">
        <f t="shared" si="253"/>
        <v/>
      </c>
      <c r="IG84" s="407">
        <f t="shared" si="254"/>
        <v>0</v>
      </c>
      <c r="IH84" s="407">
        <f t="shared" si="255"/>
        <v>0</v>
      </c>
      <c r="II84" s="407">
        <f t="shared" si="256"/>
        <v>0</v>
      </c>
      <c r="IJ84" s="407">
        <f t="shared" si="257"/>
        <v>0</v>
      </c>
      <c r="IK84" s="406">
        <f t="shared" si="258"/>
        <v>0</v>
      </c>
    </row>
    <row r="85" spans="2:245" s="178" customFormat="1" ht="15" customHeight="1" x14ac:dyDescent="0.2">
      <c r="B85" s="231">
        <f t="shared" si="174"/>
        <v>0</v>
      </c>
      <c r="C85" s="231">
        <f t="shared" si="175"/>
        <v>0</v>
      </c>
      <c r="D85" s="231">
        <f t="shared" si="176"/>
        <v>0</v>
      </c>
      <c r="E85" s="231">
        <f t="shared" si="177"/>
        <v>0</v>
      </c>
      <c r="F85" s="231">
        <f t="shared" si="178"/>
        <v>0</v>
      </c>
      <c r="G85" s="231">
        <f t="shared" si="179"/>
        <v>0</v>
      </c>
      <c r="H85" s="231">
        <f t="shared" si="180"/>
        <v>0</v>
      </c>
      <c r="I85" s="232">
        <f t="shared" si="181"/>
        <v>0</v>
      </c>
      <c r="J85" s="151">
        <f t="shared" si="182"/>
        <v>0</v>
      </c>
      <c r="K85" s="152"/>
      <c r="L85" s="152"/>
      <c r="M85" s="153"/>
      <c r="N85" s="233"/>
      <c r="O85" s="155"/>
      <c r="P85" s="145" t="str">
        <f>IFERROR(VLOOKUP(O85,整理番号!$A$30:$B$31,2,FALSE),"")</f>
        <v/>
      </c>
      <c r="Q85" s="213"/>
      <c r="R85" s="158"/>
      <c r="S85" s="156" t="str">
        <f t="shared" si="183"/>
        <v/>
      </c>
      <c r="T85" s="152"/>
      <c r="U85" s="153"/>
      <c r="V85" s="145" t="str">
        <f>IFERROR(VLOOKUP(U85,整理番号!$A$3:$B$5,2,FALSE),"")</f>
        <v/>
      </c>
      <c r="W85" s="153"/>
      <c r="X85" s="146" t="str">
        <f>IFERROR(VLOOKUP(W85,整理番号!$A$8:$B$9,2,FALSE),"")</f>
        <v/>
      </c>
      <c r="Y85" s="153"/>
      <c r="Z85" s="145" t="str">
        <f>IFERROR(VLOOKUP(Y85,整理番号!$A$12:$B$16,2,FALSE),"")</f>
        <v/>
      </c>
      <c r="AA85" s="209"/>
      <c r="AB85" s="211"/>
      <c r="AC85" s="211"/>
      <c r="AD85" s="209"/>
      <c r="AE85" s="209"/>
      <c r="AF85" s="209"/>
      <c r="AG85" s="209"/>
      <c r="AH85" s="408"/>
      <c r="AI85" s="159"/>
      <c r="AJ85" s="410" t="str">
        <f>IFERROR(VLOOKUP(AI85,整理番号!$A$19:$B$23,2,FALSE),"")</f>
        <v/>
      </c>
      <c r="AK85" s="156" t="str">
        <f t="shared" si="184"/>
        <v/>
      </c>
      <c r="AL85" s="157"/>
      <c r="AM85" s="216"/>
      <c r="AN85" s="218"/>
      <c r="AO85" s="218"/>
      <c r="AP85" s="158"/>
      <c r="AQ85" s="159"/>
      <c r="AR85" s="220"/>
      <c r="AS85" s="161" t="str">
        <f t="shared" si="185"/>
        <v/>
      </c>
      <c r="AT85" s="147"/>
      <c r="AU85" s="147"/>
      <c r="AV85" s="161" t="str">
        <f t="shared" si="186"/>
        <v/>
      </c>
      <c r="AW85" s="162" t="str">
        <f t="shared" si="187"/>
        <v/>
      </c>
      <c r="AX85" s="162" t="str">
        <f t="shared" si="188"/>
        <v/>
      </c>
      <c r="AY85" s="223"/>
      <c r="AZ85" s="227" t="str">
        <f t="shared" si="189"/>
        <v/>
      </c>
      <c r="BA85" s="228" t="str">
        <f t="shared" si="190"/>
        <v/>
      </c>
      <c r="BB85" s="234" t="str">
        <f t="shared" si="191"/>
        <v/>
      </c>
      <c r="BC85" s="237"/>
      <c r="BD85" s="238"/>
      <c r="BE85" s="284"/>
      <c r="BF85" s="286"/>
      <c r="BG85" s="241"/>
      <c r="BH85" s="241"/>
      <c r="BI85" s="241"/>
      <c r="BJ85" s="241"/>
      <c r="BK85" s="241"/>
      <c r="BL85" s="163" t="s">
        <v>105</v>
      </c>
      <c r="BM85" s="302" t="str">
        <f t="shared" si="192"/>
        <v/>
      </c>
      <c r="BN85" s="251"/>
      <c r="BO85" s="270"/>
      <c r="BP85" s="179"/>
      <c r="BQ85" s="164"/>
      <c r="BR85" s="243"/>
      <c r="BS85" s="243"/>
      <c r="BT85" s="243"/>
      <c r="BU85" s="243"/>
      <c r="BV85" s="243"/>
      <c r="BW85" s="165" t="s">
        <v>106</v>
      </c>
      <c r="BX85" s="251"/>
      <c r="BY85" s="296"/>
      <c r="BZ85" s="304"/>
      <c r="CA85" s="305"/>
      <c r="CB85" s="305"/>
      <c r="CC85" s="305"/>
      <c r="CD85" s="305"/>
      <c r="CE85" s="305"/>
      <c r="CF85" s="165" t="s">
        <v>169</v>
      </c>
      <c r="CG85" s="308" t="str">
        <f t="shared" si="193"/>
        <v/>
      </c>
      <c r="CH85" s="251"/>
      <c r="CI85" s="296"/>
      <c r="CJ85" s="166"/>
      <c r="CK85" s="245"/>
      <c r="CL85" s="245"/>
      <c r="CM85" s="245"/>
      <c r="CN85" s="245"/>
      <c r="CO85" s="245"/>
      <c r="CP85" s="165" t="s">
        <v>107</v>
      </c>
      <c r="CQ85" s="247"/>
      <c r="CR85" s="249" t="str">
        <f t="shared" si="194"/>
        <v/>
      </c>
      <c r="CS85" s="251"/>
      <c r="CT85" s="296" t="s">
        <v>171</v>
      </c>
      <c r="CU85" s="167"/>
      <c r="CV85" s="300"/>
      <c r="CW85" s="300"/>
      <c r="CX85" s="300"/>
      <c r="CY85" s="300"/>
      <c r="CZ85" s="300"/>
      <c r="DA85" s="300"/>
      <c r="DB85" s="168" t="s">
        <v>108</v>
      </c>
      <c r="DC85" s="296" t="s">
        <v>171</v>
      </c>
      <c r="DD85" s="170"/>
      <c r="DE85" s="300"/>
      <c r="DF85" s="300"/>
      <c r="DG85" s="300"/>
      <c r="DH85" s="300"/>
      <c r="DI85" s="300"/>
      <c r="DJ85" s="300"/>
      <c r="DK85" s="169" t="s">
        <v>106</v>
      </c>
      <c r="DL85" s="296" t="s">
        <v>171</v>
      </c>
      <c r="DM85" s="170"/>
      <c r="DN85" s="300"/>
      <c r="DO85" s="300"/>
      <c r="DP85" s="300"/>
      <c r="DQ85" s="300"/>
      <c r="DR85" s="300"/>
      <c r="DS85" s="300"/>
      <c r="DT85" s="171" t="s">
        <v>106</v>
      </c>
      <c r="DU85" s="296" t="s">
        <v>171</v>
      </c>
      <c r="DV85" s="310"/>
      <c r="DW85" s="300"/>
      <c r="DX85" s="300"/>
      <c r="DY85" s="300"/>
      <c r="DZ85" s="300"/>
      <c r="EA85" s="300"/>
      <c r="EB85" s="300"/>
      <c r="EC85" s="172" t="s">
        <v>106</v>
      </c>
      <c r="ED85" s="173"/>
      <c r="EE85" s="296" t="s">
        <v>171</v>
      </c>
      <c r="EF85" s="170"/>
      <c r="EG85" s="300"/>
      <c r="EH85" s="300"/>
      <c r="EI85" s="300"/>
      <c r="EJ85" s="300"/>
      <c r="EK85" s="300"/>
      <c r="EL85" s="300"/>
      <c r="EM85" s="172" t="s">
        <v>106</v>
      </c>
      <c r="EN85" s="174"/>
      <c r="EO85" s="296" t="s">
        <v>171</v>
      </c>
      <c r="EP85" s="255"/>
      <c r="EQ85" s="256"/>
      <c r="ER85" s="256"/>
      <c r="ES85" s="256"/>
      <c r="ET85" s="256"/>
      <c r="EU85" s="256"/>
      <c r="EV85" s="175" t="s">
        <v>109</v>
      </c>
      <c r="EW85" s="259" t="str">
        <f t="shared" si="195"/>
        <v/>
      </c>
      <c r="EX85" s="253"/>
      <c r="EY85" s="296" t="s">
        <v>171</v>
      </c>
      <c r="EZ85" s="255"/>
      <c r="FA85" s="256"/>
      <c r="FB85" s="256"/>
      <c r="FC85" s="256"/>
      <c r="FD85" s="256"/>
      <c r="FE85" s="256"/>
      <c r="FF85" s="175" t="s">
        <v>109</v>
      </c>
      <c r="FG85" s="176" t="str">
        <f t="shared" si="196"/>
        <v/>
      </c>
      <c r="FH85" s="251"/>
      <c r="FI85" s="296"/>
      <c r="FJ85" s="423"/>
      <c r="FK85" s="424"/>
      <c r="FL85" s="424"/>
      <c r="FM85" s="424"/>
      <c r="FN85" s="424"/>
      <c r="FO85" s="424"/>
      <c r="FP85" s="165" t="s">
        <v>110</v>
      </c>
      <c r="FQ85" s="177" t="str">
        <f t="shared" si="197"/>
        <v/>
      </c>
      <c r="FR85" s="261"/>
      <c r="FS85" s="263" t="str">
        <f t="shared" si="198"/>
        <v/>
      </c>
      <c r="FT85" s="269"/>
      <c r="FU85" s="270"/>
      <c r="FV85" s="265" t="str">
        <f t="shared" si="199"/>
        <v/>
      </c>
      <c r="FW85" s="273"/>
      <c r="FX85" s="274"/>
      <c r="FY85" s="267" t="str">
        <f t="shared" si="200"/>
        <v/>
      </c>
      <c r="FZ85" s="273"/>
      <c r="GA85" s="277"/>
      <c r="GB85" s="376"/>
      <c r="GD85" s="316" t="str">
        <f t="shared" si="201"/>
        <v/>
      </c>
      <c r="GE85" s="290" t="str">
        <f t="shared" si="202"/>
        <v/>
      </c>
      <c r="GF85" s="290" t="str">
        <f t="shared" si="203"/>
        <v/>
      </c>
      <c r="GG85" s="290" t="str">
        <f t="shared" si="204"/>
        <v/>
      </c>
      <c r="GH85" s="387" t="str">
        <f t="shared" si="205"/>
        <v/>
      </c>
      <c r="GI85" s="316" t="str">
        <f t="shared" si="206"/>
        <v/>
      </c>
      <c r="GJ85" s="290" t="str">
        <f t="shared" si="207"/>
        <v/>
      </c>
      <c r="GK85" s="290" t="str">
        <f t="shared" si="208"/>
        <v/>
      </c>
      <c r="GL85" s="317" t="str">
        <f t="shared" si="209"/>
        <v/>
      </c>
      <c r="GM85" s="391"/>
      <c r="GN85" s="398" t="str">
        <f t="shared" si="210"/>
        <v/>
      </c>
      <c r="GO85" s="398" t="str">
        <f t="shared" si="211"/>
        <v/>
      </c>
      <c r="GP85" s="399" t="str">
        <f t="shared" si="212"/>
        <v/>
      </c>
      <c r="GQ85" s="400" t="str">
        <f t="shared" si="213"/>
        <v/>
      </c>
      <c r="GR85" s="400" t="str">
        <f t="shared" si="214"/>
        <v/>
      </c>
      <c r="GS85" s="400" t="str">
        <f t="shared" si="215"/>
        <v/>
      </c>
      <c r="GT85" s="290" t="str">
        <f t="shared" si="216"/>
        <v/>
      </c>
      <c r="GU85" s="290" t="str">
        <f t="shared" si="217"/>
        <v/>
      </c>
      <c r="GV85" s="290" t="str">
        <f t="shared" si="218"/>
        <v/>
      </c>
      <c r="GW85" s="400" t="str">
        <f t="shared" si="219"/>
        <v/>
      </c>
      <c r="GX85" s="290" t="str">
        <f t="shared" si="220"/>
        <v/>
      </c>
      <c r="GY85" s="290" t="str">
        <f t="shared" si="221"/>
        <v/>
      </c>
      <c r="GZ85" s="290" t="str">
        <f t="shared" si="222"/>
        <v/>
      </c>
      <c r="HA85" s="317" t="str">
        <f t="shared" si="223"/>
        <v/>
      </c>
      <c r="HB85" s="417" t="str">
        <f t="shared" si="224"/>
        <v/>
      </c>
      <c r="HC85" s="399" t="str">
        <f t="shared" si="225"/>
        <v/>
      </c>
      <c r="HD85" s="290" t="str">
        <f t="shared" si="226"/>
        <v/>
      </c>
      <c r="HE85" s="290" t="str">
        <f t="shared" si="227"/>
        <v/>
      </c>
      <c r="HF85" s="290" t="str">
        <f t="shared" si="228"/>
        <v/>
      </c>
      <c r="HG85" s="290" t="str">
        <f t="shared" si="229"/>
        <v/>
      </c>
      <c r="HH85" s="317" t="str">
        <f t="shared" si="230"/>
        <v/>
      </c>
      <c r="HI85" s="399" t="str">
        <f t="shared" si="231"/>
        <v/>
      </c>
      <c r="HJ85" s="387" t="str">
        <f t="shared" si="232"/>
        <v/>
      </c>
      <c r="HK85" s="387" t="str">
        <f t="shared" si="233"/>
        <v/>
      </c>
      <c r="HL85" s="387" t="str">
        <f t="shared" si="234"/>
        <v/>
      </c>
      <c r="HM85" s="387" t="str">
        <f t="shared" si="235"/>
        <v/>
      </c>
      <c r="HN85" s="317" t="str">
        <f t="shared" si="236"/>
        <v/>
      </c>
      <c r="HO85" s="417" t="str">
        <f t="shared" si="237"/>
        <v/>
      </c>
      <c r="HP85" s="290" t="str">
        <f t="shared" si="238"/>
        <v/>
      </c>
      <c r="HQ85" s="290" t="str">
        <f t="shared" si="239"/>
        <v/>
      </c>
      <c r="HR85" s="422" t="str">
        <f t="shared" si="240"/>
        <v/>
      </c>
      <c r="HS85" s="399" t="str">
        <f t="shared" si="241"/>
        <v/>
      </c>
      <c r="HT85" s="400" t="str">
        <f t="shared" si="242"/>
        <v/>
      </c>
      <c r="HU85" s="387" t="str">
        <f t="shared" si="243"/>
        <v/>
      </c>
      <c r="HV85" s="387" t="str">
        <f t="shared" si="244"/>
        <v/>
      </c>
      <c r="HW85" s="404" t="str">
        <f t="shared" si="245"/>
        <v/>
      </c>
      <c r="HX85" s="394" t="str">
        <f t="shared" si="246"/>
        <v/>
      </c>
      <c r="HY85" s="180"/>
      <c r="HZ85" s="406">
        <f t="shared" si="247"/>
        <v>0</v>
      </c>
      <c r="IA85" s="406">
        <f t="shared" si="248"/>
        <v>0</v>
      </c>
      <c r="IB85" s="407">
        <f t="shared" si="249"/>
        <v>0</v>
      </c>
      <c r="IC85" s="407" t="str">
        <f t="shared" si="250"/>
        <v/>
      </c>
      <c r="ID85" s="407" t="str">
        <f t="shared" si="251"/>
        <v/>
      </c>
      <c r="IE85" s="407" t="str">
        <f t="shared" si="252"/>
        <v/>
      </c>
      <c r="IF85" s="407" t="str">
        <f t="shared" si="253"/>
        <v/>
      </c>
      <c r="IG85" s="407">
        <f t="shared" si="254"/>
        <v>0</v>
      </c>
      <c r="IH85" s="407">
        <f t="shared" si="255"/>
        <v>0</v>
      </c>
      <c r="II85" s="407">
        <f t="shared" si="256"/>
        <v>0</v>
      </c>
      <c r="IJ85" s="407">
        <f t="shared" si="257"/>
        <v>0</v>
      </c>
      <c r="IK85" s="406">
        <f t="shared" si="258"/>
        <v>0</v>
      </c>
    </row>
    <row r="86" spans="2:245" s="178" customFormat="1" ht="15" customHeight="1" x14ac:dyDescent="0.2">
      <c r="B86" s="231">
        <f t="shared" si="174"/>
        <v>0</v>
      </c>
      <c r="C86" s="231">
        <f t="shared" si="175"/>
        <v>0</v>
      </c>
      <c r="D86" s="231">
        <f t="shared" si="176"/>
        <v>0</v>
      </c>
      <c r="E86" s="231">
        <f t="shared" si="177"/>
        <v>0</v>
      </c>
      <c r="F86" s="231">
        <f t="shared" si="178"/>
        <v>0</v>
      </c>
      <c r="G86" s="231">
        <f t="shared" si="179"/>
        <v>0</v>
      </c>
      <c r="H86" s="231">
        <f t="shared" si="180"/>
        <v>0</v>
      </c>
      <c r="I86" s="232">
        <f t="shared" si="181"/>
        <v>0</v>
      </c>
      <c r="J86" s="151">
        <f t="shared" si="182"/>
        <v>0</v>
      </c>
      <c r="K86" s="152"/>
      <c r="L86" s="152"/>
      <c r="M86" s="153"/>
      <c r="N86" s="233"/>
      <c r="O86" s="155"/>
      <c r="P86" s="145" t="str">
        <f>IFERROR(VLOOKUP(O86,整理番号!$A$30:$B$31,2,FALSE),"")</f>
        <v/>
      </c>
      <c r="Q86" s="213"/>
      <c r="R86" s="158"/>
      <c r="S86" s="156" t="str">
        <f t="shared" si="183"/>
        <v/>
      </c>
      <c r="T86" s="152"/>
      <c r="U86" s="153"/>
      <c r="V86" s="145" t="str">
        <f>IFERROR(VLOOKUP(U86,整理番号!$A$3:$B$5,2,FALSE),"")</f>
        <v/>
      </c>
      <c r="W86" s="153"/>
      <c r="X86" s="146" t="str">
        <f>IFERROR(VLOOKUP(W86,整理番号!$A$8:$B$9,2,FALSE),"")</f>
        <v/>
      </c>
      <c r="Y86" s="153"/>
      <c r="Z86" s="145" t="str">
        <f>IFERROR(VLOOKUP(Y86,整理番号!$A$12:$B$16,2,FALSE),"")</f>
        <v/>
      </c>
      <c r="AA86" s="209"/>
      <c r="AB86" s="211"/>
      <c r="AC86" s="211"/>
      <c r="AD86" s="209"/>
      <c r="AE86" s="209"/>
      <c r="AF86" s="209"/>
      <c r="AG86" s="209"/>
      <c r="AH86" s="408"/>
      <c r="AI86" s="159"/>
      <c r="AJ86" s="410" t="str">
        <f>IFERROR(VLOOKUP(AI86,整理番号!$A$19:$B$23,2,FALSE),"")</f>
        <v/>
      </c>
      <c r="AK86" s="156" t="str">
        <f t="shared" si="184"/>
        <v/>
      </c>
      <c r="AL86" s="157"/>
      <c r="AM86" s="216"/>
      <c r="AN86" s="218"/>
      <c r="AO86" s="218"/>
      <c r="AP86" s="158"/>
      <c r="AQ86" s="159"/>
      <c r="AR86" s="220"/>
      <c r="AS86" s="161" t="str">
        <f t="shared" si="185"/>
        <v/>
      </c>
      <c r="AT86" s="147"/>
      <c r="AU86" s="147"/>
      <c r="AV86" s="161" t="str">
        <f t="shared" si="186"/>
        <v/>
      </c>
      <c r="AW86" s="162" t="str">
        <f t="shared" si="187"/>
        <v/>
      </c>
      <c r="AX86" s="162" t="str">
        <f t="shared" si="188"/>
        <v/>
      </c>
      <c r="AY86" s="223"/>
      <c r="AZ86" s="227" t="str">
        <f t="shared" si="189"/>
        <v/>
      </c>
      <c r="BA86" s="228" t="str">
        <f t="shared" si="190"/>
        <v/>
      </c>
      <c r="BB86" s="234" t="str">
        <f t="shared" si="191"/>
        <v/>
      </c>
      <c r="BC86" s="237"/>
      <c r="BD86" s="238"/>
      <c r="BE86" s="284"/>
      <c r="BF86" s="286"/>
      <c r="BG86" s="241"/>
      <c r="BH86" s="241"/>
      <c r="BI86" s="241"/>
      <c r="BJ86" s="241"/>
      <c r="BK86" s="241"/>
      <c r="BL86" s="163" t="s">
        <v>105</v>
      </c>
      <c r="BM86" s="302" t="str">
        <f t="shared" si="192"/>
        <v/>
      </c>
      <c r="BN86" s="251"/>
      <c r="BO86" s="270"/>
      <c r="BP86" s="179"/>
      <c r="BQ86" s="164"/>
      <c r="BR86" s="243"/>
      <c r="BS86" s="243"/>
      <c r="BT86" s="243"/>
      <c r="BU86" s="243"/>
      <c r="BV86" s="243"/>
      <c r="BW86" s="165" t="s">
        <v>106</v>
      </c>
      <c r="BX86" s="251"/>
      <c r="BY86" s="296"/>
      <c r="BZ86" s="304"/>
      <c r="CA86" s="305"/>
      <c r="CB86" s="305"/>
      <c r="CC86" s="305"/>
      <c r="CD86" s="305"/>
      <c r="CE86" s="305"/>
      <c r="CF86" s="165" t="s">
        <v>169</v>
      </c>
      <c r="CG86" s="308" t="str">
        <f t="shared" si="193"/>
        <v/>
      </c>
      <c r="CH86" s="251"/>
      <c r="CI86" s="296"/>
      <c r="CJ86" s="166"/>
      <c r="CK86" s="245"/>
      <c r="CL86" s="245"/>
      <c r="CM86" s="245"/>
      <c r="CN86" s="245"/>
      <c r="CO86" s="245"/>
      <c r="CP86" s="165" t="s">
        <v>107</v>
      </c>
      <c r="CQ86" s="247"/>
      <c r="CR86" s="249" t="str">
        <f t="shared" si="194"/>
        <v/>
      </c>
      <c r="CS86" s="251"/>
      <c r="CT86" s="296" t="s">
        <v>171</v>
      </c>
      <c r="CU86" s="167"/>
      <c r="CV86" s="300"/>
      <c r="CW86" s="300"/>
      <c r="CX86" s="300"/>
      <c r="CY86" s="300"/>
      <c r="CZ86" s="300"/>
      <c r="DA86" s="300"/>
      <c r="DB86" s="168" t="s">
        <v>108</v>
      </c>
      <c r="DC86" s="296" t="s">
        <v>171</v>
      </c>
      <c r="DD86" s="170"/>
      <c r="DE86" s="300"/>
      <c r="DF86" s="300"/>
      <c r="DG86" s="300"/>
      <c r="DH86" s="300"/>
      <c r="DI86" s="300"/>
      <c r="DJ86" s="300"/>
      <c r="DK86" s="169" t="s">
        <v>106</v>
      </c>
      <c r="DL86" s="296" t="s">
        <v>171</v>
      </c>
      <c r="DM86" s="170"/>
      <c r="DN86" s="300"/>
      <c r="DO86" s="300"/>
      <c r="DP86" s="300"/>
      <c r="DQ86" s="300"/>
      <c r="DR86" s="300"/>
      <c r="DS86" s="300"/>
      <c r="DT86" s="171" t="s">
        <v>106</v>
      </c>
      <c r="DU86" s="296" t="s">
        <v>171</v>
      </c>
      <c r="DV86" s="310"/>
      <c r="DW86" s="300"/>
      <c r="DX86" s="300"/>
      <c r="DY86" s="300"/>
      <c r="DZ86" s="300"/>
      <c r="EA86" s="300"/>
      <c r="EB86" s="300"/>
      <c r="EC86" s="172" t="s">
        <v>106</v>
      </c>
      <c r="ED86" s="173"/>
      <c r="EE86" s="296" t="s">
        <v>171</v>
      </c>
      <c r="EF86" s="170"/>
      <c r="EG86" s="300"/>
      <c r="EH86" s="300"/>
      <c r="EI86" s="300"/>
      <c r="EJ86" s="300"/>
      <c r="EK86" s="300"/>
      <c r="EL86" s="300"/>
      <c r="EM86" s="172" t="s">
        <v>106</v>
      </c>
      <c r="EN86" s="174"/>
      <c r="EO86" s="296" t="s">
        <v>171</v>
      </c>
      <c r="EP86" s="255"/>
      <c r="EQ86" s="256"/>
      <c r="ER86" s="256"/>
      <c r="ES86" s="256"/>
      <c r="ET86" s="256"/>
      <c r="EU86" s="256"/>
      <c r="EV86" s="175" t="s">
        <v>109</v>
      </c>
      <c r="EW86" s="259" t="str">
        <f t="shared" si="195"/>
        <v/>
      </c>
      <c r="EX86" s="253"/>
      <c r="EY86" s="296" t="s">
        <v>171</v>
      </c>
      <c r="EZ86" s="255"/>
      <c r="FA86" s="256"/>
      <c r="FB86" s="256"/>
      <c r="FC86" s="256"/>
      <c r="FD86" s="256"/>
      <c r="FE86" s="256"/>
      <c r="FF86" s="175" t="s">
        <v>109</v>
      </c>
      <c r="FG86" s="176" t="str">
        <f t="shared" si="196"/>
        <v/>
      </c>
      <c r="FH86" s="251"/>
      <c r="FI86" s="296"/>
      <c r="FJ86" s="423"/>
      <c r="FK86" s="424"/>
      <c r="FL86" s="424"/>
      <c r="FM86" s="424"/>
      <c r="FN86" s="424"/>
      <c r="FO86" s="424"/>
      <c r="FP86" s="165" t="s">
        <v>110</v>
      </c>
      <c r="FQ86" s="177" t="str">
        <f t="shared" si="197"/>
        <v/>
      </c>
      <c r="FR86" s="261"/>
      <c r="FS86" s="263" t="str">
        <f t="shared" si="198"/>
        <v/>
      </c>
      <c r="FT86" s="269"/>
      <c r="FU86" s="270"/>
      <c r="FV86" s="265" t="str">
        <f t="shared" si="199"/>
        <v/>
      </c>
      <c r="FW86" s="273"/>
      <c r="FX86" s="274"/>
      <c r="FY86" s="267" t="str">
        <f t="shared" si="200"/>
        <v/>
      </c>
      <c r="FZ86" s="273"/>
      <c r="GA86" s="277"/>
      <c r="GB86" s="376"/>
      <c r="GD86" s="316" t="str">
        <f t="shared" si="201"/>
        <v/>
      </c>
      <c r="GE86" s="290" t="str">
        <f t="shared" si="202"/>
        <v/>
      </c>
      <c r="GF86" s="290" t="str">
        <f t="shared" si="203"/>
        <v/>
      </c>
      <c r="GG86" s="290" t="str">
        <f t="shared" si="204"/>
        <v/>
      </c>
      <c r="GH86" s="387" t="str">
        <f t="shared" si="205"/>
        <v/>
      </c>
      <c r="GI86" s="316" t="str">
        <f t="shared" si="206"/>
        <v/>
      </c>
      <c r="GJ86" s="290" t="str">
        <f t="shared" si="207"/>
        <v/>
      </c>
      <c r="GK86" s="290" t="str">
        <f t="shared" si="208"/>
        <v/>
      </c>
      <c r="GL86" s="317" t="str">
        <f t="shared" si="209"/>
        <v/>
      </c>
      <c r="GM86" s="391"/>
      <c r="GN86" s="398" t="str">
        <f t="shared" si="210"/>
        <v/>
      </c>
      <c r="GO86" s="398" t="str">
        <f t="shared" si="211"/>
        <v/>
      </c>
      <c r="GP86" s="399" t="str">
        <f t="shared" si="212"/>
        <v/>
      </c>
      <c r="GQ86" s="400" t="str">
        <f t="shared" si="213"/>
        <v/>
      </c>
      <c r="GR86" s="400" t="str">
        <f t="shared" si="214"/>
        <v/>
      </c>
      <c r="GS86" s="400" t="str">
        <f t="shared" si="215"/>
        <v/>
      </c>
      <c r="GT86" s="290" t="str">
        <f t="shared" si="216"/>
        <v/>
      </c>
      <c r="GU86" s="290" t="str">
        <f t="shared" si="217"/>
        <v/>
      </c>
      <c r="GV86" s="290" t="str">
        <f t="shared" si="218"/>
        <v/>
      </c>
      <c r="GW86" s="400" t="str">
        <f t="shared" si="219"/>
        <v/>
      </c>
      <c r="GX86" s="290" t="str">
        <f t="shared" si="220"/>
        <v/>
      </c>
      <c r="GY86" s="290" t="str">
        <f t="shared" si="221"/>
        <v/>
      </c>
      <c r="GZ86" s="290" t="str">
        <f t="shared" si="222"/>
        <v/>
      </c>
      <c r="HA86" s="317" t="str">
        <f t="shared" si="223"/>
        <v/>
      </c>
      <c r="HB86" s="417" t="str">
        <f t="shared" si="224"/>
        <v/>
      </c>
      <c r="HC86" s="399" t="str">
        <f t="shared" si="225"/>
        <v/>
      </c>
      <c r="HD86" s="290" t="str">
        <f t="shared" si="226"/>
        <v/>
      </c>
      <c r="HE86" s="290" t="str">
        <f t="shared" si="227"/>
        <v/>
      </c>
      <c r="HF86" s="290" t="str">
        <f t="shared" si="228"/>
        <v/>
      </c>
      <c r="HG86" s="290" t="str">
        <f t="shared" si="229"/>
        <v/>
      </c>
      <c r="HH86" s="317" t="str">
        <f t="shared" si="230"/>
        <v/>
      </c>
      <c r="HI86" s="399" t="str">
        <f t="shared" si="231"/>
        <v/>
      </c>
      <c r="HJ86" s="387" t="str">
        <f t="shared" si="232"/>
        <v/>
      </c>
      <c r="HK86" s="387" t="str">
        <f t="shared" si="233"/>
        <v/>
      </c>
      <c r="HL86" s="387" t="str">
        <f t="shared" si="234"/>
        <v/>
      </c>
      <c r="HM86" s="387" t="str">
        <f t="shared" si="235"/>
        <v/>
      </c>
      <c r="HN86" s="317" t="str">
        <f t="shared" si="236"/>
        <v/>
      </c>
      <c r="HO86" s="417" t="str">
        <f t="shared" si="237"/>
        <v/>
      </c>
      <c r="HP86" s="290" t="str">
        <f t="shared" si="238"/>
        <v/>
      </c>
      <c r="HQ86" s="290" t="str">
        <f t="shared" si="239"/>
        <v/>
      </c>
      <c r="HR86" s="422" t="str">
        <f t="shared" si="240"/>
        <v/>
      </c>
      <c r="HS86" s="399" t="str">
        <f t="shared" si="241"/>
        <v/>
      </c>
      <c r="HT86" s="400" t="str">
        <f t="shared" si="242"/>
        <v/>
      </c>
      <c r="HU86" s="387" t="str">
        <f t="shared" si="243"/>
        <v/>
      </c>
      <c r="HV86" s="387" t="str">
        <f t="shared" si="244"/>
        <v/>
      </c>
      <c r="HW86" s="404" t="str">
        <f t="shared" si="245"/>
        <v/>
      </c>
      <c r="HX86" s="394" t="str">
        <f t="shared" si="246"/>
        <v/>
      </c>
      <c r="HY86" s="180"/>
      <c r="HZ86" s="406">
        <f t="shared" si="247"/>
        <v>0</v>
      </c>
      <c r="IA86" s="406">
        <f t="shared" si="248"/>
        <v>0</v>
      </c>
      <c r="IB86" s="407">
        <f t="shared" si="249"/>
        <v>0</v>
      </c>
      <c r="IC86" s="407" t="str">
        <f t="shared" si="250"/>
        <v/>
      </c>
      <c r="ID86" s="407" t="str">
        <f t="shared" si="251"/>
        <v/>
      </c>
      <c r="IE86" s="407" t="str">
        <f t="shared" si="252"/>
        <v/>
      </c>
      <c r="IF86" s="407" t="str">
        <f t="shared" si="253"/>
        <v/>
      </c>
      <c r="IG86" s="407">
        <f t="shared" si="254"/>
        <v>0</v>
      </c>
      <c r="IH86" s="407">
        <f t="shared" si="255"/>
        <v>0</v>
      </c>
      <c r="II86" s="407">
        <f t="shared" si="256"/>
        <v>0</v>
      </c>
      <c r="IJ86" s="407">
        <f t="shared" si="257"/>
        <v>0</v>
      </c>
      <c r="IK86" s="406">
        <f t="shared" si="258"/>
        <v>0</v>
      </c>
    </row>
    <row r="87" spans="2:245" s="178" customFormat="1" ht="15" customHeight="1" x14ac:dyDescent="0.2">
      <c r="B87" s="231">
        <f t="shared" si="174"/>
        <v>0</v>
      </c>
      <c r="C87" s="231">
        <f t="shared" si="175"/>
        <v>0</v>
      </c>
      <c r="D87" s="231">
        <f t="shared" si="176"/>
        <v>0</v>
      </c>
      <c r="E87" s="231">
        <f t="shared" si="177"/>
        <v>0</v>
      </c>
      <c r="F87" s="231">
        <f t="shared" si="178"/>
        <v>0</v>
      </c>
      <c r="G87" s="231">
        <f t="shared" si="179"/>
        <v>0</v>
      </c>
      <c r="H87" s="231">
        <f t="shared" si="180"/>
        <v>0</v>
      </c>
      <c r="I87" s="232">
        <f t="shared" si="181"/>
        <v>0</v>
      </c>
      <c r="J87" s="151">
        <f t="shared" si="182"/>
        <v>0</v>
      </c>
      <c r="K87" s="152"/>
      <c r="L87" s="152"/>
      <c r="M87" s="153"/>
      <c r="N87" s="233"/>
      <c r="O87" s="155"/>
      <c r="P87" s="145" t="str">
        <f>IFERROR(VLOOKUP(O87,整理番号!$A$30:$B$31,2,FALSE),"")</f>
        <v/>
      </c>
      <c r="Q87" s="213"/>
      <c r="R87" s="158"/>
      <c r="S87" s="156" t="str">
        <f t="shared" si="183"/>
        <v/>
      </c>
      <c r="T87" s="152"/>
      <c r="U87" s="153"/>
      <c r="V87" s="145" t="str">
        <f>IFERROR(VLOOKUP(U87,整理番号!$A$3:$B$5,2,FALSE),"")</f>
        <v/>
      </c>
      <c r="W87" s="153"/>
      <c r="X87" s="146" t="str">
        <f>IFERROR(VLOOKUP(W87,整理番号!$A$8:$B$9,2,FALSE),"")</f>
        <v/>
      </c>
      <c r="Y87" s="153"/>
      <c r="Z87" s="145" t="str">
        <f>IFERROR(VLOOKUP(Y87,整理番号!$A$12:$B$16,2,FALSE),"")</f>
        <v/>
      </c>
      <c r="AA87" s="209"/>
      <c r="AB87" s="211"/>
      <c r="AC87" s="211"/>
      <c r="AD87" s="209"/>
      <c r="AE87" s="209"/>
      <c r="AF87" s="209"/>
      <c r="AG87" s="209"/>
      <c r="AH87" s="408"/>
      <c r="AI87" s="159"/>
      <c r="AJ87" s="410" t="str">
        <f>IFERROR(VLOOKUP(AI87,整理番号!$A$19:$B$23,2,FALSE),"")</f>
        <v/>
      </c>
      <c r="AK87" s="156" t="str">
        <f t="shared" si="184"/>
        <v/>
      </c>
      <c r="AL87" s="157"/>
      <c r="AM87" s="216"/>
      <c r="AN87" s="218"/>
      <c r="AO87" s="218"/>
      <c r="AP87" s="158"/>
      <c r="AQ87" s="159"/>
      <c r="AR87" s="220"/>
      <c r="AS87" s="161" t="str">
        <f t="shared" si="185"/>
        <v/>
      </c>
      <c r="AT87" s="147"/>
      <c r="AU87" s="147"/>
      <c r="AV87" s="161" t="str">
        <f t="shared" si="186"/>
        <v/>
      </c>
      <c r="AW87" s="162" t="str">
        <f t="shared" si="187"/>
        <v/>
      </c>
      <c r="AX87" s="162" t="str">
        <f t="shared" si="188"/>
        <v/>
      </c>
      <c r="AY87" s="223"/>
      <c r="AZ87" s="227" t="str">
        <f t="shared" si="189"/>
        <v/>
      </c>
      <c r="BA87" s="228" t="str">
        <f t="shared" si="190"/>
        <v/>
      </c>
      <c r="BB87" s="234" t="str">
        <f t="shared" si="191"/>
        <v/>
      </c>
      <c r="BC87" s="237"/>
      <c r="BD87" s="238"/>
      <c r="BE87" s="284"/>
      <c r="BF87" s="286"/>
      <c r="BG87" s="241"/>
      <c r="BH87" s="241"/>
      <c r="BI87" s="241"/>
      <c r="BJ87" s="241"/>
      <c r="BK87" s="241"/>
      <c r="BL87" s="163" t="s">
        <v>105</v>
      </c>
      <c r="BM87" s="302" t="str">
        <f t="shared" si="192"/>
        <v/>
      </c>
      <c r="BN87" s="251"/>
      <c r="BO87" s="270"/>
      <c r="BP87" s="179"/>
      <c r="BQ87" s="164"/>
      <c r="BR87" s="243"/>
      <c r="BS87" s="243"/>
      <c r="BT87" s="243"/>
      <c r="BU87" s="243"/>
      <c r="BV87" s="243"/>
      <c r="BW87" s="165" t="s">
        <v>106</v>
      </c>
      <c r="BX87" s="251"/>
      <c r="BY87" s="296"/>
      <c r="BZ87" s="304"/>
      <c r="CA87" s="305"/>
      <c r="CB87" s="305"/>
      <c r="CC87" s="305"/>
      <c r="CD87" s="305"/>
      <c r="CE87" s="305"/>
      <c r="CF87" s="165" t="s">
        <v>169</v>
      </c>
      <c r="CG87" s="308" t="str">
        <f t="shared" si="193"/>
        <v/>
      </c>
      <c r="CH87" s="251"/>
      <c r="CI87" s="296"/>
      <c r="CJ87" s="166"/>
      <c r="CK87" s="245"/>
      <c r="CL87" s="245"/>
      <c r="CM87" s="245"/>
      <c r="CN87" s="245"/>
      <c r="CO87" s="245"/>
      <c r="CP87" s="165" t="s">
        <v>107</v>
      </c>
      <c r="CQ87" s="247"/>
      <c r="CR87" s="249" t="str">
        <f t="shared" si="194"/>
        <v/>
      </c>
      <c r="CS87" s="251"/>
      <c r="CT87" s="296" t="s">
        <v>171</v>
      </c>
      <c r="CU87" s="167"/>
      <c r="CV87" s="300"/>
      <c r="CW87" s="300"/>
      <c r="CX87" s="300"/>
      <c r="CY87" s="300"/>
      <c r="CZ87" s="300"/>
      <c r="DA87" s="300"/>
      <c r="DB87" s="168" t="s">
        <v>108</v>
      </c>
      <c r="DC87" s="296" t="s">
        <v>171</v>
      </c>
      <c r="DD87" s="170"/>
      <c r="DE87" s="300"/>
      <c r="DF87" s="300"/>
      <c r="DG87" s="300"/>
      <c r="DH87" s="300"/>
      <c r="DI87" s="300"/>
      <c r="DJ87" s="300"/>
      <c r="DK87" s="169" t="s">
        <v>106</v>
      </c>
      <c r="DL87" s="296" t="s">
        <v>171</v>
      </c>
      <c r="DM87" s="170"/>
      <c r="DN87" s="300"/>
      <c r="DO87" s="300"/>
      <c r="DP87" s="300"/>
      <c r="DQ87" s="300"/>
      <c r="DR87" s="300"/>
      <c r="DS87" s="300"/>
      <c r="DT87" s="171" t="s">
        <v>106</v>
      </c>
      <c r="DU87" s="296" t="s">
        <v>171</v>
      </c>
      <c r="DV87" s="310"/>
      <c r="DW87" s="300"/>
      <c r="DX87" s="300"/>
      <c r="DY87" s="300"/>
      <c r="DZ87" s="300"/>
      <c r="EA87" s="300"/>
      <c r="EB87" s="300"/>
      <c r="EC87" s="172" t="s">
        <v>106</v>
      </c>
      <c r="ED87" s="173"/>
      <c r="EE87" s="296" t="s">
        <v>171</v>
      </c>
      <c r="EF87" s="170"/>
      <c r="EG87" s="300"/>
      <c r="EH87" s="300"/>
      <c r="EI87" s="300"/>
      <c r="EJ87" s="300"/>
      <c r="EK87" s="300"/>
      <c r="EL87" s="300"/>
      <c r="EM87" s="172" t="s">
        <v>106</v>
      </c>
      <c r="EN87" s="174"/>
      <c r="EO87" s="296" t="s">
        <v>171</v>
      </c>
      <c r="EP87" s="255"/>
      <c r="EQ87" s="256"/>
      <c r="ER87" s="256"/>
      <c r="ES87" s="256"/>
      <c r="ET87" s="256"/>
      <c r="EU87" s="256"/>
      <c r="EV87" s="175" t="s">
        <v>109</v>
      </c>
      <c r="EW87" s="259" t="str">
        <f t="shared" si="195"/>
        <v/>
      </c>
      <c r="EX87" s="253"/>
      <c r="EY87" s="296" t="s">
        <v>171</v>
      </c>
      <c r="EZ87" s="255"/>
      <c r="FA87" s="256"/>
      <c r="FB87" s="256"/>
      <c r="FC87" s="256"/>
      <c r="FD87" s="256"/>
      <c r="FE87" s="256"/>
      <c r="FF87" s="175" t="s">
        <v>109</v>
      </c>
      <c r="FG87" s="176" t="str">
        <f t="shared" si="196"/>
        <v/>
      </c>
      <c r="FH87" s="251"/>
      <c r="FI87" s="296"/>
      <c r="FJ87" s="423"/>
      <c r="FK87" s="424"/>
      <c r="FL87" s="424"/>
      <c r="FM87" s="424"/>
      <c r="FN87" s="424"/>
      <c r="FO87" s="424"/>
      <c r="FP87" s="165" t="s">
        <v>110</v>
      </c>
      <c r="FQ87" s="177" t="str">
        <f t="shared" si="197"/>
        <v/>
      </c>
      <c r="FR87" s="261"/>
      <c r="FS87" s="263" t="str">
        <f t="shared" si="198"/>
        <v/>
      </c>
      <c r="FT87" s="269"/>
      <c r="FU87" s="270"/>
      <c r="FV87" s="265" t="str">
        <f t="shared" si="199"/>
        <v/>
      </c>
      <c r="FW87" s="273"/>
      <c r="FX87" s="274"/>
      <c r="FY87" s="267" t="str">
        <f t="shared" si="200"/>
        <v/>
      </c>
      <c r="FZ87" s="273"/>
      <c r="GA87" s="277"/>
      <c r="GB87" s="376"/>
      <c r="GD87" s="316" t="str">
        <f t="shared" si="201"/>
        <v/>
      </c>
      <c r="GE87" s="290" t="str">
        <f t="shared" si="202"/>
        <v/>
      </c>
      <c r="GF87" s="290" t="str">
        <f t="shared" si="203"/>
        <v/>
      </c>
      <c r="GG87" s="290" t="str">
        <f t="shared" si="204"/>
        <v/>
      </c>
      <c r="GH87" s="387" t="str">
        <f t="shared" si="205"/>
        <v/>
      </c>
      <c r="GI87" s="316" t="str">
        <f t="shared" si="206"/>
        <v/>
      </c>
      <c r="GJ87" s="290" t="str">
        <f t="shared" si="207"/>
        <v/>
      </c>
      <c r="GK87" s="290" t="str">
        <f t="shared" si="208"/>
        <v/>
      </c>
      <c r="GL87" s="317" t="str">
        <f t="shared" si="209"/>
        <v/>
      </c>
      <c r="GM87" s="391"/>
      <c r="GN87" s="398" t="str">
        <f t="shared" si="210"/>
        <v/>
      </c>
      <c r="GO87" s="398" t="str">
        <f t="shared" si="211"/>
        <v/>
      </c>
      <c r="GP87" s="399" t="str">
        <f t="shared" si="212"/>
        <v/>
      </c>
      <c r="GQ87" s="400" t="str">
        <f t="shared" si="213"/>
        <v/>
      </c>
      <c r="GR87" s="400" t="str">
        <f t="shared" si="214"/>
        <v/>
      </c>
      <c r="GS87" s="400" t="str">
        <f t="shared" si="215"/>
        <v/>
      </c>
      <c r="GT87" s="290" t="str">
        <f t="shared" si="216"/>
        <v/>
      </c>
      <c r="GU87" s="290" t="str">
        <f t="shared" si="217"/>
        <v/>
      </c>
      <c r="GV87" s="290" t="str">
        <f t="shared" si="218"/>
        <v/>
      </c>
      <c r="GW87" s="400" t="str">
        <f t="shared" si="219"/>
        <v/>
      </c>
      <c r="GX87" s="290" t="str">
        <f t="shared" si="220"/>
        <v/>
      </c>
      <c r="GY87" s="290" t="str">
        <f t="shared" si="221"/>
        <v/>
      </c>
      <c r="GZ87" s="290" t="str">
        <f t="shared" si="222"/>
        <v/>
      </c>
      <c r="HA87" s="317" t="str">
        <f t="shared" si="223"/>
        <v/>
      </c>
      <c r="HB87" s="417" t="str">
        <f t="shared" si="224"/>
        <v/>
      </c>
      <c r="HC87" s="399" t="str">
        <f t="shared" si="225"/>
        <v/>
      </c>
      <c r="HD87" s="290" t="str">
        <f t="shared" si="226"/>
        <v/>
      </c>
      <c r="HE87" s="290" t="str">
        <f t="shared" si="227"/>
        <v/>
      </c>
      <c r="HF87" s="290" t="str">
        <f t="shared" si="228"/>
        <v/>
      </c>
      <c r="HG87" s="290" t="str">
        <f t="shared" si="229"/>
        <v/>
      </c>
      <c r="HH87" s="317" t="str">
        <f t="shared" si="230"/>
        <v/>
      </c>
      <c r="HI87" s="399" t="str">
        <f t="shared" si="231"/>
        <v/>
      </c>
      <c r="HJ87" s="387" t="str">
        <f t="shared" si="232"/>
        <v/>
      </c>
      <c r="HK87" s="387" t="str">
        <f t="shared" si="233"/>
        <v/>
      </c>
      <c r="HL87" s="387" t="str">
        <f t="shared" si="234"/>
        <v/>
      </c>
      <c r="HM87" s="387" t="str">
        <f t="shared" si="235"/>
        <v/>
      </c>
      <c r="HN87" s="317" t="str">
        <f t="shared" si="236"/>
        <v/>
      </c>
      <c r="HO87" s="417" t="str">
        <f t="shared" si="237"/>
        <v/>
      </c>
      <c r="HP87" s="290" t="str">
        <f t="shared" si="238"/>
        <v/>
      </c>
      <c r="HQ87" s="290" t="str">
        <f t="shared" si="239"/>
        <v/>
      </c>
      <c r="HR87" s="422" t="str">
        <f t="shared" si="240"/>
        <v/>
      </c>
      <c r="HS87" s="399" t="str">
        <f t="shared" si="241"/>
        <v/>
      </c>
      <c r="HT87" s="400" t="str">
        <f t="shared" si="242"/>
        <v/>
      </c>
      <c r="HU87" s="387" t="str">
        <f t="shared" si="243"/>
        <v/>
      </c>
      <c r="HV87" s="387" t="str">
        <f t="shared" si="244"/>
        <v/>
      </c>
      <c r="HW87" s="404" t="str">
        <f t="shared" si="245"/>
        <v/>
      </c>
      <c r="HX87" s="394" t="str">
        <f t="shared" si="246"/>
        <v/>
      </c>
      <c r="HY87" s="180"/>
      <c r="HZ87" s="406">
        <f t="shared" si="247"/>
        <v>0</v>
      </c>
      <c r="IA87" s="406">
        <f t="shared" si="248"/>
        <v>0</v>
      </c>
      <c r="IB87" s="407">
        <f t="shared" si="249"/>
        <v>0</v>
      </c>
      <c r="IC87" s="407" t="str">
        <f t="shared" si="250"/>
        <v/>
      </c>
      <c r="ID87" s="407" t="str">
        <f t="shared" si="251"/>
        <v/>
      </c>
      <c r="IE87" s="407" t="str">
        <f t="shared" si="252"/>
        <v/>
      </c>
      <c r="IF87" s="407" t="str">
        <f t="shared" si="253"/>
        <v/>
      </c>
      <c r="IG87" s="407">
        <f t="shared" si="254"/>
        <v>0</v>
      </c>
      <c r="IH87" s="407">
        <f t="shared" si="255"/>
        <v>0</v>
      </c>
      <c r="II87" s="407">
        <f t="shared" si="256"/>
        <v>0</v>
      </c>
      <c r="IJ87" s="407">
        <f t="shared" si="257"/>
        <v>0</v>
      </c>
      <c r="IK87" s="406">
        <f t="shared" si="258"/>
        <v>0</v>
      </c>
    </row>
    <row r="88" spans="2:245" s="178" customFormat="1" ht="15" customHeight="1" x14ac:dyDescent="0.2">
      <c r="B88" s="231">
        <f t="shared" si="174"/>
        <v>0</v>
      </c>
      <c r="C88" s="231">
        <f t="shared" si="175"/>
        <v>0</v>
      </c>
      <c r="D88" s="231">
        <f t="shared" si="176"/>
        <v>0</v>
      </c>
      <c r="E88" s="231">
        <f t="shared" si="177"/>
        <v>0</v>
      </c>
      <c r="F88" s="231">
        <f t="shared" si="178"/>
        <v>0</v>
      </c>
      <c r="G88" s="231">
        <f t="shared" si="179"/>
        <v>0</v>
      </c>
      <c r="H88" s="231">
        <f t="shared" si="180"/>
        <v>0</v>
      </c>
      <c r="I88" s="232">
        <f t="shared" si="181"/>
        <v>0</v>
      </c>
      <c r="J88" s="151">
        <f t="shared" si="182"/>
        <v>0</v>
      </c>
      <c r="K88" s="152"/>
      <c r="L88" s="152"/>
      <c r="M88" s="153"/>
      <c r="N88" s="233"/>
      <c r="O88" s="155"/>
      <c r="P88" s="145" t="str">
        <f>IFERROR(VLOOKUP(O88,整理番号!$A$30:$B$31,2,FALSE),"")</f>
        <v/>
      </c>
      <c r="Q88" s="213"/>
      <c r="R88" s="158"/>
      <c r="S88" s="156" t="str">
        <f t="shared" si="183"/>
        <v/>
      </c>
      <c r="T88" s="152"/>
      <c r="U88" s="153"/>
      <c r="V88" s="145" t="str">
        <f>IFERROR(VLOOKUP(U88,整理番号!$A$3:$B$5,2,FALSE),"")</f>
        <v/>
      </c>
      <c r="W88" s="153"/>
      <c r="X88" s="146" t="str">
        <f>IFERROR(VLOOKUP(W88,整理番号!$A$8:$B$9,2,FALSE),"")</f>
        <v/>
      </c>
      <c r="Y88" s="153"/>
      <c r="Z88" s="145" t="str">
        <f>IFERROR(VLOOKUP(Y88,整理番号!$A$12:$B$16,2,FALSE),"")</f>
        <v/>
      </c>
      <c r="AA88" s="209"/>
      <c r="AB88" s="211"/>
      <c r="AC88" s="211"/>
      <c r="AD88" s="209"/>
      <c r="AE88" s="209"/>
      <c r="AF88" s="209"/>
      <c r="AG88" s="209"/>
      <c r="AH88" s="408"/>
      <c r="AI88" s="159"/>
      <c r="AJ88" s="410" t="str">
        <f>IFERROR(VLOOKUP(AI88,整理番号!$A$19:$B$23,2,FALSE),"")</f>
        <v/>
      </c>
      <c r="AK88" s="156" t="str">
        <f t="shared" si="184"/>
        <v/>
      </c>
      <c r="AL88" s="157"/>
      <c r="AM88" s="216"/>
      <c r="AN88" s="218"/>
      <c r="AO88" s="218"/>
      <c r="AP88" s="158"/>
      <c r="AQ88" s="159"/>
      <c r="AR88" s="220"/>
      <c r="AS88" s="161" t="str">
        <f t="shared" si="185"/>
        <v/>
      </c>
      <c r="AT88" s="147"/>
      <c r="AU88" s="147"/>
      <c r="AV88" s="161" t="str">
        <f t="shared" si="186"/>
        <v/>
      </c>
      <c r="AW88" s="162" t="str">
        <f t="shared" si="187"/>
        <v/>
      </c>
      <c r="AX88" s="162" t="str">
        <f t="shared" si="188"/>
        <v/>
      </c>
      <c r="AY88" s="223"/>
      <c r="AZ88" s="227" t="str">
        <f t="shared" si="189"/>
        <v/>
      </c>
      <c r="BA88" s="228" t="str">
        <f t="shared" si="190"/>
        <v/>
      </c>
      <c r="BB88" s="234" t="str">
        <f t="shared" si="191"/>
        <v/>
      </c>
      <c r="BC88" s="237"/>
      <c r="BD88" s="238"/>
      <c r="BE88" s="284"/>
      <c r="BF88" s="286"/>
      <c r="BG88" s="241"/>
      <c r="BH88" s="241"/>
      <c r="BI88" s="241"/>
      <c r="BJ88" s="241"/>
      <c r="BK88" s="241"/>
      <c r="BL88" s="163" t="s">
        <v>105</v>
      </c>
      <c r="BM88" s="302" t="str">
        <f t="shared" si="192"/>
        <v/>
      </c>
      <c r="BN88" s="251"/>
      <c r="BO88" s="270"/>
      <c r="BP88" s="179"/>
      <c r="BQ88" s="164"/>
      <c r="BR88" s="243"/>
      <c r="BS88" s="243"/>
      <c r="BT88" s="243"/>
      <c r="BU88" s="243"/>
      <c r="BV88" s="243"/>
      <c r="BW88" s="165" t="s">
        <v>106</v>
      </c>
      <c r="BX88" s="251"/>
      <c r="BY88" s="296"/>
      <c r="BZ88" s="304"/>
      <c r="CA88" s="305"/>
      <c r="CB88" s="305"/>
      <c r="CC88" s="305"/>
      <c r="CD88" s="305"/>
      <c r="CE88" s="305"/>
      <c r="CF88" s="165" t="s">
        <v>169</v>
      </c>
      <c r="CG88" s="308" t="str">
        <f t="shared" si="193"/>
        <v/>
      </c>
      <c r="CH88" s="251"/>
      <c r="CI88" s="296"/>
      <c r="CJ88" s="166"/>
      <c r="CK88" s="245"/>
      <c r="CL88" s="245"/>
      <c r="CM88" s="245"/>
      <c r="CN88" s="245"/>
      <c r="CO88" s="245"/>
      <c r="CP88" s="165" t="s">
        <v>107</v>
      </c>
      <c r="CQ88" s="247"/>
      <c r="CR88" s="249" t="str">
        <f t="shared" si="194"/>
        <v/>
      </c>
      <c r="CS88" s="251"/>
      <c r="CT88" s="296" t="s">
        <v>171</v>
      </c>
      <c r="CU88" s="167"/>
      <c r="CV88" s="300"/>
      <c r="CW88" s="300"/>
      <c r="CX88" s="300"/>
      <c r="CY88" s="300"/>
      <c r="CZ88" s="300"/>
      <c r="DA88" s="300"/>
      <c r="DB88" s="168" t="s">
        <v>108</v>
      </c>
      <c r="DC88" s="296" t="s">
        <v>171</v>
      </c>
      <c r="DD88" s="170"/>
      <c r="DE88" s="300"/>
      <c r="DF88" s="300"/>
      <c r="DG88" s="300"/>
      <c r="DH88" s="300"/>
      <c r="DI88" s="300"/>
      <c r="DJ88" s="300"/>
      <c r="DK88" s="169" t="s">
        <v>106</v>
      </c>
      <c r="DL88" s="296" t="s">
        <v>171</v>
      </c>
      <c r="DM88" s="170"/>
      <c r="DN88" s="300"/>
      <c r="DO88" s="300"/>
      <c r="DP88" s="300"/>
      <c r="DQ88" s="300"/>
      <c r="DR88" s="300"/>
      <c r="DS88" s="300"/>
      <c r="DT88" s="171" t="s">
        <v>106</v>
      </c>
      <c r="DU88" s="296" t="s">
        <v>171</v>
      </c>
      <c r="DV88" s="310"/>
      <c r="DW88" s="300"/>
      <c r="DX88" s="300"/>
      <c r="DY88" s="300"/>
      <c r="DZ88" s="300"/>
      <c r="EA88" s="300"/>
      <c r="EB88" s="300"/>
      <c r="EC88" s="172" t="s">
        <v>106</v>
      </c>
      <c r="ED88" s="173"/>
      <c r="EE88" s="296" t="s">
        <v>171</v>
      </c>
      <c r="EF88" s="170"/>
      <c r="EG88" s="300"/>
      <c r="EH88" s="300"/>
      <c r="EI88" s="300"/>
      <c r="EJ88" s="300"/>
      <c r="EK88" s="300"/>
      <c r="EL88" s="300"/>
      <c r="EM88" s="172" t="s">
        <v>106</v>
      </c>
      <c r="EN88" s="174"/>
      <c r="EO88" s="296" t="s">
        <v>171</v>
      </c>
      <c r="EP88" s="255"/>
      <c r="EQ88" s="256"/>
      <c r="ER88" s="256"/>
      <c r="ES88" s="256"/>
      <c r="ET88" s="256"/>
      <c r="EU88" s="256"/>
      <c r="EV88" s="175" t="s">
        <v>109</v>
      </c>
      <c r="EW88" s="259" t="str">
        <f t="shared" si="195"/>
        <v/>
      </c>
      <c r="EX88" s="253"/>
      <c r="EY88" s="296" t="s">
        <v>171</v>
      </c>
      <c r="EZ88" s="255"/>
      <c r="FA88" s="256"/>
      <c r="FB88" s="256"/>
      <c r="FC88" s="256"/>
      <c r="FD88" s="256"/>
      <c r="FE88" s="256"/>
      <c r="FF88" s="175" t="s">
        <v>109</v>
      </c>
      <c r="FG88" s="176" t="str">
        <f t="shared" si="196"/>
        <v/>
      </c>
      <c r="FH88" s="251"/>
      <c r="FI88" s="296"/>
      <c r="FJ88" s="423"/>
      <c r="FK88" s="424"/>
      <c r="FL88" s="424"/>
      <c r="FM88" s="424"/>
      <c r="FN88" s="424"/>
      <c r="FO88" s="424"/>
      <c r="FP88" s="165" t="s">
        <v>110</v>
      </c>
      <c r="FQ88" s="177" t="str">
        <f t="shared" si="197"/>
        <v/>
      </c>
      <c r="FR88" s="261"/>
      <c r="FS88" s="263" t="str">
        <f t="shared" si="198"/>
        <v/>
      </c>
      <c r="FT88" s="269"/>
      <c r="FU88" s="270"/>
      <c r="FV88" s="265" t="str">
        <f t="shared" si="199"/>
        <v/>
      </c>
      <c r="FW88" s="273"/>
      <c r="FX88" s="274"/>
      <c r="FY88" s="267" t="str">
        <f t="shared" si="200"/>
        <v/>
      </c>
      <c r="FZ88" s="273"/>
      <c r="GA88" s="277"/>
      <c r="GB88" s="376"/>
      <c r="GD88" s="316" t="str">
        <f t="shared" si="201"/>
        <v/>
      </c>
      <c r="GE88" s="290" t="str">
        <f t="shared" si="202"/>
        <v/>
      </c>
      <c r="GF88" s="290" t="str">
        <f t="shared" si="203"/>
        <v/>
      </c>
      <c r="GG88" s="290" t="str">
        <f t="shared" si="204"/>
        <v/>
      </c>
      <c r="GH88" s="387" t="str">
        <f t="shared" si="205"/>
        <v/>
      </c>
      <c r="GI88" s="316" t="str">
        <f t="shared" si="206"/>
        <v/>
      </c>
      <c r="GJ88" s="290" t="str">
        <f t="shared" si="207"/>
        <v/>
      </c>
      <c r="GK88" s="290" t="str">
        <f t="shared" si="208"/>
        <v/>
      </c>
      <c r="GL88" s="317" t="str">
        <f t="shared" si="209"/>
        <v/>
      </c>
      <c r="GM88" s="391"/>
      <c r="GN88" s="398" t="str">
        <f t="shared" si="210"/>
        <v/>
      </c>
      <c r="GO88" s="398" t="str">
        <f t="shared" si="211"/>
        <v/>
      </c>
      <c r="GP88" s="399" t="str">
        <f t="shared" si="212"/>
        <v/>
      </c>
      <c r="GQ88" s="400" t="str">
        <f t="shared" si="213"/>
        <v/>
      </c>
      <c r="GR88" s="400" t="str">
        <f t="shared" si="214"/>
        <v/>
      </c>
      <c r="GS88" s="400" t="str">
        <f t="shared" si="215"/>
        <v/>
      </c>
      <c r="GT88" s="290" t="str">
        <f t="shared" si="216"/>
        <v/>
      </c>
      <c r="GU88" s="290" t="str">
        <f t="shared" si="217"/>
        <v/>
      </c>
      <c r="GV88" s="290" t="str">
        <f t="shared" si="218"/>
        <v/>
      </c>
      <c r="GW88" s="400" t="str">
        <f t="shared" si="219"/>
        <v/>
      </c>
      <c r="GX88" s="290" t="str">
        <f t="shared" si="220"/>
        <v/>
      </c>
      <c r="GY88" s="290" t="str">
        <f t="shared" si="221"/>
        <v/>
      </c>
      <c r="GZ88" s="290" t="str">
        <f t="shared" si="222"/>
        <v/>
      </c>
      <c r="HA88" s="317" t="str">
        <f t="shared" si="223"/>
        <v/>
      </c>
      <c r="HB88" s="417" t="str">
        <f t="shared" si="224"/>
        <v/>
      </c>
      <c r="HC88" s="399" t="str">
        <f t="shared" si="225"/>
        <v/>
      </c>
      <c r="HD88" s="290" t="str">
        <f t="shared" si="226"/>
        <v/>
      </c>
      <c r="HE88" s="290" t="str">
        <f t="shared" si="227"/>
        <v/>
      </c>
      <c r="HF88" s="290" t="str">
        <f t="shared" si="228"/>
        <v/>
      </c>
      <c r="HG88" s="290" t="str">
        <f t="shared" si="229"/>
        <v/>
      </c>
      <c r="HH88" s="317" t="str">
        <f t="shared" si="230"/>
        <v/>
      </c>
      <c r="HI88" s="399" t="str">
        <f t="shared" si="231"/>
        <v/>
      </c>
      <c r="HJ88" s="387" t="str">
        <f t="shared" si="232"/>
        <v/>
      </c>
      <c r="HK88" s="387" t="str">
        <f t="shared" si="233"/>
        <v/>
      </c>
      <c r="HL88" s="387" t="str">
        <f t="shared" si="234"/>
        <v/>
      </c>
      <c r="HM88" s="387" t="str">
        <f t="shared" si="235"/>
        <v/>
      </c>
      <c r="HN88" s="317" t="str">
        <f t="shared" si="236"/>
        <v/>
      </c>
      <c r="HO88" s="417" t="str">
        <f t="shared" si="237"/>
        <v/>
      </c>
      <c r="HP88" s="290" t="str">
        <f t="shared" si="238"/>
        <v/>
      </c>
      <c r="HQ88" s="290" t="str">
        <f t="shared" si="239"/>
        <v/>
      </c>
      <c r="HR88" s="422" t="str">
        <f t="shared" si="240"/>
        <v/>
      </c>
      <c r="HS88" s="399" t="str">
        <f t="shared" si="241"/>
        <v/>
      </c>
      <c r="HT88" s="400" t="str">
        <f t="shared" si="242"/>
        <v/>
      </c>
      <c r="HU88" s="387" t="str">
        <f t="shared" si="243"/>
        <v/>
      </c>
      <c r="HV88" s="387" t="str">
        <f t="shared" si="244"/>
        <v/>
      </c>
      <c r="HW88" s="404" t="str">
        <f t="shared" si="245"/>
        <v/>
      </c>
      <c r="HX88" s="394" t="str">
        <f t="shared" si="246"/>
        <v/>
      </c>
      <c r="HY88" s="180"/>
      <c r="HZ88" s="406">
        <f t="shared" si="247"/>
        <v>0</v>
      </c>
      <c r="IA88" s="406">
        <f t="shared" si="248"/>
        <v>0</v>
      </c>
      <c r="IB88" s="407">
        <f t="shared" si="249"/>
        <v>0</v>
      </c>
      <c r="IC88" s="407" t="str">
        <f t="shared" si="250"/>
        <v/>
      </c>
      <c r="ID88" s="407" t="str">
        <f t="shared" si="251"/>
        <v/>
      </c>
      <c r="IE88" s="407" t="str">
        <f t="shared" si="252"/>
        <v/>
      </c>
      <c r="IF88" s="407" t="str">
        <f t="shared" si="253"/>
        <v/>
      </c>
      <c r="IG88" s="407">
        <f t="shared" si="254"/>
        <v>0</v>
      </c>
      <c r="IH88" s="407">
        <f t="shared" si="255"/>
        <v>0</v>
      </c>
      <c r="II88" s="407">
        <f t="shared" si="256"/>
        <v>0</v>
      </c>
      <c r="IJ88" s="407">
        <f t="shared" si="257"/>
        <v>0</v>
      </c>
      <c r="IK88" s="406">
        <f t="shared" si="258"/>
        <v>0</v>
      </c>
    </row>
    <row r="89" spans="2:245" s="178" customFormat="1" ht="15" customHeight="1" x14ac:dyDescent="0.2">
      <c r="B89" s="231">
        <f t="shared" si="174"/>
        <v>0</v>
      </c>
      <c r="C89" s="231">
        <f t="shared" si="175"/>
        <v>0</v>
      </c>
      <c r="D89" s="231">
        <f t="shared" si="176"/>
        <v>0</v>
      </c>
      <c r="E89" s="231">
        <f t="shared" si="177"/>
        <v>0</v>
      </c>
      <c r="F89" s="231">
        <f t="shared" si="178"/>
        <v>0</v>
      </c>
      <c r="G89" s="231">
        <f t="shared" si="179"/>
        <v>0</v>
      </c>
      <c r="H89" s="231">
        <f t="shared" si="180"/>
        <v>0</v>
      </c>
      <c r="I89" s="232">
        <f t="shared" si="181"/>
        <v>0</v>
      </c>
      <c r="J89" s="151">
        <f t="shared" si="182"/>
        <v>0</v>
      </c>
      <c r="K89" s="152"/>
      <c r="L89" s="152"/>
      <c r="M89" s="153"/>
      <c r="N89" s="233"/>
      <c r="O89" s="155"/>
      <c r="P89" s="145" t="str">
        <f>IFERROR(VLOOKUP(O89,整理番号!$A$30:$B$31,2,FALSE),"")</f>
        <v/>
      </c>
      <c r="Q89" s="213"/>
      <c r="R89" s="158"/>
      <c r="S89" s="156" t="str">
        <f t="shared" si="183"/>
        <v/>
      </c>
      <c r="T89" s="152"/>
      <c r="U89" s="153"/>
      <c r="V89" s="145" t="str">
        <f>IFERROR(VLOOKUP(U89,整理番号!$A$3:$B$5,2,FALSE),"")</f>
        <v/>
      </c>
      <c r="W89" s="153"/>
      <c r="X89" s="146" t="str">
        <f>IFERROR(VLOOKUP(W89,整理番号!$A$8:$B$9,2,FALSE),"")</f>
        <v/>
      </c>
      <c r="Y89" s="153"/>
      <c r="Z89" s="145" t="str">
        <f>IFERROR(VLOOKUP(Y89,整理番号!$A$12:$B$16,2,FALSE),"")</f>
        <v/>
      </c>
      <c r="AA89" s="209"/>
      <c r="AB89" s="211"/>
      <c r="AC89" s="211"/>
      <c r="AD89" s="209"/>
      <c r="AE89" s="209"/>
      <c r="AF89" s="209"/>
      <c r="AG89" s="209"/>
      <c r="AH89" s="408"/>
      <c r="AI89" s="159"/>
      <c r="AJ89" s="410" t="str">
        <f>IFERROR(VLOOKUP(AI89,整理番号!$A$19:$B$23,2,FALSE),"")</f>
        <v/>
      </c>
      <c r="AK89" s="156" t="str">
        <f t="shared" si="184"/>
        <v/>
      </c>
      <c r="AL89" s="157"/>
      <c r="AM89" s="216"/>
      <c r="AN89" s="218"/>
      <c r="AO89" s="218"/>
      <c r="AP89" s="158"/>
      <c r="AQ89" s="159"/>
      <c r="AR89" s="220"/>
      <c r="AS89" s="161" t="str">
        <f t="shared" si="185"/>
        <v/>
      </c>
      <c r="AT89" s="147"/>
      <c r="AU89" s="147"/>
      <c r="AV89" s="161" t="str">
        <f t="shared" si="186"/>
        <v/>
      </c>
      <c r="AW89" s="162" t="str">
        <f t="shared" si="187"/>
        <v/>
      </c>
      <c r="AX89" s="162" t="str">
        <f t="shared" si="188"/>
        <v/>
      </c>
      <c r="AY89" s="223"/>
      <c r="AZ89" s="227" t="str">
        <f t="shared" si="189"/>
        <v/>
      </c>
      <c r="BA89" s="228" t="str">
        <f t="shared" si="190"/>
        <v/>
      </c>
      <c r="BB89" s="234" t="str">
        <f t="shared" si="191"/>
        <v/>
      </c>
      <c r="BC89" s="237"/>
      <c r="BD89" s="238"/>
      <c r="BE89" s="284"/>
      <c r="BF89" s="286"/>
      <c r="BG89" s="241"/>
      <c r="BH89" s="241"/>
      <c r="BI89" s="241"/>
      <c r="BJ89" s="241"/>
      <c r="BK89" s="241"/>
      <c r="BL89" s="163" t="s">
        <v>105</v>
      </c>
      <c r="BM89" s="302" t="str">
        <f t="shared" si="192"/>
        <v/>
      </c>
      <c r="BN89" s="251"/>
      <c r="BO89" s="270"/>
      <c r="BP89" s="179"/>
      <c r="BQ89" s="164"/>
      <c r="BR89" s="243"/>
      <c r="BS89" s="243"/>
      <c r="BT89" s="243"/>
      <c r="BU89" s="243"/>
      <c r="BV89" s="243"/>
      <c r="BW89" s="165" t="s">
        <v>106</v>
      </c>
      <c r="BX89" s="251"/>
      <c r="BY89" s="296"/>
      <c r="BZ89" s="304"/>
      <c r="CA89" s="305"/>
      <c r="CB89" s="305"/>
      <c r="CC89" s="305"/>
      <c r="CD89" s="305"/>
      <c r="CE89" s="305"/>
      <c r="CF89" s="165" t="s">
        <v>169</v>
      </c>
      <c r="CG89" s="308" t="str">
        <f t="shared" si="193"/>
        <v/>
      </c>
      <c r="CH89" s="251"/>
      <c r="CI89" s="296"/>
      <c r="CJ89" s="166"/>
      <c r="CK89" s="245"/>
      <c r="CL89" s="245"/>
      <c r="CM89" s="245"/>
      <c r="CN89" s="245"/>
      <c r="CO89" s="245"/>
      <c r="CP89" s="165" t="s">
        <v>107</v>
      </c>
      <c r="CQ89" s="247"/>
      <c r="CR89" s="249" t="str">
        <f t="shared" si="194"/>
        <v/>
      </c>
      <c r="CS89" s="251"/>
      <c r="CT89" s="296" t="s">
        <v>171</v>
      </c>
      <c r="CU89" s="167"/>
      <c r="CV89" s="300"/>
      <c r="CW89" s="300"/>
      <c r="CX89" s="300"/>
      <c r="CY89" s="300"/>
      <c r="CZ89" s="300"/>
      <c r="DA89" s="300"/>
      <c r="DB89" s="168" t="s">
        <v>108</v>
      </c>
      <c r="DC89" s="296" t="s">
        <v>171</v>
      </c>
      <c r="DD89" s="170"/>
      <c r="DE89" s="300"/>
      <c r="DF89" s="300"/>
      <c r="DG89" s="300"/>
      <c r="DH89" s="300"/>
      <c r="DI89" s="300"/>
      <c r="DJ89" s="300"/>
      <c r="DK89" s="169" t="s">
        <v>106</v>
      </c>
      <c r="DL89" s="296" t="s">
        <v>171</v>
      </c>
      <c r="DM89" s="170"/>
      <c r="DN89" s="300"/>
      <c r="DO89" s="300"/>
      <c r="DP89" s="300"/>
      <c r="DQ89" s="300"/>
      <c r="DR89" s="300"/>
      <c r="DS89" s="300"/>
      <c r="DT89" s="171" t="s">
        <v>106</v>
      </c>
      <c r="DU89" s="296" t="s">
        <v>171</v>
      </c>
      <c r="DV89" s="310"/>
      <c r="DW89" s="300"/>
      <c r="DX89" s="300"/>
      <c r="DY89" s="300"/>
      <c r="DZ89" s="300"/>
      <c r="EA89" s="300"/>
      <c r="EB89" s="300"/>
      <c r="EC89" s="172" t="s">
        <v>106</v>
      </c>
      <c r="ED89" s="173"/>
      <c r="EE89" s="296" t="s">
        <v>171</v>
      </c>
      <c r="EF89" s="170"/>
      <c r="EG89" s="300"/>
      <c r="EH89" s="300"/>
      <c r="EI89" s="300"/>
      <c r="EJ89" s="300"/>
      <c r="EK89" s="300"/>
      <c r="EL89" s="300"/>
      <c r="EM89" s="172" t="s">
        <v>106</v>
      </c>
      <c r="EN89" s="174"/>
      <c r="EO89" s="296" t="s">
        <v>171</v>
      </c>
      <c r="EP89" s="255"/>
      <c r="EQ89" s="256"/>
      <c r="ER89" s="256"/>
      <c r="ES89" s="256"/>
      <c r="ET89" s="256"/>
      <c r="EU89" s="256"/>
      <c r="EV89" s="175" t="s">
        <v>109</v>
      </c>
      <c r="EW89" s="259" t="str">
        <f t="shared" si="195"/>
        <v/>
      </c>
      <c r="EX89" s="253"/>
      <c r="EY89" s="296" t="s">
        <v>171</v>
      </c>
      <c r="EZ89" s="255"/>
      <c r="FA89" s="256"/>
      <c r="FB89" s="256"/>
      <c r="FC89" s="256"/>
      <c r="FD89" s="256"/>
      <c r="FE89" s="256"/>
      <c r="FF89" s="175" t="s">
        <v>109</v>
      </c>
      <c r="FG89" s="176" t="str">
        <f t="shared" si="196"/>
        <v/>
      </c>
      <c r="FH89" s="251"/>
      <c r="FI89" s="296"/>
      <c r="FJ89" s="423"/>
      <c r="FK89" s="424"/>
      <c r="FL89" s="424"/>
      <c r="FM89" s="424"/>
      <c r="FN89" s="424"/>
      <c r="FO89" s="424"/>
      <c r="FP89" s="165" t="s">
        <v>110</v>
      </c>
      <c r="FQ89" s="177" t="str">
        <f t="shared" si="197"/>
        <v/>
      </c>
      <c r="FR89" s="261"/>
      <c r="FS89" s="263" t="str">
        <f t="shared" si="198"/>
        <v/>
      </c>
      <c r="FT89" s="269"/>
      <c r="FU89" s="270"/>
      <c r="FV89" s="265" t="str">
        <f t="shared" si="199"/>
        <v/>
      </c>
      <c r="FW89" s="273"/>
      <c r="FX89" s="274"/>
      <c r="FY89" s="267" t="str">
        <f t="shared" si="200"/>
        <v/>
      </c>
      <c r="FZ89" s="273"/>
      <c r="GA89" s="277"/>
      <c r="GB89" s="376"/>
      <c r="GD89" s="316" t="str">
        <f t="shared" si="201"/>
        <v/>
      </c>
      <c r="GE89" s="290" t="str">
        <f t="shared" si="202"/>
        <v/>
      </c>
      <c r="GF89" s="290" t="str">
        <f t="shared" si="203"/>
        <v/>
      </c>
      <c r="GG89" s="290" t="str">
        <f t="shared" si="204"/>
        <v/>
      </c>
      <c r="GH89" s="387" t="str">
        <f t="shared" si="205"/>
        <v/>
      </c>
      <c r="GI89" s="316" t="str">
        <f t="shared" si="206"/>
        <v/>
      </c>
      <c r="GJ89" s="290" t="str">
        <f t="shared" si="207"/>
        <v/>
      </c>
      <c r="GK89" s="290" t="str">
        <f t="shared" si="208"/>
        <v/>
      </c>
      <c r="GL89" s="317" t="str">
        <f t="shared" si="209"/>
        <v/>
      </c>
      <c r="GM89" s="391"/>
      <c r="GN89" s="398" t="str">
        <f t="shared" si="210"/>
        <v/>
      </c>
      <c r="GO89" s="398" t="str">
        <f t="shared" si="211"/>
        <v/>
      </c>
      <c r="GP89" s="399" t="str">
        <f t="shared" si="212"/>
        <v/>
      </c>
      <c r="GQ89" s="400" t="str">
        <f t="shared" si="213"/>
        <v/>
      </c>
      <c r="GR89" s="400" t="str">
        <f t="shared" si="214"/>
        <v/>
      </c>
      <c r="GS89" s="400" t="str">
        <f t="shared" si="215"/>
        <v/>
      </c>
      <c r="GT89" s="290" t="str">
        <f t="shared" si="216"/>
        <v/>
      </c>
      <c r="GU89" s="290" t="str">
        <f t="shared" si="217"/>
        <v/>
      </c>
      <c r="GV89" s="290" t="str">
        <f t="shared" si="218"/>
        <v/>
      </c>
      <c r="GW89" s="400" t="str">
        <f t="shared" si="219"/>
        <v/>
      </c>
      <c r="GX89" s="290" t="str">
        <f t="shared" si="220"/>
        <v/>
      </c>
      <c r="GY89" s="290" t="str">
        <f t="shared" si="221"/>
        <v/>
      </c>
      <c r="GZ89" s="290" t="str">
        <f t="shared" si="222"/>
        <v/>
      </c>
      <c r="HA89" s="317" t="str">
        <f t="shared" si="223"/>
        <v/>
      </c>
      <c r="HB89" s="417" t="str">
        <f t="shared" si="224"/>
        <v/>
      </c>
      <c r="HC89" s="399" t="str">
        <f t="shared" si="225"/>
        <v/>
      </c>
      <c r="HD89" s="290" t="str">
        <f t="shared" si="226"/>
        <v/>
      </c>
      <c r="HE89" s="290" t="str">
        <f t="shared" si="227"/>
        <v/>
      </c>
      <c r="HF89" s="290" t="str">
        <f t="shared" si="228"/>
        <v/>
      </c>
      <c r="HG89" s="290" t="str">
        <f t="shared" si="229"/>
        <v/>
      </c>
      <c r="HH89" s="317" t="str">
        <f t="shared" si="230"/>
        <v/>
      </c>
      <c r="HI89" s="399" t="str">
        <f t="shared" si="231"/>
        <v/>
      </c>
      <c r="HJ89" s="387" t="str">
        <f t="shared" si="232"/>
        <v/>
      </c>
      <c r="HK89" s="387" t="str">
        <f t="shared" si="233"/>
        <v/>
      </c>
      <c r="HL89" s="387" t="str">
        <f t="shared" si="234"/>
        <v/>
      </c>
      <c r="HM89" s="387" t="str">
        <f t="shared" si="235"/>
        <v/>
      </c>
      <c r="HN89" s="317" t="str">
        <f t="shared" si="236"/>
        <v/>
      </c>
      <c r="HO89" s="417" t="str">
        <f t="shared" si="237"/>
        <v/>
      </c>
      <c r="HP89" s="290" t="str">
        <f t="shared" si="238"/>
        <v/>
      </c>
      <c r="HQ89" s="290" t="str">
        <f t="shared" si="239"/>
        <v/>
      </c>
      <c r="HR89" s="422" t="str">
        <f t="shared" si="240"/>
        <v/>
      </c>
      <c r="HS89" s="399" t="str">
        <f t="shared" si="241"/>
        <v/>
      </c>
      <c r="HT89" s="400" t="str">
        <f t="shared" si="242"/>
        <v/>
      </c>
      <c r="HU89" s="387" t="str">
        <f t="shared" si="243"/>
        <v/>
      </c>
      <c r="HV89" s="387" t="str">
        <f t="shared" si="244"/>
        <v/>
      </c>
      <c r="HW89" s="404" t="str">
        <f t="shared" si="245"/>
        <v/>
      </c>
      <c r="HX89" s="394" t="str">
        <f t="shared" si="246"/>
        <v/>
      </c>
      <c r="HY89" s="180"/>
      <c r="HZ89" s="406">
        <f t="shared" si="247"/>
        <v>0</v>
      </c>
      <c r="IA89" s="406">
        <f t="shared" si="248"/>
        <v>0</v>
      </c>
      <c r="IB89" s="407">
        <f t="shared" si="249"/>
        <v>0</v>
      </c>
      <c r="IC89" s="407" t="str">
        <f t="shared" si="250"/>
        <v/>
      </c>
      <c r="ID89" s="407" t="str">
        <f t="shared" si="251"/>
        <v/>
      </c>
      <c r="IE89" s="407" t="str">
        <f t="shared" si="252"/>
        <v/>
      </c>
      <c r="IF89" s="407" t="str">
        <f t="shared" si="253"/>
        <v/>
      </c>
      <c r="IG89" s="407">
        <f t="shared" si="254"/>
        <v>0</v>
      </c>
      <c r="IH89" s="407">
        <f t="shared" si="255"/>
        <v>0</v>
      </c>
      <c r="II89" s="407">
        <f t="shared" si="256"/>
        <v>0</v>
      </c>
      <c r="IJ89" s="407">
        <f t="shared" si="257"/>
        <v>0</v>
      </c>
      <c r="IK89" s="406">
        <f t="shared" si="258"/>
        <v>0</v>
      </c>
    </row>
    <row r="90" spans="2:245" s="178" customFormat="1" ht="15" customHeight="1" x14ac:dyDescent="0.2">
      <c r="B90" s="231">
        <f t="shared" si="174"/>
        <v>0</v>
      </c>
      <c r="C90" s="231">
        <f t="shared" si="175"/>
        <v>0</v>
      </c>
      <c r="D90" s="231">
        <f t="shared" si="176"/>
        <v>0</v>
      </c>
      <c r="E90" s="231">
        <f t="shared" si="177"/>
        <v>0</v>
      </c>
      <c r="F90" s="231">
        <f t="shared" si="178"/>
        <v>0</v>
      </c>
      <c r="G90" s="231">
        <f t="shared" si="179"/>
        <v>0</v>
      </c>
      <c r="H90" s="231">
        <f t="shared" si="180"/>
        <v>0</v>
      </c>
      <c r="I90" s="232">
        <f t="shared" si="181"/>
        <v>0</v>
      </c>
      <c r="J90" s="151">
        <f t="shared" si="182"/>
        <v>0</v>
      </c>
      <c r="K90" s="152"/>
      <c r="L90" s="152"/>
      <c r="M90" s="153"/>
      <c r="N90" s="233"/>
      <c r="O90" s="155"/>
      <c r="P90" s="145" t="str">
        <f>IFERROR(VLOOKUP(O90,整理番号!$A$30:$B$31,2,FALSE),"")</f>
        <v/>
      </c>
      <c r="Q90" s="213"/>
      <c r="R90" s="158"/>
      <c r="S90" s="156" t="str">
        <f t="shared" si="183"/>
        <v/>
      </c>
      <c r="T90" s="152"/>
      <c r="U90" s="153"/>
      <c r="V90" s="145" t="str">
        <f>IFERROR(VLOOKUP(U90,整理番号!$A$3:$B$5,2,FALSE),"")</f>
        <v/>
      </c>
      <c r="W90" s="153"/>
      <c r="X90" s="146" t="str">
        <f>IFERROR(VLOOKUP(W90,整理番号!$A$8:$B$9,2,FALSE),"")</f>
        <v/>
      </c>
      <c r="Y90" s="153"/>
      <c r="Z90" s="145" t="str">
        <f>IFERROR(VLOOKUP(Y90,整理番号!$A$12:$B$16,2,FALSE),"")</f>
        <v/>
      </c>
      <c r="AA90" s="209"/>
      <c r="AB90" s="211"/>
      <c r="AC90" s="211"/>
      <c r="AD90" s="209"/>
      <c r="AE90" s="209"/>
      <c r="AF90" s="209"/>
      <c r="AG90" s="209"/>
      <c r="AH90" s="408"/>
      <c r="AI90" s="159"/>
      <c r="AJ90" s="410" t="str">
        <f>IFERROR(VLOOKUP(AI90,整理番号!$A$19:$B$23,2,FALSE),"")</f>
        <v/>
      </c>
      <c r="AK90" s="156" t="str">
        <f t="shared" si="184"/>
        <v/>
      </c>
      <c r="AL90" s="157"/>
      <c r="AM90" s="216"/>
      <c r="AN90" s="218"/>
      <c r="AO90" s="218"/>
      <c r="AP90" s="158"/>
      <c r="AQ90" s="159"/>
      <c r="AR90" s="220"/>
      <c r="AS90" s="161" t="str">
        <f t="shared" si="185"/>
        <v/>
      </c>
      <c r="AT90" s="147"/>
      <c r="AU90" s="147"/>
      <c r="AV90" s="161" t="str">
        <f t="shared" si="186"/>
        <v/>
      </c>
      <c r="AW90" s="162" t="str">
        <f t="shared" si="187"/>
        <v/>
      </c>
      <c r="AX90" s="162" t="str">
        <f t="shared" si="188"/>
        <v/>
      </c>
      <c r="AY90" s="223"/>
      <c r="AZ90" s="227" t="str">
        <f t="shared" si="189"/>
        <v/>
      </c>
      <c r="BA90" s="228" t="str">
        <f t="shared" si="190"/>
        <v/>
      </c>
      <c r="BB90" s="234" t="str">
        <f t="shared" si="191"/>
        <v/>
      </c>
      <c r="BC90" s="237"/>
      <c r="BD90" s="238"/>
      <c r="BE90" s="284"/>
      <c r="BF90" s="286"/>
      <c r="BG90" s="241"/>
      <c r="BH90" s="241"/>
      <c r="BI90" s="241"/>
      <c r="BJ90" s="241"/>
      <c r="BK90" s="241"/>
      <c r="BL90" s="163" t="s">
        <v>105</v>
      </c>
      <c r="BM90" s="302" t="str">
        <f t="shared" si="192"/>
        <v/>
      </c>
      <c r="BN90" s="251"/>
      <c r="BO90" s="270"/>
      <c r="BP90" s="179"/>
      <c r="BQ90" s="164"/>
      <c r="BR90" s="243"/>
      <c r="BS90" s="243"/>
      <c r="BT90" s="243"/>
      <c r="BU90" s="243"/>
      <c r="BV90" s="243"/>
      <c r="BW90" s="165" t="s">
        <v>106</v>
      </c>
      <c r="BX90" s="251"/>
      <c r="BY90" s="296"/>
      <c r="BZ90" s="304"/>
      <c r="CA90" s="305"/>
      <c r="CB90" s="305"/>
      <c r="CC90" s="305"/>
      <c r="CD90" s="305"/>
      <c r="CE90" s="305"/>
      <c r="CF90" s="165" t="s">
        <v>169</v>
      </c>
      <c r="CG90" s="308" t="str">
        <f t="shared" si="193"/>
        <v/>
      </c>
      <c r="CH90" s="251"/>
      <c r="CI90" s="296"/>
      <c r="CJ90" s="166"/>
      <c r="CK90" s="245"/>
      <c r="CL90" s="245"/>
      <c r="CM90" s="245"/>
      <c r="CN90" s="245"/>
      <c r="CO90" s="245"/>
      <c r="CP90" s="165" t="s">
        <v>107</v>
      </c>
      <c r="CQ90" s="247"/>
      <c r="CR90" s="249" t="str">
        <f t="shared" si="194"/>
        <v/>
      </c>
      <c r="CS90" s="251"/>
      <c r="CT90" s="296" t="s">
        <v>171</v>
      </c>
      <c r="CU90" s="167"/>
      <c r="CV90" s="300"/>
      <c r="CW90" s="300"/>
      <c r="CX90" s="300"/>
      <c r="CY90" s="300"/>
      <c r="CZ90" s="300"/>
      <c r="DA90" s="300"/>
      <c r="DB90" s="168" t="s">
        <v>108</v>
      </c>
      <c r="DC90" s="296" t="s">
        <v>171</v>
      </c>
      <c r="DD90" s="170"/>
      <c r="DE90" s="300"/>
      <c r="DF90" s="300"/>
      <c r="DG90" s="300"/>
      <c r="DH90" s="300"/>
      <c r="DI90" s="300"/>
      <c r="DJ90" s="300"/>
      <c r="DK90" s="169" t="s">
        <v>106</v>
      </c>
      <c r="DL90" s="296" t="s">
        <v>171</v>
      </c>
      <c r="DM90" s="170"/>
      <c r="DN90" s="300"/>
      <c r="DO90" s="300"/>
      <c r="DP90" s="300"/>
      <c r="DQ90" s="300"/>
      <c r="DR90" s="300"/>
      <c r="DS90" s="300"/>
      <c r="DT90" s="171" t="s">
        <v>106</v>
      </c>
      <c r="DU90" s="296" t="s">
        <v>171</v>
      </c>
      <c r="DV90" s="310"/>
      <c r="DW90" s="300"/>
      <c r="DX90" s="300"/>
      <c r="DY90" s="300"/>
      <c r="DZ90" s="300"/>
      <c r="EA90" s="300"/>
      <c r="EB90" s="300"/>
      <c r="EC90" s="172" t="s">
        <v>106</v>
      </c>
      <c r="ED90" s="173"/>
      <c r="EE90" s="296" t="s">
        <v>171</v>
      </c>
      <c r="EF90" s="170"/>
      <c r="EG90" s="300"/>
      <c r="EH90" s="300"/>
      <c r="EI90" s="300"/>
      <c r="EJ90" s="300"/>
      <c r="EK90" s="300"/>
      <c r="EL90" s="300"/>
      <c r="EM90" s="172" t="s">
        <v>106</v>
      </c>
      <c r="EN90" s="174"/>
      <c r="EO90" s="296" t="s">
        <v>171</v>
      </c>
      <c r="EP90" s="255"/>
      <c r="EQ90" s="256"/>
      <c r="ER90" s="256"/>
      <c r="ES90" s="256"/>
      <c r="ET90" s="256"/>
      <c r="EU90" s="256"/>
      <c r="EV90" s="175" t="s">
        <v>109</v>
      </c>
      <c r="EW90" s="259" t="str">
        <f t="shared" si="195"/>
        <v/>
      </c>
      <c r="EX90" s="253"/>
      <c r="EY90" s="296" t="s">
        <v>171</v>
      </c>
      <c r="EZ90" s="255"/>
      <c r="FA90" s="256"/>
      <c r="FB90" s="256"/>
      <c r="FC90" s="256"/>
      <c r="FD90" s="256"/>
      <c r="FE90" s="256"/>
      <c r="FF90" s="175" t="s">
        <v>109</v>
      </c>
      <c r="FG90" s="176" t="str">
        <f t="shared" si="196"/>
        <v/>
      </c>
      <c r="FH90" s="251"/>
      <c r="FI90" s="296"/>
      <c r="FJ90" s="423"/>
      <c r="FK90" s="424"/>
      <c r="FL90" s="424"/>
      <c r="FM90" s="424"/>
      <c r="FN90" s="424"/>
      <c r="FO90" s="424"/>
      <c r="FP90" s="165" t="s">
        <v>110</v>
      </c>
      <c r="FQ90" s="177" t="str">
        <f t="shared" si="197"/>
        <v/>
      </c>
      <c r="FR90" s="261"/>
      <c r="FS90" s="263" t="str">
        <f t="shared" si="198"/>
        <v/>
      </c>
      <c r="FT90" s="269"/>
      <c r="FU90" s="270"/>
      <c r="FV90" s="265" t="str">
        <f t="shared" si="199"/>
        <v/>
      </c>
      <c r="FW90" s="273"/>
      <c r="FX90" s="274"/>
      <c r="FY90" s="267" t="str">
        <f t="shared" si="200"/>
        <v/>
      </c>
      <c r="FZ90" s="273"/>
      <c r="GA90" s="277"/>
      <c r="GB90" s="376"/>
      <c r="GD90" s="316" t="str">
        <f t="shared" si="201"/>
        <v/>
      </c>
      <c r="GE90" s="290" t="str">
        <f t="shared" si="202"/>
        <v/>
      </c>
      <c r="GF90" s="290" t="str">
        <f t="shared" si="203"/>
        <v/>
      </c>
      <c r="GG90" s="290" t="str">
        <f t="shared" si="204"/>
        <v/>
      </c>
      <c r="GH90" s="387" t="str">
        <f t="shared" si="205"/>
        <v/>
      </c>
      <c r="GI90" s="316" t="str">
        <f t="shared" si="206"/>
        <v/>
      </c>
      <c r="GJ90" s="290" t="str">
        <f t="shared" si="207"/>
        <v/>
      </c>
      <c r="GK90" s="290" t="str">
        <f t="shared" si="208"/>
        <v/>
      </c>
      <c r="GL90" s="317" t="str">
        <f t="shared" si="209"/>
        <v/>
      </c>
      <c r="GM90" s="391"/>
      <c r="GN90" s="398" t="str">
        <f t="shared" si="210"/>
        <v/>
      </c>
      <c r="GO90" s="398" t="str">
        <f t="shared" si="211"/>
        <v/>
      </c>
      <c r="GP90" s="399" t="str">
        <f t="shared" si="212"/>
        <v/>
      </c>
      <c r="GQ90" s="400" t="str">
        <f t="shared" si="213"/>
        <v/>
      </c>
      <c r="GR90" s="400" t="str">
        <f t="shared" si="214"/>
        <v/>
      </c>
      <c r="GS90" s="400" t="str">
        <f t="shared" si="215"/>
        <v/>
      </c>
      <c r="GT90" s="290" t="str">
        <f t="shared" si="216"/>
        <v/>
      </c>
      <c r="GU90" s="290" t="str">
        <f t="shared" si="217"/>
        <v/>
      </c>
      <c r="GV90" s="290" t="str">
        <f t="shared" si="218"/>
        <v/>
      </c>
      <c r="GW90" s="400" t="str">
        <f t="shared" si="219"/>
        <v/>
      </c>
      <c r="GX90" s="290" t="str">
        <f t="shared" si="220"/>
        <v/>
      </c>
      <c r="GY90" s="290" t="str">
        <f t="shared" si="221"/>
        <v/>
      </c>
      <c r="GZ90" s="290" t="str">
        <f t="shared" si="222"/>
        <v/>
      </c>
      <c r="HA90" s="317" t="str">
        <f t="shared" si="223"/>
        <v/>
      </c>
      <c r="HB90" s="417" t="str">
        <f t="shared" si="224"/>
        <v/>
      </c>
      <c r="HC90" s="399" t="str">
        <f t="shared" si="225"/>
        <v/>
      </c>
      <c r="HD90" s="290" t="str">
        <f t="shared" si="226"/>
        <v/>
      </c>
      <c r="HE90" s="290" t="str">
        <f t="shared" si="227"/>
        <v/>
      </c>
      <c r="HF90" s="290" t="str">
        <f t="shared" si="228"/>
        <v/>
      </c>
      <c r="HG90" s="290" t="str">
        <f t="shared" si="229"/>
        <v/>
      </c>
      <c r="HH90" s="317" t="str">
        <f t="shared" si="230"/>
        <v/>
      </c>
      <c r="HI90" s="399" t="str">
        <f t="shared" si="231"/>
        <v/>
      </c>
      <c r="HJ90" s="387" t="str">
        <f t="shared" si="232"/>
        <v/>
      </c>
      <c r="HK90" s="387" t="str">
        <f t="shared" si="233"/>
        <v/>
      </c>
      <c r="HL90" s="387" t="str">
        <f t="shared" si="234"/>
        <v/>
      </c>
      <c r="HM90" s="387" t="str">
        <f t="shared" si="235"/>
        <v/>
      </c>
      <c r="HN90" s="317" t="str">
        <f t="shared" si="236"/>
        <v/>
      </c>
      <c r="HO90" s="417" t="str">
        <f t="shared" si="237"/>
        <v/>
      </c>
      <c r="HP90" s="290" t="str">
        <f t="shared" si="238"/>
        <v/>
      </c>
      <c r="HQ90" s="290" t="str">
        <f t="shared" si="239"/>
        <v/>
      </c>
      <c r="HR90" s="422" t="str">
        <f t="shared" si="240"/>
        <v/>
      </c>
      <c r="HS90" s="399" t="str">
        <f t="shared" si="241"/>
        <v/>
      </c>
      <c r="HT90" s="400" t="str">
        <f t="shared" si="242"/>
        <v/>
      </c>
      <c r="HU90" s="387" t="str">
        <f t="shared" si="243"/>
        <v/>
      </c>
      <c r="HV90" s="387" t="str">
        <f t="shared" si="244"/>
        <v/>
      </c>
      <c r="HW90" s="404" t="str">
        <f t="shared" si="245"/>
        <v/>
      </c>
      <c r="HX90" s="394" t="str">
        <f t="shared" si="246"/>
        <v/>
      </c>
      <c r="HY90" s="180"/>
      <c r="HZ90" s="406">
        <f t="shared" si="247"/>
        <v>0</v>
      </c>
      <c r="IA90" s="406">
        <f t="shared" si="248"/>
        <v>0</v>
      </c>
      <c r="IB90" s="407">
        <f t="shared" si="249"/>
        <v>0</v>
      </c>
      <c r="IC90" s="407" t="str">
        <f t="shared" si="250"/>
        <v/>
      </c>
      <c r="ID90" s="407" t="str">
        <f t="shared" si="251"/>
        <v/>
      </c>
      <c r="IE90" s="407" t="str">
        <f t="shared" si="252"/>
        <v/>
      </c>
      <c r="IF90" s="407" t="str">
        <f t="shared" si="253"/>
        <v/>
      </c>
      <c r="IG90" s="407">
        <f t="shared" si="254"/>
        <v>0</v>
      </c>
      <c r="IH90" s="407">
        <f t="shared" si="255"/>
        <v>0</v>
      </c>
      <c r="II90" s="407">
        <f t="shared" si="256"/>
        <v>0</v>
      </c>
      <c r="IJ90" s="407">
        <f t="shared" si="257"/>
        <v>0</v>
      </c>
      <c r="IK90" s="406">
        <f t="shared" si="258"/>
        <v>0</v>
      </c>
    </row>
    <row r="91" spans="2:245" s="178" customFormat="1" ht="15" customHeight="1" x14ac:dyDescent="0.2">
      <c r="B91" s="231">
        <f t="shared" si="174"/>
        <v>0</v>
      </c>
      <c r="C91" s="231">
        <f t="shared" si="175"/>
        <v>0</v>
      </c>
      <c r="D91" s="231">
        <f t="shared" si="176"/>
        <v>0</v>
      </c>
      <c r="E91" s="231">
        <f t="shared" si="177"/>
        <v>0</v>
      </c>
      <c r="F91" s="231">
        <f t="shared" si="178"/>
        <v>0</v>
      </c>
      <c r="G91" s="231">
        <f t="shared" si="179"/>
        <v>0</v>
      </c>
      <c r="H91" s="231">
        <f t="shared" si="180"/>
        <v>0</v>
      </c>
      <c r="I91" s="232">
        <f t="shared" si="181"/>
        <v>0</v>
      </c>
      <c r="J91" s="151">
        <f t="shared" si="182"/>
        <v>0</v>
      </c>
      <c r="K91" s="152"/>
      <c r="L91" s="152"/>
      <c r="M91" s="153"/>
      <c r="N91" s="233"/>
      <c r="O91" s="155"/>
      <c r="P91" s="145" t="str">
        <f>IFERROR(VLOOKUP(O91,整理番号!$A$30:$B$31,2,FALSE),"")</f>
        <v/>
      </c>
      <c r="Q91" s="213"/>
      <c r="R91" s="158"/>
      <c r="S91" s="156" t="str">
        <f t="shared" si="183"/>
        <v/>
      </c>
      <c r="T91" s="152"/>
      <c r="U91" s="153"/>
      <c r="V91" s="145" t="str">
        <f>IFERROR(VLOOKUP(U91,整理番号!$A$3:$B$5,2,FALSE),"")</f>
        <v/>
      </c>
      <c r="W91" s="153"/>
      <c r="X91" s="146" t="str">
        <f>IFERROR(VLOOKUP(W91,整理番号!$A$8:$B$9,2,FALSE),"")</f>
        <v/>
      </c>
      <c r="Y91" s="153"/>
      <c r="Z91" s="145" t="str">
        <f>IFERROR(VLOOKUP(Y91,整理番号!$A$12:$B$16,2,FALSE),"")</f>
        <v/>
      </c>
      <c r="AA91" s="209"/>
      <c r="AB91" s="211"/>
      <c r="AC91" s="211"/>
      <c r="AD91" s="209"/>
      <c r="AE91" s="209"/>
      <c r="AF91" s="209"/>
      <c r="AG91" s="209"/>
      <c r="AH91" s="408"/>
      <c r="AI91" s="159"/>
      <c r="AJ91" s="410" t="str">
        <f>IFERROR(VLOOKUP(AI91,整理番号!$A$19:$B$23,2,FALSE),"")</f>
        <v/>
      </c>
      <c r="AK91" s="156" t="str">
        <f t="shared" si="184"/>
        <v/>
      </c>
      <c r="AL91" s="157"/>
      <c r="AM91" s="216"/>
      <c r="AN91" s="218"/>
      <c r="AO91" s="218"/>
      <c r="AP91" s="158"/>
      <c r="AQ91" s="159"/>
      <c r="AR91" s="220"/>
      <c r="AS91" s="161" t="str">
        <f t="shared" si="185"/>
        <v/>
      </c>
      <c r="AT91" s="147"/>
      <c r="AU91" s="147"/>
      <c r="AV91" s="161" t="str">
        <f t="shared" si="186"/>
        <v/>
      </c>
      <c r="AW91" s="162" t="str">
        <f t="shared" si="187"/>
        <v/>
      </c>
      <c r="AX91" s="162" t="str">
        <f t="shared" si="188"/>
        <v/>
      </c>
      <c r="AY91" s="223"/>
      <c r="AZ91" s="227" t="str">
        <f t="shared" si="189"/>
        <v/>
      </c>
      <c r="BA91" s="228" t="str">
        <f t="shared" si="190"/>
        <v/>
      </c>
      <c r="BB91" s="234" t="str">
        <f t="shared" si="191"/>
        <v/>
      </c>
      <c r="BC91" s="237"/>
      <c r="BD91" s="238"/>
      <c r="BE91" s="284"/>
      <c r="BF91" s="286"/>
      <c r="BG91" s="241"/>
      <c r="BH91" s="241"/>
      <c r="BI91" s="241"/>
      <c r="BJ91" s="241"/>
      <c r="BK91" s="241"/>
      <c r="BL91" s="163" t="s">
        <v>105</v>
      </c>
      <c r="BM91" s="302" t="str">
        <f t="shared" si="192"/>
        <v/>
      </c>
      <c r="BN91" s="251"/>
      <c r="BO91" s="270"/>
      <c r="BP91" s="179"/>
      <c r="BQ91" s="164"/>
      <c r="BR91" s="243"/>
      <c r="BS91" s="243"/>
      <c r="BT91" s="243"/>
      <c r="BU91" s="243"/>
      <c r="BV91" s="243"/>
      <c r="BW91" s="165" t="s">
        <v>106</v>
      </c>
      <c r="BX91" s="251"/>
      <c r="BY91" s="296"/>
      <c r="BZ91" s="304"/>
      <c r="CA91" s="305"/>
      <c r="CB91" s="305"/>
      <c r="CC91" s="305"/>
      <c r="CD91" s="305"/>
      <c r="CE91" s="305"/>
      <c r="CF91" s="165" t="s">
        <v>169</v>
      </c>
      <c r="CG91" s="308" t="str">
        <f t="shared" si="193"/>
        <v/>
      </c>
      <c r="CH91" s="251"/>
      <c r="CI91" s="296"/>
      <c r="CJ91" s="166"/>
      <c r="CK91" s="245"/>
      <c r="CL91" s="245"/>
      <c r="CM91" s="245"/>
      <c r="CN91" s="245"/>
      <c r="CO91" s="245"/>
      <c r="CP91" s="165" t="s">
        <v>107</v>
      </c>
      <c r="CQ91" s="247"/>
      <c r="CR91" s="249" t="str">
        <f t="shared" si="194"/>
        <v/>
      </c>
      <c r="CS91" s="251"/>
      <c r="CT91" s="296" t="s">
        <v>171</v>
      </c>
      <c r="CU91" s="167"/>
      <c r="CV91" s="300"/>
      <c r="CW91" s="300"/>
      <c r="CX91" s="300"/>
      <c r="CY91" s="300"/>
      <c r="CZ91" s="300"/>
      <c r="DA91" s="300"/>
      <c r="DB91" s="168" t="s">
        <v>108</v>
      </c>
      <c r="DC91" s="296" t="s">
        <v>171</v>
      </c>
      <c r="DD91" s="170"/>
      <c r="DE91" s="300"/>
      <c r="DF91" s="300"/>
      <c r="DG91" s="300"/>
      <c r="DH91" s="300"/>
      <c r="DI91" s="300"/>
      <c r="DJ91" s="300"/>
      <c r="DK91" s="169" t="s">
        <v>106</v>
      </c>
      <c r="DL91" s="296" t="s">
        <v>171</v>
      </c>
      <c r="DM91" s="170"/>
      <c r="DN91" s="300"/>
      <c r="DO91" s="300"/>
      <c r="DP91" s="300"/>
      <c r="DQ91" s="300"/>
      <c r="DR91" s="300"/>
      <c r="DS91" s="300"/>
      <c r="DT91" s="171" t="s">
        <v>106</v>
      </c>
      <c r="DU91" s="296" t="s">
        <v>171</v>
      </c>
      <c r="DV91" s="310"/>
      <c r="DW91" s="300"/>
      <c r="DX91" s="300"/>
      <c r="DY91" s="300"/>
      <c r="DZ91" s="300"/>
      <c r="EA91" s="300"/>
      <c r="EB91" s="300"/>
      <c r="EC91" s="172" t="s">
        <v>106</v>
      </c>
      <c r="ED91" s="173"/>
      <c r="EE91" s="296" t="s">
        <v>171</v>
      </c>
      <c r="EF91" s="170"/>
      <c r="EG91" s="300"/>
      <c r="EH91" s="300"/>
      <c r="EI91" s="300"/>
      <c r="EJ91" s="300"/>
      <c r="EK91" s="300"/>
      <c r="EL91" s="300"/>
      <c r="EM91" s="172" t="s">
        <v>106</v>
      </c>
      <c r="EN91" s="174"/>
      <c r="EO91" s="296" t="s">
        <v>171</v>
      </c>
      <c r="EP91" s="255"/>
      <c r="EQ91" s="256"/>
      <c r="ER91" s="256"/>
      <c r="ES91" s="256"/>
      <c r="ET91" s="256"/>
      <c r="EU91" s="256"/>
      <c r="EV91" s="175" t="s">
        <v>109</v>
      </c>
      <c r="EW91" s="259" t="str">
        <f t="shared" si="195"/>
        <v/>
      </c>
      <c r="EX91" s="253"/>
      <c r="EY91" s="296" t="s">
        <v>171</v>
      </c>
      <c r="EZ91" s="255"/>
      <c r="FA91" s="256"/>
      <c r="FB91" s="256"/>
      <c r="FC91" s="256"/>
      <c r="FD91" s="256"/>
      <c r="FE91" s="256"/>
      <c r="FF91" s="175" t="s">
        <v>109</v>
      </c>
      <c r="FG91" s="176" t="str">
        <f t="shared" si="196"/>
        <v/>
      </c>
      <c r="FH91" s="251"/>
      <c r="FI91" s="296"/>
      <c r="FJ91" s="423"/>
      <c r="FK91" s="424"/>
      <c r="FL91" s="424"/>
      <c r="FM91" s="424"/>
      <c r="FN91" s="424"/>
      <c r="FO91" s="424"/>
      <c r="FP91" s="165" t="s">
        <v>110</v>
      </c>
      <c r="FQ91" s="177" t="str">
        <f t="shared" si="197"/>
        <v/>
      </c>
      <c r="FR91" s="261"/>
      <c r="FS91" s="263" t="str">
        <f t="shared" si="198"/>
        <v/>
      </c>
      <c r="FT91" s="269"/>
      <c r="FU91" s="270"/>
      <c r="FV91" s="265" t="str">
        <f t="shared" si="199"/>
        <v/>
      </c>
      <c r="FW91" s="273"/>
      <c r="FX91" s="274"/>
      <c r="FY91" s="267" t="str">
        <f t="shared" si="200"/>
        <v/>
      </c>
      <c r="FZ91" s="273"/>
      <c r="GA91" s="277"/>
      <c r="GB91" s="376"/>
      <c r="GD91" s="316" t="str">
        <f t="shared" si="201"/>
        <v/>
      </c>
      <c r="GE91" s="290" t="str">
        <f t="shared" si="202"/>
        <v/>
      </c>
      <c r="GF91" s="290" t="str">
        <f t="shared" si="203"/>
        <v/>
      </c>
      <c r="GG91" s="290" t="str">
        <f t="shared" si="204"/>
        <v/>
      </c>
      <c r="GH91" s="387" t="str">
        <f t="shared" si="205"/>
        <v/>
      </c>
      <c r="GI91" s="316" t="str">
        <f t="shared" si="206"/>
        <v/>
      </c>
      <c r="GJ91" s="290" t="str">
        <f t="shared" si="207"/>
        <v/>
      </c>
      <c r="GK91" s="290" t="str">
        <f t="shared" si="208"/>
        <v/>
      </c>
      <c r="GL91" s="317" t="str">
        <f t="shared" si="209"/>
        <v/>
      </c>
      <c r="GM91" s="391"/>
      <c r="GN91" s="398" t="str">
        <f t="shared" si="210"/>
        <v/>
      </c>
      <c r="GO91" s="398" t="str">
        <f t="shared" si="211"/>
        <v/>
      </c>
      <c r="GP91" s="399" t="str">
        <f t="shared" si="212"/>
        <v/>
      </c>
      <c r="GQ91" s="400" t="str">
        <f t="shared" si="213"/>
        <v/>
      </c>
      <c r="GR91" s="400" t="str">
        <f t="shared" si="214"/>
        <v/>
      </c>
      <c r="GS91" s="400" t="str">
        <f t="shared" si="215"/>
        <v/>
      </c>
      <c r="GT91" s="290" t="str">
        <f t="shared" si="216"/>
        <v/>
      </c>
      <c r="GU91" s="290" t="str">
        <f t="shared" si="217"/>
        <v/>
      </c>
      <c r="GV91" s="290" t="str">
        <f t="shared" si="218"/>
        <v/>
      </c>
      <c r="GW91" s="400" t="str">
        <f t="shared" si="219"/>
        <v/>
      </c>
      <c r="GX91" s="290" t="str">
        <f t="shared" si="220"/>
        <v/>
      </c>
      <c r="GY91" s="290" t="str">
        <f t="shared" si="221"/>
        <v/>
      </c>
      <c r="GZ91" s="290" t="str">
        <f t="shared" si="222"/>
        <v/>
      </c>
      <c r="HA91" s="317" t="str">
        <f t="shared" si="223"/>
        <v/>
      </c>
      <c r="HB91" s="417" t="str">
        <f t="shared" si="224"/>
        <v/>
      </c>
      <c r="HC91" s="399" t="str">
        <f t="shared" si="225"/>
        <v/>
      </c>
      <c r="HD91" s="290" t="str">
        <f t="shared" si="226"/>
        <v/>
      </c>
      <c r="HE91" s="290" t="str">
        <f t="shared" si="227"/>
        <v/>
      </c>
      <c r="HF91" s="290" t="str">
        <f t="shared" si="228"/>
        <v/>
      </c>
      <c r="HG91" s="290" t="str">
        <f t="shared" si="229"/>
        <v/>
      </c>
      <c r="HH91" s="317" t="str">
        <f t="shared" si="230"/>
        <v/>
      </c>
      <c r="HI91" s="399" t="str">
        <f t="shared" si="231"/>
        <v/>
      </c>
      <c r="HJ91" s="387" t="str">
        <f t="shared" si="232"/>
        <v/>
      </c>
      <c r="HK91" s="387" t="str">
        <f t="shared" si="233"/>
        <v/>
      </c>
      <c r="HL91" s="387" t="str">
        <f t="shared" si="234"/>
        <v/>
      </c>
      <c r="HM91" s="387" t="str">
        <f t="shared" si="235"/>
        <v/>
      </c>
      <c r="HN91" s="317" t="str">
        <f t="shared" si="236"/>
        <v/>
      </c>
      <c r="HO91" s="417" t="str">
        <f t="shared" si="237"/>
        <v/>
      </c>
      <c r="HP91" s="290" t="str">
        <f t="shared" si="238"/>
        <v/>
      </c>
      <c r="HQ91" s="290" t="str">
        <f t="shared" si="239"/>
        <v/>
      </c>
      <c r="HR91" s="422" t="str">
        <f t="shared" si="240"/>
        <v/>
      </c>
      <c r="HS91" s="399" t="str">
        <f t="shared" si="241"/>
        <v/>
      </c>
      <c r="HT91" s="400" t="str">
        <f t="shared" si="242"/>
        <v/>
      </c>
      <c r="HU91" s="387" t="str">
        <f t="shared" si="243"/>
        <v/>
      </c>
      <c r="HV91" s="387" t="str">
        <f t="shared" si="244"/>
        <v/>
      </c>
      <c r="HW91" s="404" t="str">
        <f t="shared" si="245"/>
        <v/>
      </c>
      <c r="HX91" s="394" t="str">
        <f t="shared" si="246"/>
        <v/>
      </c>
      <c r="HY91" s="180"/>
      <c r="HZ91" s="406">
        <f t="shared" si="247"/>
        <v>0</v>
      </c>
      <c r="IA91" s="406">
        <f t="shared" si="248"/>
        <v>0</v>
      </c>
      <c r="IB91" s="407">
        <f t="shared" si="249"/>
        <v>0</v>
      </c>
      <c r="IC91" s="407" t="str">
        <f t="shared" si="250"/>
        <v/>
      </c>
      <c r="ID91" s="407" t="str">
        <f t="shared" si="251"/>
        <v/>
      </c>
      <c r="IE91" s="407" t="str">
        <f t="shared" si="252"/>
        <v/>
      </c>
      <c r="IF91" s="407" t="str">
        <f t="shared" si="253"/>
        <v/>
      </c>
      <c r="IG91" s="407">
        <f t="shared" si="254"/>
        <v>0</v>
      </c>
      <c r="IH91" s="407">
        <f t="shared" si="255"/>
        <v>0</v>
      </c>
      <c r="II91" s="407">
        <f t="shared" si="256"/>
        <v>0</v>
      </c>
      <c r="IJ91" s="407">
        <f t="shared" si="257"/>
        <v>0</v>
      </c>
      <c r="IK91" s="406">
        <f t="shared" si="258"/>
        <v>0</v>
      </c>
    </row>
    <row r="92" spans="2:245" s="178" customFormat="1" ht="15" customHeight="1" x14ac:dyDescent="0.2">
      <c r="B92" s="231">
        <f t="shared" si="174"/>
        <v>0</v>
      </c>
      <c r="C92" s="231">
        <f t="shared" si="175"/>
        <v>0</v>
      </c>
      <c r="D92" s="231">
        <f t="shared" si="176"/>
        <v>0</v>
      </c>
      <c r="E92" s="231">
        <f t="shared" si="177"/>
        <v>0</v>
      </c>
      <c r="F92" s="231">
        <f t="shared" si="178"/>
        <v>0</v>
      </c>
      <c r="G92" s="231">
        <f t="shared" si="179"/>
        <v>0</v>
      </c>
      <c r="H92" s="231">
        <f t="shared" si="180"/>
        <v>0</v>
      </c>
      <c r="I92" s="232">
        <f t="shared" si="181"/>
        <v>0</v>
      </c>
      <c r="J92" s="151">
        <f t="shared" si="182"/>
        <v>0</v>
      </c>
      <c r="K92" s="152"/>
      <c r="L92" s="152"/>
      <c r="M92" s="153"/>
      <c r="N92" s="233"/>
      <c r="O92" s="155"/>
      <c r="P92" s="145" t="str">
        <f>IFERROR(VLOOKUP(O92,整理番号!$A$30:$B$31,2,FALSE),"")</f>
        <v/>
      </c>
      <c r="Q92" s="213"/>
      <c r="R92" s="158"/>
      <c r="S92" s="156" t="str">
        <f t="shared" si="183"/>
        <v/>
      </c>
      <c r="T92" s="152"/>
      <c r="U92" s="153"/>
      <c r="V92" s="145" t="str">
        <f>IFERROR(VLOOKUP(U92,整理番号!$A$3:$B$5,2,FALSE),"")</f>
        <v/>
      </c>
      <c r="W92" s="153"/>
      <c r="X92" s="146" t="str">
        <f>IFERROR(VLOOKUP(W92,整理番号!$A$8:$B$9,2,FALSE),"")</f>
        <v/>
      </c>
      <c r="Y92" s="153"/>
      <c r="Z92" s="145" t="str">
        <f>IFERROR(VLOOKUP(Y92,整理番号!$A$12:$B$16,2,FALSE),"")</f>
        <v/>
      </c>
      <c r="AA92" s="209"/>
      <c r="AB92" s="211"/>
      <c r="AC92" s="211"/>
      <c r="AD92" s="209"/>
      <c r="AE92" s="209"/>
      <c r="AF92" s="209"/>
      <c r="AG92" s="209"/>
      <c r="AH92" s="408"/>
      <c r="AI92" s="159"/>
      <c r="AJ92" s="410" t="str">
        <f>IFERROR(VLOOKUP(AI92,整理番号!$A$19:$B$23,2,FALSE),"")</f>
        <v/>
      </c>
      <c r="AK92" s="156" t="str">
        <f t="shared" si="184"/>
        <v/>
      </c>
      <c r="AL92" s="157"/>
      <c r="AM92" s="216"/>
      <c r="AN92" s="218"/>
      <c r="AO92" s="218"/>
      <c r="AP92" s="158"/>
      <c r="AQ92" s="159"/>
      <c r="AR92" s="220"/>
      <c r="AS92" s="161" t="str">
        <f t="shared" si="185"/>
        <v/>
      </c>
      <c r="AT92" s="147"/>
      <c r="AU92" s="147"/>
      <c r="AV92" s="161" t="str">
        <f t="shared" si="186"/>
        <v/>
      </c>
      <c r="AW92" s="162" t="str">
        <f t="shared" si="187"/>
        <v/>
      </c>
      <c r="AX92" s="162" t="str">
        <f t="shared" si="188"/>
        <v/>
      </c>
      <c r="AY92" s="223"/>
      <c r="AZ92" s="227" t="str">
        <f t="shared" si="189"/>
        <v/>
      </c>
      <c r="BA92" s="228" t="str">
        <f t="shared" si="190"/>
        <v/>
      </c>
      <c r="BB92" s="234" t="str">
        <f t="shared" si="191"/>
        <v/>
      </c>
      <c r="BC92" s="237"/>
      <c r="BD92" s="238"/>
      <c r="BE92" s="284"/>
      <c r="BF92" s="286"/>
      <c r="BG92" s="241"/>
      <c r="BH92" s="241"/>
      <c r="BI92" s="241"/>
      <c r="BJ92" s="241"/>
      <c r="BK92" s="241"/>
      <c r="BL92" s="163" t="s">
        <v>105</v>
      </c>
      <c r="BM92" s="302" t="str">
        <f t="shared" si="192"/>
        <v/>
      </c>
      <c r="BN92" s="251"/>
      <c r="BO92" s="270"/>
      <c r="BP92" s="179"/>
      <c r="BQ92" s="164"/>
      <c r="BR92" s="243"/>
      <c r="BS92" s="243"/>
      <c r="BT92" s="243"/>
      <c r="BU92" s="243"/>
      <c r="BV92" s="243"/>
      <c r="BW92" s="165" t="s">
        <v>106</v>
      </c>
      <c r="BX92" s="251"/>
      <c r="BY92" s="296"/>
      <c r="BZ92" s="304"/>
      <c r="CA92" s="305"/>
      <c r="CB92" s="305"/>
      <c r="CC92" s="305"/>
      <c r="CD92" s="305"/>
      <c r="CE92" s="305"/>
      <c r="CF92" s="165" t="s">
        <v>169</v>
      </c>
      <c r="CG92" s="308" t="str">
        <f t="shared" si="193"/>
        <v/>
      </c>
      <c r="CH92" s="251"/>
      <c r="CI92" s="296"/>
      <c r="CJ92" s="166"/>
      <c r="CK92" s="245"/>
      <c r="CL92" s="245"/>
      <c r="CM92" s="245"/>
      <c r="CN92" s="245"/>
      <c r="CO92" s="245"/>
      <c r="CP92" s="165" t="s">
        <v>107</v>
      </c>
      <c r="CQ92" s="247"/>
      <c r="CR92" s="249" t="str">
        <f t="shared" si="194"/>
        <v/>
      </c>
      <c r="CS92" s="251"/>
      <c r="CT92" s="296" t="s">
        <v>171</v>
      </c>
      <c r="CU92" s="167"/>
      <c r="CV92" s="300"/>
      <c r="CW92" s="300"/>
      <c r="CX92" s="300"/>
      <c r="CY92" s="300"/>
      <c r="CZ92" s="300"/>
      <c r="DA92" s="300"/>
      <c r="DB92" s="168" t="s">
        <v>108</v>
      </c>
      <c r="DC92" s="296" t="s">
        <v>171</v>
      </c>
      <c r="DD92" s="170"/>
      <c r="DE92" s="300"/>
      <c r="DF92" s="300"/>
      <c r="DG92" s="300"/>
      <c r="DH92" s="300"/>
      <c r="DI92" s="300"/>
      <c r="DJ92" s="300"/>
      <c r="DK92" s="169" t="s">
        <v>106</v>
      </c>
      <c r="DL92" s="296" t="s">
        <v>171</v>
      </c>
      <c r="DM92" s="170"/>
      <c r="DN92" s="300"/>
      <c r="DO92" s="300"/>
      <c r="DP92" s="300"/>
      <c r="DQ92" s="300"/>
      <c r="DR92" s="300"/>
      <c r="DS92" s="300"/>
      <c r="DT92" s="171" t="s">
        <v>106</v>
      </c>
      <c r="DU92" s="296" t="s">
        <v>171</v>
      </c>
      <c r="DV92" s="310"/>
      <c r="DW92" s="300"/>
      <c r="DX92" s="300"/>
      <c r="DY92" s="300"/>
      <c r="DZ92" s="300"/>
      <c r="EA92" s="300"/>
      <c r="EB92" s="300"/>
      <c r="EC92" s="172" t="s">
        <v>106</v>
      </c>
      <c r="ED92" s="173"/>
      <c r="EE92" s="296" t="s">
        <v>171</v>
      </c>
      <c r="EF92" s="170"/>
      <c r="EG92" s="300"/>
      <c r="EH92" s="300"/>
      <c r="EI92" s="300"/>
      <c r="EJ92" s="300"/>
      <c r="EK92" s="300"/>
      <c r="EL92" s="300"/>
      <c r="EM92" s="172" t="s">
        <v>106</v>
      </c>
      <c r="EN92" s="174"/>
      <c r="EO92" s="296" t="s">
        <v>171</v>
      </c>
      <c r="EP92" s="255"/>
      <c r="EQ92" s="256"/>
      <c r="ER92" s="256"/>
      <c r="ES92" s="256"/>
      <c r="ET92" s="256"/>
      <c r="EU92" s="256"/>
      <c r="EV92" s="175" t="s">
        <v>109</v>
      </c>
      <c r="EW92" s="259" t="str">
        <f t="shared" si="195"/>
        <v/>
      </c>
      <c r="EX92" s="253"/>
      <c r="EY92" s="296" t="s">
        <v>171</v>
      </c>
      <c r="EZ92" s="255"/>
      <c r="FA92" s="256"/>
      <c r="FB92" s="256"/>
      <c r="FC92" s="256"/>
      <c r="FD92" s="256"/>
      <c r="FE92" s="256"/>
      <c r="FF92" s="175" t="s">
        <v>109</v>
      </c>
      <c r="FG92" s="176" t="str">
        <f t="shared" si="196"/>
        <v/>
      </c>
      <c r="FH92" s="251"/>
      <c r="FI92" s="296"/>
      <c r="FJ92" s="423"/>
      <c r="FK92" s="424"/>
      <c r="FL92" s="424"/>
      <c r="FM92" s="424"/>
      <c r="FN92" s="424"/>
      <c r="FO92" s="424"/>
      <c r="FP92" s="165" t="s">
        <v>110</v>
      </c>
      <c r="FQ92" s="177" t="str">
        <f t="shared" si="197"/>
        <v/>
      </c>
      <c r="FR92" s="261"/>
      <c r="FS92" s="263" t="str">
        <f t="shared" si="198"/>
        <v/>
      </c>
      <c r="FT92" s="269"/>
      <c r="FU92" s="270"/>
      <c r="FV92" s="265" t="str">
        <f t="shared" si="199"/>
        <v/>
      </c>
      <c r="FW92" s="273"/>
      <c r="FX92" s="274"/>
      <c r="FY92" s="267" t="str">
        <f t="shared" si="200"/>
        <v/>
      </c>
      <c r="FZ92" s="273"/>
      <c r="GA92" s="277"/>
      <c r="GB92" s="376"/>
      <c r="GD92" s="316" t="str">
        <f t="shared" si="201"/>
        <v/>
      </c>
      <c r="GE92" s="290" t="str">
        <f t="shared" si="202"/>
        <v/>
      </c>
      <c r="GF92" s="290" t="str">
        <f t="shared" si="203"/>
        <v/>
      </c>
      <c r="GG92" s="290" t="str">
        <f t="shared" si="204"/>
        <v/>
      </c>
      <c r="GH92" s="387" t="str">
        <f t="shared" si="205"/>
        <v/>
      </c>
      <c r="GI92" s="316" t="str">
        <f t="shared" si="206"/>
        <v/>
      </c>
      <c r="GJ92" s="290" t="str">
        <f t="shared" si="207"/>
        <v/>
      </c>
      <c r="GK92" s="290" t="str">
        <f t="shared" si="208"/>
        <v/>
      </c>
      <c r="GL92" s="317" t="str">
        <f t="shared" si="209"/>
        <v/>
      </c>
      <c r="GM92" s="391"/>
      <c r="GN92" s="398" t="str">
        <f t="shared" si="210"/>
        <v/>
      </c>
      <c r="GO92" s="398" t="str">
        <f t="shared" si="211"/>
        <v/>
      </c>
      <c r="GP92" s="399" t="str">
        <f t="shared" si="212"/>
        <v/>
      </c>
      <c r="GQ92" s="400" t="str">
        <f t="shared" si="213"/>
        <v/>
      </c>
      <c r="GR92" s="400" t="str">
        <f t="shared" si="214"/>
        <v/>
      </c>
      <c r="GS92" s="400" t="str">
        <f t="shared" si="215"/>
        <v/>
      </c>
      <c r="GT92" s="290" t="str">
        <f t="shared" si="216"/>
        <v/>
      </c>
      <c r="GU92" s="290" t="str">
        <f t="shared" si="217"/>
        <v/>
      </c>
      <c r="GV92" s="290" t="str">
        <f t="shared" si="218"/>
        <v/>
      </c>
      <c r="GW92" s="400" t="str">
        <f t="shared" si="219"/>
        <v/>
      </c>
      <c r="GX92" s="290" t="str">
        <f t="shared" si="220"/>
        <v/>
      </c>
      <c r="GY92" s="290" t="str">
        <f t="shared" si="221"/>
        <v/>
      </c>
      <c r="GZ92" s="290" t="str">
        <f t="shared" si="222"/>
        <v/>
      </c>
      <c r="HA92" s="317" t="str">
        <f t="shared" si="223"/>
        <v/>
      </c>
      <c r="HB92" s="417" t="str">
        <f t="shared" si="224"/>
        <v/>
      </c>
      <c r="HC92" s="399" t="str">
        <f t="shared" si="225"/>
        <v/>
      </c>
      <c r="HD92" s="290" t="str">
        <f t="shared" si="226"/>
        <v/>
      </c>
      <c r="HE92" s="290" t="str">
        <f t="shared" si="227"/>
        <v/>
      </c>
      <c r="HF92" s="290" t="str">
        <f t="shared" si="228"/>
        <v/>
      </c>
      <c r="HG92" s="290" t="str">
        <f t="shared" si="229"/>
        <v/>
      </c>
      <c r="HH92" s="317" t="str">
        <f t="shared" si="230"/>
        <v/>
      </c>
      <c r="HI92" s="399" t="str">
        <f t="shared" si="231"/>
        <v/>
      </c>
      <c r="HJ92" s="387" t="str">
        <f t="shared" si="232"/>
        <v/>
      </c>
      <c r="HK92" s="387" t="str">
        <f t="shared" si="233"/>
        <v/>
      </c>
      <c r="HL92" s="387" t="str">
        <f t="shared" si="234"/>
        <v/>
      </c>
      <c r="HM92" s="387" t="str">
        <f t="shared" si="235"/>
        <v/>
      </c>
      <c r="HN92" s="317" t="str">
        <f t="shared" si="236"/>
        <v/>
      </c>
      <c r="HO92" s="417" t="str">
        <f t="shared" si="237"/>
        <v/>
      </c>
      <c r="HP92" s="290" t="str">
        <f t="shared" si="238"/>
        <v/>
      </c>
      <c r="HQ92" s="290" t="str">
        <f t="shared" si="239"/>
        <v/>
      </c>
      <c r="HR92" s="422" t="str">
        <f t="shared" si="240"/>
        <v/>
      </c>
      <c r="HS92" s="399" t="str">
        <f t="shared" si="241"/>
        <v/>
      </c>
      <c r="HT92" s="400" t="str">
        <f t="shared" si="242"/>
        <v/>
      </c>
      <c r="HU92" s="387" t="str">
        <f t="shared" si="243"/>
        <v/>
      </c>
      <c r="HV92" s="387" t="str">
        <f t="shared" si="244"/>
        <v/>
      </c>
      <c r="HW92" s="404" t="str">
        <f t="shared" si="245"/>
        <v/>
      </c>
      <c r="HX92" s="394" t="str">
        <f t="shared" si="246"/>
        <v/>
      </c>
      <c r="HY92" s="180"/>
      <c r="HZ92" s="406">
        <f t="shared" si="247"/>
        <v>0</v>
      </c>
      <c r="IA92" s="406">
        <f t="shared" si="248"/>
        <v>0</v>
      </c>
      <c r="IB92" s="407">
        <f t="shared" si="249"/>
        <v>0</v>
      </c>
      <c r="IC92" s="407" t="str">
        <f t="shared" si="250"/>
        <v/>
      </c>
      <c r="ID92" s="407" t="str">
        <f t="shared" si="251"/>
        <v/>
      </c>
      <c r="IE92" s="407" t="str">
        <f t="shared" si="252"/>
        <v/>
      </c>
      <c r="IF92" s="407" t="str">
        <f t="shared" si="253"/>
        <v/>
      </c>
      <c r="IG92" s="407">
        <f t="shared" si="254"/>
        <v>0</v>
      </c>
      <c r="IH92" s="407">
        <f t="shared" si="255"/>
        <v>0</v>
      </c>
      <c r="II92" s="407">
        <f t="shared" si="256"/>
        <v>0</v>
      </c>
      <c r="IJ92" s="407">
        <f t="shared" si="257"/>
        <v>0</v>
      </c>
      <c r="IK92" s="406">
        <f t="shared" si="258"/>
        <v>0</v>
      </c>
    </row>
    <row r="93" spans="2:245" s="178" customFormat="1" ht="15" customHeight="1" x14ac:dyDescent="0.2">
      <c r="B93" s="231">
        <f t="shared" si="174"/>
        <v>0</v>
      </c>
      <c r="C93" s="231">
        <f t="shared" si="175"/>
        <v>0</v>
      </c>
      <c r="D93" s="231">
        <f t="shared" si="176"/>
        <v>0</v>
      </c>
      <c r="E93" s="231">
        <f t="shared" si="177"/>
        <v>0</v>
      </c>
      <c r="F93" s="231">
        <f t="shared" si="178"/>
        <v>0</v>
      </c>
      <c r="G93" s="231">
        <f t="shared" si="179"/>
        <v>0</v>
      </c>
      <c r="H93" s="231">
        <f t="shared" si="180"/>
        <v>0</v>
      </c>
      <c r="I93" s="232">
        <f t="shared" si="181"/>
        <v>0</v>
      </c>
      <c r="J93" s="151">
        <f t="shared" si="182"/>
        <v>0</v>
      </c>
      <c r="K93" s="152"/>
      <c r="L93" s="152"/>
      <c r="M93" s="153"/>
      <c r="N93" s="233"/>
      <c r="O93" s="155"/>
      <c r="P93" s="145" t="str">
        <f>IFERROR(VLOOKUP(O93,整理番号!$A$30:$B$31,2,FALSE),"")</f>
        <v/>
      </c>
      <c r="Q93" s="213"/>
      <c r="R93" s="158"/>
      <c r="S93" s="156" t="str">
        <f t="shared" si="183"/>
        <v/>
      </c>
      <c r="T93" s="152"/>
      <c r="U93" s="153"/>
      <c r="V93" s="145" t="str">
        <f>IFERROR(VLOOKUP(U93,整理番号!$A$3:$B$5,2,FALSE),"")</f>
        <v/>
      </c>
      <c r="W93" s="153"/>
      <c r="X93" s="146" t="str">
        <f>IFERROR(VLOOKUP(W93,整理番号!$A$8:$B$9,2,FALSE),"")</f>
        <v/>
      </c>
      <c r="Y93" s="153"/>
      <c r="Z93" s="145" t="str">
        <f>IFERROR(VLOOKUP(Y93,整理番号!$A$12:$B$16,2,FALSE),"")</f>
        <v/>
      </c>
      <c r="AA93" s="209"/>
      <c r="AB93" s="211"/>
      <c r="AC93" s="211"/>
      <c r="AD93" s="209"/>
      <c r="AE93" s="209"/>
      <c r="AF93" s="209"/>
      <c r="AG93" s="209"/>
      <c r="AH93" s="408"/>
      <c r="AI93" s="159"/>
      <c r="AJ93" s="410" t="str">
        <f>IFERROR(VLOOKUP(AI93,整理番号!$A$19:$B$23,2,FALSE),"")</f>
        <v/>
      </c>
      <c r="AK93" s="156" t="str">
        <f t="shared" si="184"/>
        <v/>
      </c>
      <c r="AL93" s="157"/>
      <c r="AM93" s="216"/>
      <c r="AN93" s="218"/>
      <c r="AO93" s="218"/>
      <c r="AP93" s="158"/>
      <c r="AQ93" s="159"/>
      <c r="AR93" s="220"/>
      <c r="AS93" s="161" t="str">
        <f t="shared" si="185"/>
        <v/>
      </c>
      <c r="AT93" s="147"/>
      <c r="AU93" s="147"/>
      <c r="AV93" s="161" t="str">
        <f t="shared" si="186"/>
        <v/>
      </c>
      <c r="AW93" s="162" t="str">
        <f t="shared" si="187"/>
        <v/>
      </c>
      <c r="AX93" s="162" t="str">
        <f t="shared" si="188"/>
        <v/>
      </c>
      <c r="AY93" s="223"/>
      <c r="AZ93" s="227" t="str">
        <f t="shared" si="189"/>
        <v/>
      </c>
      <c r="BA93" s="228" t="str">
        <f t="shared" si="190"/>
        <v/>
      </c>
      <c r="BB93" s="234" t="str">
        <f t="shared" si="191"/>
        <v/>
      </c>
      <c r="BC93" s="237"/>
      <c r="BD93" s="238"/>
      <c r="BE93" s="284"/>
      <c r="BF93" s="286"/>
      <c r="BG93" s="241"/>
      <c r="BH93" s="241"/>
      <c r="BI93" s="241"/>
      <c r="BJ93" s="241"/>
      <c r="BK93" s="241"/>
      <c r="BL93" s="163" t="s">
        <v>105</v>
      </c>
      <c r="BM93" s="302" t="str">
        <f t="shared" si="192"/>
        <v/>
      </c>
      <c r="BN93" s="251"/>
      <c r="BO93" s="270"/>
      <c r="BP93" s="179"/>
      <c r="BQ93" s="164"/>
      <c r="BR93" s="243"/>
      <c r="BS93" s="243"/>
      <c r="BT93" s="243"/>
      <c r="BU93" s="243"/>
      <c r="BV93" s="243"/>
      <c r="BW93" s="165" t="s">
        <v>106</v>
      </c>
      <c r="BX93" s="251"/>
      <c r="BY93" s="296"/>
      <c r="BZ93" s="304"/>
      <c r="CA93" s="305"/>
      <c r="CB93" s="305"/>
      <c r="CC93" s="305"/>
      <c r="CD93" s="305"/>
      <c r="CE93" s="305"/>
      <c r="CF93" s="165" t="s">
        <v>169</v>
      </c>
      <c r="CG93" s="308" t="str">
        <f t="shared" si="193"/>
        <v/>
      </c>
      <c r="CH93" s="251"/>
      <c r="CI93" s="296"/>
      <c r="CJ93" s="166"/>
      <c r="CK93" s="245"/>
      <c r="CL93" s="245"/>
      <c r="CM93" s="245"/>
      <c r="CN93" s="245"/>
      <c r="CO93" s="245"/>
      <c r="CP93" s="165" t="s">
        <v>107</v>
      </c>
      <c r="CQ93" s="247"/>
      <c r="CR93" s="249" t="str">
        <f t="shared" si="194"/>
        <v/>
      </c>
      <c r="CS93" s="251"/>
      <c r="CT93" s="296" t="s">
        <v>171</v>
      </c>
      <c r="CU93" s="167"/>
      <c r="CV93" s="300"/>
      <c r="CW93" s="300"/>
      <c r="CX93" s="300"/>
      <c r="CY93" s="300"/>
      <c r="CZ93" s="300"/>
      <c r="DA93" s="300"/>
      <c r="DB93" s="168" t="s">
        <v>108</v>
      </c>
      <c r="DC93" s="296" t="s">
        <v>171</v>
      </c>
      <c r="DD93" s="170"/>
      <c r="DE93" s="300"/>
      <c r="DF93" s="300"/>
      <c r="DG93" s="300"/>
      <c r="DH93" s="300"/>
      <c r="DI93" s="300"/>
      <c r="DJ93" s="300"/>
      <c r="DK93" s="169" t="s">
        <v>106</v>
      </c>
      <c r="DL93" s="296" t="s">
        <v>171</v>
      </c>
      <c r="DM93" s="170"/>
      <c r="DN93" s="300"/>
      <c r="DO93" s="300"/>
      <c r="DP93" s="300"/>
      <c r="DQ93" s="300"/>
      <c r="DR93" s="300"/>
      <c r="DS93" s="300"/>
      <c r="DT93" s="171" t="s">
        <v>106</v>
      </c>
      <c r="DU93" s="296" t="s">
        <v>171</v>
      </c>
      <c r="DV93" s="310"/>
      <c r="DW93" s="300"/>
      <c r="DX93" s="300"/>
      <c r="DY93" s="300"/>
      <c r="DZ93" s="300"/>
      <c r="EA93" s="300"/>
      <c r="EB93" s="300"/>
      <c r="EC93" s="172" t="s">
        <v>106</v>
      </c>
      <c r="ED93" s="173"/>
      <c r="EE93" s="296" t="s">
        <v>171</v>
      </c>
      <c r="EF93" s="170"/>
      <c r="EG93" s="300"/>
      <c r="EH93" s="300"/>
      <c r="EI93" s="300"/>
      <c r="EJ93" s="300"/>
      <c r="EK93" s="300"/>
      <c r="EL93" s="300"/>
      <c r="EM93" s="172" t="s">
        <v>106</v>
      </c>
      <c r="EN93" s="174"/>
      <c r="EO93" s="296" t="s">
        <v>171</v>
      </c>
      <c r="EP93" s="255"/>
      <c r="EQ93" s="256"/>
      <c r="ER93" s="256"/>
      <c r="ES93" s="256"/>
      <c r="ET93" s="256"/>
      <c r="EU93" s="256"/>
      <c r="EV93" s="175" t="s">
        <v>109</v>
      </c>
      <c r="EW93" s="259" t="str">
        <f t="shared" si="195"/>
        <v/>
      </c>
      <c r="EX93" s="253"/>
      <c r="EY93" s="296" t="s">
        <v>171</v>
      </c>
      <c r="EZ93" s="255"/>
      <c r="FA93" s="256"/>
      <c r="FB93" s="256"/>
      <c r="FC93" s="256"/>
      <c r="FD93" s="256"/>
      <c r="FE93" s="256"/>
      <c r="FF93" s="175" t="s">
        <v>109</v>
      </c>
      <c r="FG93" s="176" t="str">
        <f t="shared" si="196"/>
        <v/>
      </c>
      <c r="FH93" s="251"/>
      <c r="FI93" s="296"/>
      <c r="FJ93" s="423"/>
      <c r="FK93" s="424"/>
      <c r="FL93" s="424"/>
      <c r="FM93" s="424"/>
      <c r="FN93" s="424"/>
      <c r="FO93" s="424"/>
      <c r="FP93" s="165" t="s">
        <v>110</v>
      </c>
      <c r="FQ93" s="177" t="str">
        <f t="shared" si="197"/>
        <v/>
      </c>
      <c r="FR93" s="261"/>
      <c r="FS93" s="263" t="str">
        <f t="shared" si="198"/>
        <v/>
      </c>
      <c r="FT93" s="269"/>
      <c r="FU93" s="270"/>
      <c r="FV93" s="265" t="str">
        <f t="shared" si="199"/>
        <v/>
      </c>
      <c r="FW93" s="273"/>
      <c r="FX93" s="274"/>
      <c r="FY93" s="267" t="str">
        <f t="shared" si="200"/>
        <v/>
      </c>
      <c r="FZ93" s="273"/>
      <c r="GA93" s="277"/>
      <c r="GB93" s="376"/>
      <c r="GD93" s="316" t="str">
        <f t="shared" si="201"/>
        <v/>
      </c>
      <c r="GE93" s="290" t="str">
        <f t="shared" si="202"/>
        <v/>
      </c>
      <c r="GF93" s="290" t="str">
        <f t="shared" si="203"/>
        <v/>
      </c>
      <c r="GG93" s="290" t="str">
        <f t="shared" si="204"/>
        <v/>
      </c>
      <c r="GH93" s="387" t="str">
        <f t="shared" si="205"/>
        <v/>
      </c>
      <c r="GI93" s="316" t="str">
        <f t="shared" si="206"/>
        <v/>
      </c>
      <c r="GJ93" s="290" t="str">
        <f t="shared" si="207"/>
        <v/>
      </c>
      <c r="GK93" s="290" t="str">
        <f t="shared" si="208"/>
        <v/>
      </c>
      <c r="GL93" s="317" t="str">
        <f t="shared" si="209"/>
        <v/>
      </c>
      <c r="GM93" s="391"/>
      <c r="GN93" s="398" t="str">
        <f t="shared" si="210"/>
        <v/>
      </c>
      <c r="GO93" s="398" t="str">
        <f t="shared" si="211"/>
        <v/>
      </c>
      <c r="GP93" s="399" t="str">
        <f t="shared" si="212"/>
        <v/>
      </c>
      <c r="GQ93" s="400" t="str">
        <f t="shared" si="213"/>
        <v/>
      </c>
      <c r="GR93" s="400" t="str">
        <f t="shared" si="214"/>
        <v/>
      </c>
      <c r="GS93" s="400" t="str">
        <f t="shared" si="215"/>
        <v/>
      </c>
      <c r="GT93" s="290" t="str">
        <f t="shared" si="216"/>
        <v/>
      </c>
      <c r="GU93" s="290" t="str">
        <f t="shared" si="217"/>
        <v/>
      </c>
      <c r="GV93" s="290" t="str">
        <f t="shared" si="218"/>
        <v/>
      </c>
      <c r="GW93" s="400" t="str">
        <f t="shared" si="219"/>
        <v/>
      </c>
      <c r="GX93" s="290" t="str">
        <f t="shared" si="220"/>
        <v/>
      </c>
      <c r="GY93" s="290" t="str">
        <f t="shared" si="221"/>
        <v/>
      </c>
      <c r="GZ93" s="290" t="str">
        <f t="shared" si="222"/>
        <v/>
      </c>
      <c r="HA93" s="317" t="str">
        <f t="shared" si="223"/>
        <v/>
      </c>
      <c r="HB93" s="417" t="str">
        <f t="shared" si="224"/>
        <v/>
      </c>
      <c r="HC93" s="399" t="str">
        <f t="shared" si="225"/>
        <v/>
      </c>
      <c r="HD93" s="290" t="str">
        <f t="shared" si="226"/>
        <v/>
      </c>
      <c r="HE93" s="290" t="str">
        <f t="shared" si="227"/>
        <v/>
      </c>
      <c r="HF93" s="290" t="str">
        <f t="shared" si="228"/>
        <v/>
      </c>
      <c r="HG93" s="290" t="str">
        <f t="shared" si="229"/>
        <v/>
      </c>
      <c r="HH93" s="317" t="str">
        <f t="shared" si="230"/>
        <v/>
      </c>
      <c r="HI93" s="399" t="str">
        <f t="shared" si="231"/>
        <v/>
      </c>
      <c r="HJ93" s="387" t="str">
        <f t="shared" si="232"/>
        <v/>
      </c>
      <c r="HK93" s="387" t="str">
        <f t="shared" si="233"/>
        <v/>
      </c>
      <c r="HL93" s="387" t="str">
        <f t="shared" si="234"/>
        <v/>
      </c>
      <c r="HM93" s="387" t="str">
        <f t="shared" si="235"/>
        <v/>
      </c>
      <c r="HN93" s="317" t="str">
        <f t="shared" si="236"/>
        <v/>
      </c>
      <c r="HO93" s="417" t="str">
        <f t="shared" si="237"/>
        <v/>
      </c>
      <c r="HP93" s="290" t="str">
        <f t="shared" si="238"/>
        <v/>
      </c>
      <c r="HQ93" s="290" t="str">
        <f t="shared" si="239"/>
        <v/>
      </c>
      <c r="HR93" s="422" t="str">
        <f t="shared" si="240"/>
        <v/>
      </c>
      <c r="HS93" s="399" t="str">
        <f t="shared" si="241"/>
        <v/>
      </c>
      <c r="HT93" s="400" t="str">
        <f t="shared" si="242"/>
        <v/>
      </c>
      <c r="HU93" s="387" t="str">
        <f t="shared" si="243"/>
        <v/>
      </c>
      <c r="HV93" s="387" t="str">
        <f t="shared" si="244"/>
        <v/>
      </c>
      <c r="HW93" s="404" t="str">
        <f t="shared" si="245"/>
        <v/>
      </c>
      <c r="HX93" s="394" t="str">
        <f t="shared" si="246"/>
        <v/>
      </c>
      <c r="HY93" s="180"/>
      <c r="HZ93" s="406">
        <f t="shared" si="247"/>
        <v>0</v>
      </c>
      <c r="IA93" s="406">
        <f t="shared" si="248"/>
        <v>0</v>
      </c>
      <c r="IB93" s="407">
        <f t="shared" si="249"/>
        <v>0</v>
      </c>
      <c r="IC93" s="407" t="str">
        <f t="shared" si="250"/>
        <v/>
      </c>
      <c r="ID93" s="407" t="str">
        <f t="shared" si="251"/>
        <v/>
      </c>
      <c r="IE93" s="407" t="str">
        <f t="shared" si="252"/>
        <v/>
      </c>
      <c r="IF93" s="407" t="str">
        <f t="shared" si="253"/>
        <v/>
      </c>
      <c r="IG93" s="407">
        <f t="shared" si="254"/>
        <v>0</v>
      </c>
      <c r="IH93" s="407">
        <f t="shared" si="255"/>
        <v>0</v>
      </c>
      <c r="II93" s="407">
        <f t="shared" si="256"/>
        <v>0</v>
      </c>
      <c r="IJ93" s="407">
        <f t="shared" si="257"/>
        <v>0</v>
      </c>
      <c r="IK93" s="406">
        <f t="shared" si="258"/>
        <v>0</v>
      </c>
    </row>
    <row r="94" spans="2:245" s="178" customFormat="1" ht="15" customHeight="1" x14ac:dyDescent="0.2">
      <c r="B94" s="231">
        <f t="shared" si="174"/>
        <v>0</v>
      </c>
      <c r="C94" s="231">
        <f t="shared" si="175"/>
        <v>0</v>
      </c>
      <c r="D94" s="231">
        <f t="shared" si="176"/>
        <v>0</v>
      </c>
      <c r="E94" s="231">
        <f t="shared" si="177"/>
        <v>0</v>
      </c>
      <c r="F94" s="231">
        <f t="shared" si="178"/>
        <v>0</v>
      </c>
      <c r="G94" s="231">
        <f t="shared" si="179"/>
        <v>0</v>
      </c>
      <c r="H94" s="231">
        <f t="shared" si="180"/>
        <v>0</v>
      </c>
      <c r="I94" s="232">
        <f t="shared" si="181"/>
        <v>0</v>
      </c>
      <c r="J94" s="151">
        <f t="shared" si="182"/>
        <v>0</v>
      </c>
      <c r="K94" s="152"/>
      <c r="L94" s="152"/>
      <c r="M94" s="153"/>
      <c r="N94" s="233"/>
      <c r="O94" s="155"/>
      <c r="P94" s="145" t="str">
        <f>IFERROR(VLOOKUP(O94,整理番号!$A$30:$B$31,2,FALSE),"")</f>
        <v/>
      </c>
      <c r="Q94" s="213"/>
      <c r="R94" s="158"/>
      <c r="S94" s="156" t="str">
        <f t="shared" si="183"/>
        <v/>
      </c>
      <c r="T94" s="152"/>
      <c r="U94" s="153"/>
      <c r="V94" s="145" t="str">
        <f>IFERROR(VLOOKUP(U94,整理番号!$A$3:$B$5,2,FALSE),"")</f>
        <v/>
      </c>
      <c r="W94" s="153"/>
      <c r="X94" s="146" t="str">
        <f>IFERROR(VLOOKUP(W94,整理番号!$A$8:$B$9,2,FALSE),"")</f>
        <v/>
      </c>
      <c r="Y94" s="153"/>
      <c r="Z94" s="145" t="str">
        <f>IFERROR(VLOOKUP(Y94,整理番号!$A$12:$B$16,2,FALSE),"")</f>
        <v/>
      </c>
      <c r="AA94" s="209"/>
      <c r="AB94" s="211"/>
      <c r="AC94" s="211"/>
      <c r="AD94" s="209"/>
      <c r="AE94" s="209"/>
      <c r="AF94" s="209"/>
      <c r="AG94" s="209"/>
      <c r="AH94" s="408"/>
      <c r="AI94" s="159"/>
      <c r="AJ94" s="410" t="str">
        <f>IFERROR(VLOOKUP(AI94,整理番号!$A$19:$B$23,2,FALSE),"")</f>
        <v/>
      </c>
      <c r="AK94" s="156" t="str">
        <f t="shared" si="184"/>
        <v/>
      </c>
      <c r="AL94" s="157"/>
      <c r="AM94" s="216"/>
      <c r="AN94" s="218"/>
      <c r="AO94" s="218"/>
      <c r="AP94" s="158"/>
      <c r="AQ94" s="159"/>
      <c r="AR94" s="220"/>
      <c r="AS94" s="161" t="str">
        <f t="shared" si="185"/>
        <v/>
      </c>
      <c r="AT94" s="147"/>
      <c r="AU94" s="147"/>
      <c r="AV94" s="161" t="str">
        <f t="shared" si="186"/>
        <v/>
      </c>
      <c r="AW94" s="162" t="str">
        <f t="shared" si="187"/>
        <v/>
      </c>
      <c r="AX94" s="162" t="str">
        <f t="shared" si="188"/>
        <v/>
      </c>
      <c r="AY94" s="223"/>
      <c r="AZ94" s="227" t="str">
        <f t="shared" si="189"/>
        <v/>
      </c>
      <c r="BA94" s="228" t="str">
        <f t="shared" si="190"/>
        <v/>
      </c>
      <c r="BB94" s="234" t="str">
        <f t="shared" si="191"/>
        <v/>
      </c>
      <c r="BC94" s="237"/>
      <c r="BD94" s="238"/>
      <c r="BE94" s="284"/>
      <c r="BF94" s="286"/>
      <c r="BG94" s="241"/>
      <c r="BH94" s="241"/>
      <c r="BI94" s="241"/>
      <c r="BJ94" s="241"/>
      <c r="BK94" s="241"/>
      <c r="BL94" s="163" t="s">
        <v>105</v>
      </c>
      <c r="BM94" s="302" t="str">
        <f t="shared" si="192"/>
        <v/>
      </c>
      <c r="BN94" s="251"/>
      <c r="BO94" s="270"/>
      <c r="BP94" s="179"/>
      <c r="BQ94" s="164"/>
      <c r="BR94" s="243"/>
      <c r="BS94" s="243"/>
      <c r="BT94" s="243"/>
      <c r="BU94" s="243"/>
      <c r="BV94" s="243"/>
      <c r="BW94" s="165" t="s">
        <v>106</v>
      </c>
      <c r="BX94" s="251"/>
      <c r="BY94" s="296"/>
      <c r="BZ94" s="304"/>
      <c r="CA94" s="305"/>
      <c r="CB94" s="305"/>
      <c r="CC94" s="305"/>
      <c r="CD94" s="305"/>
      <c r="CE94" s="305"/>
      <c r="CF94" s="165" t="s">
        <v>169</v>
      </c>
      <c r="CG94" s="308" t="str">
        <f t="shared" si="193"/>
        <v/>
      </c>
      <c r="CH94" s="251"/>
      <c r="CI94" s="296"/>
      <c r="CJ94" s="166"/>
      <c r="CK94" s="245"/>
      <c r="CL94" s="245"/>
      <c r="CM94" s="245"/>
      <c r="CN94" s="245"/>
      <c r="CO94" s="245"/>
      <c r="CP94" s="165" t="s">
        <v>107</v>
      </c>
      <c r="CQ94" s="247"/>
      <c r="CR94" s="249" t="str">
        <f t="shared" si="194"/>
        <v/>
      </c>
      <c r="CS94" s="251"/>
      <c r="CT94" s="296" t="s">
        <v>171</v>
      </c>
      <c r="CU94" s="167"/>
      <c r="CV94" s="300"/>
      <c r="CW94" s="300"/>
      <c r="CX94" s="300"/>
      <c r="CY94" s="300"/>
      <c r="CZ94" s="300"/>
      <c r="DA94" s="300"/>
      <c r="DB94" s="168" t="s">
        <v>108</v>
      </c>
      <c r="DC94" s="296" t="s">
        <v>171</v>
      </c>
      <c r="DD94" s="170"/>
      <c r="DE94" s="300"/>
      <c r="DF94" s="300"/>
      <c r="DG94" s="300"/>
      <c r="DH94" s="300"/>
      <c r="DI94" s="300"/>
      <c r="DJ94" s="300"/>
      <c r="DK94" s="169" t="s">
        <v>106</v>
      </c>
      <c r="DL94" s="296" t="s">
        <v>171</v>
      </c>
      <c r="DM94" s="170"/>
      <c r="DN94" s="300"/>
      <c r="DO94" s="300"/>
      <c r="DP94" s="300"/>
      <c r="DQ94" s="300"/>
      <c r="DR94" s="300"/>
      <c r="DS94" s="300"/>
      <c r="DT94" s="171" t="s">
        <v>106</v>
      </c>
      <c r="DU94" s="296" t="s">
        <v>171</v>
      </c>
      <c r="DV94" s="310"/>
      <c r="DW94" s="300"/>
      <c r="DX94" s="300"/>
      <c r="DY94" s="300"/>
      <c r="DZ94" s="300"/>
      <c r="EA94" s="300"/>
      <c r="EB94" s="300"/>
      <c r="EC94" s="172" t="s">
        <v>106</v>
      </c>
      <c r="ED94" s="173"/>
      <c r="EE94" s="296" t="s">
        <v>171</v>
      </c>
      <c r="EF94" s="170"/>
      <c r="EG94" s="300"/>
      <c r="EH94" s="300"/>
      <c r="EI94" s="300"/>
      <c r="EJ94" s="300"/>
      <c r="EK94" s="300"/>
      <c r="EL94" s="300"/>
      <c r="EM94" s="172" t="s">
        <v>106</v>
      </c>
      <c r="EN94" s="174"/>
      <c r="EO94" s="296" t="s">
        <v>171</v>
      </c>
      <c r="EP94" s="255"/>
      <c r="EQ94" s="256"/>
      <c r="ER94" s="256"/>
      <c r="ES94" s="256"/>
      <c r="ET94" s="256"/>
      <c r="EU94" s="256"/>
      <c r="EV94" s="175" t="s">
        <v>109</v>
      </c>
      <c r="EW94" s="259" t="str">
        <f t="shared" si="195"/>
        <v/>
      </c>
      <c r="EX94" s="253"/>
      <c r="EY94" s="296" t="s">
        <v>171</v>
      </c>
      <c r="EZ94" s="255"/>
      <c r="FA94" s="256"/>
      <c r="FB94" s="256"/>
      <c r="FC94" s="256"/>
      <c r="FD94" s="256"/>
      <c r="FE94" s="256"/>
      <c r="FF94" s="175" t="s">
        <v>109</v>
      </c>
      <c r="FG94" s="176" t="str">
        <f t="shared" si="196"/>
        <v/>
      </c>
      <c r="FH94" s="251"/>
      <c r="FI94" s="296"/>
      <c r="FJ94" s="423"/>
      <c r="FK94" s="424"/>
      <c r="FL94" s="424"/>
      <c r="FM94" s="424"/>
      <c r="FN94" s="424"/>
      <c r="FO94" s="424"/>
      <c r="FP94" s="165" t="s">
        <v>110</v>
      </c>
      <c r="FQ94" s="177" t="str">
        <f t="shared" si="197"/>
        <v/>
      </c>
      <c r="FR94" s="261"/>
      <c r="FS94" s="263" t="str">
        <f t="shared" si="198"/>
        <v/>
      </c>
      <c r="FT94" s="269"/>
      <c r="FU94" s="270"/>
      <c r="FV94" s="265" t="str">
        <f t="shared" si="199"/>
        <v/>
      </c>
      <c r="FW94" s="273"/>
      <c r="FX94" s="274"/>
      <c r="FY94" s="267" t="str">
        <f t="shared" si="200"/>
        <v/>
      </c>
      <c r="FZ94" s="273"/>
      <c r="GA94" s="277"/>
      <c r="GB94" s="376"/>
      <c r="GD94" s="316" t="str">
        <f t="shared" si="201"/>
        <v/>
      </c>
      <c r="GE94" s="290" t="str">
        <f t="shared" si="202"/>
        <v/>
      </c>
      <c r="GF94" s="290" t="str">
        <f t="shared" si="203"/>
        <v/>
      </c>
      <c r="GG94" s="290" t="str">
        <f t="shared" si="204"/>
        <v/>
      </c>
      <c r="GH94" s="387" t="str">
        <f t="shared" si="205"/>
        <v/>
      </c>
      <c r="GI94" s="316" t="str">
        <f t="shared" si="206"/>
        <v/>
      </c>
      <c r="GJ94" s="290" t="str">
        <f t="shared" si="207"/>
        <v/>
      </c>
      <c r="GK94" s="290" t="str">
        <f t="shared" si="208"/>
        <v/>
      </c>
      <c r="GL94" s="317" t="str">
        <f t="shared" si="209"/>
        <v/>
      </c>
      <c r="GM94" s="391"/>
      <c r="GN94" s="398" t="str">
        <f t="shared" si="210"/>
        <v/>
      </c>
      <c r="GO94" s="398" t="str">
        <f t="shared" si="211"/>
        <v/>
      </c>
      <c r="GP94" s="399" t="str">
        <f t="shared" si="212"/>
        <v/>
      </c>
      <c r="GQ94" s="400" t="str">
        <f t="shared" si="213"/>
        <v/>
      </c>
      <c r="GR94" s="400" t="str">
        <f t="shared" si="214"/>
        <v/>
      </c>
      <c r="GS94" s="400" t="str">
        <f t="shared" si="215"/>
        <v/>
      </c>
      <c r="GT94" s="290" t="str">
        <f t="shared" si="216"/>
        <v/>
      </c>
      <c r="GU94" s="290" t="str">
        <f t="shared" si="217"/>
        <v/>
      </c>
      <c r="GV94" s="290" t="str">
        <f t="shared" si="218"/>
        <v/>
      </c>
      <c r="GW94" s="400" t="str">
        <f t="shared" si="219"/>
        <v/>
      </c>
      <c r="GX94" s="290" t="str">
        <f t="shared" si="220"/>
        <v/>
      </c>
      <c r="GY94" s="290" t="str">
        <f t="shared" si="221"/>
        <v/>
      </c>
      <c r="GZ94" s="290" t="str">
        <f t="shared" si="222"/>
        <v/>
      </c>
      <c r="HA94" s="317" t="str">
        <f t="shared" si="223"/>
        <v/>
      </c>
      <c r="HB94" s="417" t="str">
        <f t="shared" si="224"/>
        <v/>
      </c>
      <c r="HC94" s="399" t="str">
        <f t="shared" si="225"/>
        <v/>
      </c>
      <c r="HD94" s="290" t="str">
        <f t="shared" si="226"/>
        <v/>
      </c>
      <c r="HE94" s="290" t="str">
        <f t="shared" si="227"/>
        <v/>
      </c>
      <c r="HF94" s="290" t="str">
        <f t="shared" si="228"/>
        <v/>
      </c>
      <c r="HG94" s="290" t="str">
        <f t="shared" si="229"/>
        <v/>
      </c>
      <c r="HH94" s="317" t="str">
        <f t="shared" si="230"/>
        <v/>
      </c>
      <c r="HI94" s="399" t="str">
        <f t="shared" si="231"/>
        <v/>
      </c>
      <c r="HJ94" s="387" t="str">
        <f t="shared" si="232"/>
        <v/>
      </c>
      <c r="HK94" s="387" t="str">
        <f t="shared" si="233"/>
        <v/>
      </c>
      <c r="HL94" s="387" t="str">
        <f t="shared" si="234"/>
        <v/>
      </c>
      <c r="HM94" s="387" t="str">
        <f t="shared" si="235"/>
        <v/>
      </c>
      <c r="HN94" s="317" t="str">
        <f t="shared" si="236"/>
        <v/>
      </c>
      <c r="HO94" s="417" t="str">
        <f t="shared" si="237"/>
        <v/>
      </c>
      <c r="HP94" s="290" t="str">
        <f t="shared" si="238"/>
        <v/>
      </c>
      <c r="HQ94" s="290" t="str">
        <f t="shared" si="239"/>
        <v/>
      </c>
      <c r="HR94" s="422" t="str">
        <f t="shared" si="240"/>
        <v/>
      </c>
      <c r="HS94" s="399" t="str">
        <f t="shared" si="241"/>
        <v/>
      </c>
      <c r="HT94" s="400" t="str">
        <f t="shared" si="242"/>
        <v/>
      </c>
      <c r="HU94" s="387" t="str">
        <f t="shared" si="243"/>
        <v/>
      </c>
      <c r="HV94" s="387" t="str">
        <f t="shared" si="244"/>
        <v/>
      </c>
      <c r="HW94" s="404" t="str">
        <f t="shared" si="245"/>
        <v/>
      </c>
      <c r="HX94" s="394" t="str">
        <f t="shared" si="246"/>
        <v/>
      </c>
      <c r="HY94" s="180"/>
      <c r="HZ94" s="406">
        <f t="shared" si="247"/>
        <v>0</v>
      </c>
      <c r="IA94" s="406">
        <f t="shared" si="248"/>
        <v>0</v>
      </c>
      <c r="IB94" s="407">
        <f t="shared" si="249"/>
        <v>0</v>
      </c>
      <c r="IC94" s="407" t="str">
        <f t="shared" si="250"/>
        <v/>
      </c>
      <c r="ID94" s="407" t="str">
        <f t="shared" si="251"/>
        <v/>
      </c>
      <c r="IE94" s="407" t="str">
        <f t="shared" si="252"/>
        <v/>
      </c>
      <c r="IF94" s="407" t="str">
        <f t="shared" si="253"/>
        <v/>
      </c>
      <c r="IG94" s="407">
        <f t="shared" si="254"/>
        <v>0</v>
      </c>
      <c r="IH94" s="407">
        <f t="shared" si="255"/>
        <v>0</v>
      </c>
      <c r="II94" s="407">
        <f t="shared" si="256"/>
        <v>0</v>
      </c>
      <c r="IJ94" s="407">
        <f t="shared" si="257"/>
        <v>0</v>
      </c>
      <c r="IK94" s="406">
        <f t="shared" si="258"/>
        <v>0</v>
      </c>
    </row>
    <row r="95" spans="2:245" s="178" customFormat="1" ht="15" customHeight="1" x14ac:dyDescent="0.2">
      <c r="B95" s="231">
        <f t="shared" si="174"/>
        <v>0</v>
      </c>
      <c r="C95" s="231">
        <f t="shared" si="175"/>
        <v>0</v>
      </c>
      <c r="D95" s="231">
        <f t="shared" si="176"/>
        <v>0</v>
      </c>
      <c r="E95" s="231">
        <f t="shared" si="177"/>
        <v>0</v>
      </c>
      <c r="F95" s="231">
        <f t="shared" si="178"/>
        <v>0</v>
      </c>
      <c r="G95" s="231">
        <f t="shared" si="179"/>
        <v>0</v>
      </c>
      <c r="H95" s="231">
        <f t="shared" si="180"/>
        <v>0</v>
      </c>
      <c r="I95" s="232">
        <f t="shared" si="181"/>
        <v>0</v>
      </c>
      <c r="J95" s="151">
        <f t="shared" si="182"/>
        <v>0</v>
      </c>
      <c r="K95" s="152"/>
      <c r="L95" s="152"/>
      <c r="M95" s="153"/>
      <c r="N95" s="233"/>
      <c r="O95" s="155"/>
      <c r="P95" s="145" t="str">
        <f>IFERROR(VLOOKUP(O95,整理番号!$A$30:$B$31,2,FALSE),"")</f>
        <v/>
      </c>
      <c r="Q95" s="213"/>
      <c r="R95" s="158"/>
      <c r="S95" s="156" t="str">
        <f t="shared" si="183"/>
        <v/>
      </c>
      <c r="T95" s="152"/>
      <c r="U95" s="153"/>
      <c r="V95" s="145" t="str">
        <f>IFERROR(VLOOKUP(U95,整理番号!$A$3:$B$5,2,FALSE),"")</f>
        <v/>
      </c>
      <c r="W95" s="153"/>
      <c r="X95" s="146" t="str">
        <f>IFERROR(VLOOKUP(W95,整理番号!$A$8:$B$9,2,FALSE),"")</f>
        <v/>
      </c>
      <c r="Y95" s="153"/>
      <c r="Z95" s="145" t="str">
        <f>IFERROR(VLOOKUP(Y95,整理番号!$A$12:$B$16,2,FALSE),"")</f>
        <v/>
      </c>
      <c r="AA95" s="209"/>
      <c r="AB95" s="211"/>
      <c r="AC95" s="211"/>
      <c r="AD95" s="209"/>
      <c r="AE95" s="209"/>
      <c r="AF95" s="209"/>
      <c r="AG95" s="209"/>
      <c r="AH95" s="408"/>
      <c r="AI95" s="159"/>
      <c r="AJ95" s="410" t="str">
        <f>IFERROR(VLOOKUP(AI95,整理番号!$A$19:$B$23,2,FALSE),"")</f>
        <v/>
      </c>
      <c r="AK95" s="156" t="str">
        <f t="shared" si="184"/>
        <v/>
      </c>
      <c r="AL95" s="157"/>
      <c r="AM95" s="216"/>
      <c r="AN95" s="218"/>
      <c r="AO95" s="218"/>
      <c r="AP95" s="158"/>
      <c r="AQ95" s="159"/>
      <c r="AR95" s="220"/>
      <c r="AS95" s="161" t="str">
        <f t="shared" si="185"/>
        <v/>
      </c>
      <c r="AT95" s="147"/>
      <c r="AU95" s="147"/>
      <c r="AV95" s="161" t="str">
        <f t="shared" si="186"/>
        <v/>
      </c>
      <c r="AW95" s="162" t="str">
        <f t="shared" si="187"/>
        <v/>
      </c>
      <c r="AX95" s="162" t="str">
        <f t="shared" si="188"/>
        <v/>
      </c>
      <c r="AY95" s="223"/>
      <c r="AZ95" s="227" t="str">
        <f t="shared" si="189"/>
        <v/>
      </c>
      <c r="BA95" s="228" t="str">
        <f t="shared" si="190"/>
        <v/>
      </c>
      <c r="BB95" s="234" t="str">
        <f t="shared" si="191"/>
        <v/>
      </c>
      <c r="BC95" s="237"/>
      <c r="BD95" s="238"/>
      <c r="BE95" s="284"/>
      <c r="BF95" s="286"/>
      <c r="BG95" s="241"/>
      <c r="BH95" s="241"/>
      <c r="BI95" s="241"/>
      <c r="BJ95" s="241"/>
      <c r="BK95" s="241"/>
      <c r="BL95" s="163" t="s">
        <v>105</v>
      </c>
      <c r="BM95" s="302" t="str">
        <f t="shared" si="192"/>
        <v/>
      </c>
      <c r="BN95" s="251"/>
      <c r="BO95" s="270"/>
      <c r="BP95" s="179"/>
      <c r="BQ95" s="164"/>
      <c r="BR95" s="243"/>
      <c r="BS95" s="243"/>
      <c r="BT95" s="243"/>
      <c r="BU95" s="243"/>
      <c r="BV95" s="243"/>
      <c r="BW95" s="165" t="s">
        <v>106</v>
      </c>
      <c r="BX95" s="251"/>
      <c r="BY95" s="296"/>
      <c r="BZ95" s="304"/>
      <c r="CA95" s="305"/>
      <c r="CB95" s="305"/>
      <c r="CC95" s="305"/>
      <c r="CD95" s="305"/>
      <c r="CE95" s="305"/>
      <c r="CF95" s="165" t="s">
        <v>169</v>
      </c>
      <c r="CG95" s="308" t="str">
        <f t="shared" si="193"/>
        <v/>
      </c>
      <c r="CH95" s="251"/>
      <c r="CI95" s="296"/>
      <c r="CJ95" s="166"/>
      <c r="CK95" s="245"/>
      <c r="CL95" s="245"/>
      <c r="CM95" s="245"/>
      <c r="CN95" s="245"/>
      <c r="CO95" s="245"/>
      <c r="CP95" s="165" t="s">
        <v>107</v>
      </c>
      <c r="CQ95" s="247"/>
      <c r="CR95" s="249" t="str">
        <f t="shared" si="194"/>
        <v/>
      </c>
      <c r="CS95" s="251"/>
      <c r="CT95" s="296" t="s">
        <v>171</v>
      </c>
      <c r="CU95" s="167"/>
      <c r="CV95" s="300"/>
      <c r="CW95" s="300"/>
      <c r="CX95" s="300"/>
      <c r="CY95" s="300"/>
      <c r="CZ95" s="300"/>
      <c r="DA95" s="300"/>
      <c r="DB95" s="168" t="s">
        <v>108</v>
      </c>
      <c r="DC95" s="296" t="s">
        <v>171</v>
      </c>
      <c r="DD95" s="170"/>
      <c r="DE95" s="300"/>
      <c r="DF95" s="300"/>
      <c r="DG95" s="300"/>
      <c r="DH95" s="300"/>
      <c r="DI95" s="300"/>
      <c r="DJ95" s="300"/>
      <c r="DK95" s="169" t="s">
        <v>106</v>
      </c>
      <c r="DL95" s="296" t="s">
        <v>171</v>
      </c>
      <c r="DM95" s="170"/>
      <c r="DN95" s="300"/>
      <c r="DO95" s="300"/>
      <c r="DP95" s="300"/>
      <c r="DQ95" s="300"/>
      <c r="DR95" s="300"/>
      <c r="DS95" s="300"/>
      <c r="DT95" s="171" t="s">
        <v>106</v>
      </c>
      <c r="DU95" s="296" t="s">
        <v>171</v>
      </c>
      <c r="DV95" s="310"/>
      <c r="DW95" s="300"/>
      <c r="DX95" s="300"/>
      <c r="DY95" s="300"/>
      <c r="DZ95" s="300"/>
      <c r="EA95" s="300"/>
      <c r="EB95" s="300"/>
      <c r="EC95" s="172" t="s">
        <v>106</v>
      </c>
      <c r="ED95" s="173"/>
      <c r="EE95" s="296" t="s">
        <v>171</v>
      </c>
      <c r="EF95" s="170"/>
      <c r="EG95" s="300"/>
      <c r="EH95" s="300"/>
      <c r="EI95" s="300"/>
      <c r="EJ95" s="300"/>
      <c r="EK95" s="300"/>
      <c r="EL95" s="300"/>
      <c r="EM95" s="172" t="s">
        <v>106</v>
      </c>
      <c r="EN95" s="174"/>
      <c r="EO95" s="296" t="s">
        <v>171</v>
      </c>
      <c r="EP95" s="255"/>
      <c r="EQ95" s="256"/>
      <c r="ER95" s="256"/>
      <c r="ES95" s="256"/>
      <c r="ET95" s="256"/>
      <c r="EU95" s="256"/>
      <c r="EV95" s="175" t="s">
        <v>109</v>
      </c>
      <c r="EW95" s="259" t="str">
        <f t="shared" si="195"/>
        <v/>
      </c>
      <c r="EX95" s="253"/>
      <c r="EY95" s="296" t="s">
        <v>171</v>
      </c>
      <c r="EZ95" s="255"/>
      <c r="FA95" s="256"/>
      <c r="FB95" s="256"/>
      <c r="FC95" s="256"/>
      <c r="FD95" s="256"/>
      <c r="FE95" s="256"/>
      <c r="FF95" s="175" t="s">
        <v>109</v>
      </c>
      <c r="FG95" s="176" t="str">
        <f t="shared" si="196"/>
        <v/>
      </c>
      <c r="FH95" s="251"/>
      <c r="FI95" s="296"/>
      <c r="FJ95" s="423"/>
      <c r="FK95" s="424"/>
      <c r="FL95" s="424"/>
      <c r="FM95" s="424"/>
      <c r="FN95" s="424"/>
      <c r="FO95" s="424"/>
      <c r="FP95" s="165" t="s">
        <v>110</v>
      </c>
      <c r="FQ95" s="177" t="str">
        <f t="shared" si="197"/>
        <v/>
      </c>
      <c r="FR95" s="261"/>
      <c r="FS95" s="263" t="str">
        <f t="shared" si="198"/>
        <v/>
      </c>
      <c r="FT95" s="269"/>
      <c r="FU95" s="270"/>
      <c r="FV95" s="265" t="str">
        <f t="shared" si="199"/>
        <v/>
      </c>
      <c r="FW95" s="273"/>
      <c r="FX95" s="274"/>
      <c r="FY95" s="267" t="str">
        <f t="shared" si="200"/>
        <v/>
      </c>
      <c r="FZ95" s="273"/>
      <c r="GA95" s="277"/>
      <c r="GB95" s="376"/>
      <c r="GD95" s="316" t="str">
        <f t="shared" si="201"/>
        <v/>
      </c>
      <c r="GE95" s="290" t="str">
        <f t="shared" si="202"/>
        <v/>
      </c>
      <c r="GF95" s="290" t="str">
        <f t="shared" si="203"/>
        <v/>
      </c>
      <c r="GG95" s="290" t="str">
        <f t="shared" si="204"/>
        <v/>
      </c>
      <c r="GH95" s="387" t="str">
        <f t="shared" si="205"/>
        <v/>
      </c>
      <c r="GI95" s="316" t="str">
        <f t="shared" si="206"/>
        <v/>
      </c>
      <c r="GJ95" s="290" t="str">
        <f t="shared" si="207"/>
        <v/>
      </c>
      <c r="GK95" s="290" t="str">
        <f t="shared" si="208"/>
        <v/>
      </c>
      <c r="GL95" s="317" t="str">
        <f t="shared" si="209"/>
        <v/>
      </c>
      <c r="GM95" s="391"/>
      <c r="GN95" s="398" t="str">
        <f t="shared" si="210"/>
        <v/>
      </c>
      <c r="GO95" s="398" t="str">
        <f t="shared" si="211"/>
        <v/>
      </c>
      <c r="GP95" s="399" t="str">
        <f t="shared" si="212"/>
        <v/>
      </c>
      <c r="GQ95" s="400" t="str">
        <f t="shared" si="213"/>
        <v/>
      </c>
      <c r="GR95" s="400" t="str">
        <f t="shared" si="214"/>
        <v/>
      </c>
      <c r="GS95" s="400" t="str">
        <f t="shared" si="215"/>
        <v/>
      </c>
      <c r="GT95" s="290" t="str">
        <f t="shared" si="216"/>
        <v/>
      </c>
      <c r="GU95" s="290" t="str">
        <f t="shared" si="217"/>
        <v/>
      </c>
      <c r="GV95" s="290" t="str">
        <f t="shared" si="218"/>
        <v/>
      </c>
      <c r="GW95" s="400" t="str">
        <f t="shared" si="219"/>
        <v/>
      </c>
      <c r="GX95" s="290" t="str">
        <f t="shared" si="220"/>
        <v/>
      </c>
      <c r="GY95" s="290" t="str">
        <f t="shared" si="221"/>
        <v/>
      </c>
      <c r="GZ95" s="290" t="str">
        <f t="shared" si="222"/>
        <v/>
      </c>
      <c r="HA95" s="317" t="str">
        <f t="shared" si="223"/>
        <v/>
      </c>
      <c r="HB95" s="417" t="str">
        <f t="shared" si="224"/>
        <v/>
      </c>
      <c r="HC95" s="399" t="str">
        <f t="shared" si="225"/>
        <v/>
      </c>
      <c r="HD95" s="290" t="str">
        <f t="shared" si="226"/>
        <v/>
      </c>
      <c r="HE95" s="290" t="str">
        <f t="shared" si="227"/>
        <v/>
      </c>
      <c r="HF95" s="290" t="str">
        <f t="shared" si="228"/>
        <v/>
      </c>
      <c r="HG95" s="290" t="str">
        <f t="shared" si="229"/>
        <v/>
      </c>
      <c r="HH95" s="317" t="str">
        <f t="shared" si="230"/>
        <v/>
      </c>
      <c r="HI95" s="399" t="str">
        <f t="shared" si="231"/>
        <v/>
      </c>
      <c r="HJ95" s="387" t="str">
        <f t="shared" si="232"/>
        <v/>
      </c>
      <c r="HK95" s="387" t="str">
        <f t="shared" si="233"/>
        <v/>
      </c>
      <c r="HL95" s="387" t="str">
        <f t="shared" si="234"/>
        <v/>
      </c>
      <c r="HM95" s="387" t="str">
        <f t="shared" si="235"/>
        <v/>
      </c>
      <c r="HN95" s="317" t="str">
        <f t="shared" si="236"/>
        <v/>
      </c>
      <c r="HO95" s="417" t="str">
        <f t="shared" si="237"/>
        <v/>
      </c>
      <c r="HP95" s="290" t="str">
        <f t="shared" si="238"/>
        <v/>
      </c>
      <c r="HQ95" s="290" t="str">
        <f t="shared" si="239"/>
        <v/>
      </c>
      <c r="HR95" s="422" t="str">
        <f t="shared" si="240"/>
        <v/>
      </c>
      <c r="HS95" s="399" t="str">
        <f t="shared" si="241"/>
        <v/>
      </c>
      <c r="HT95" s="400" t="str">
        <f t="shared" si="242"/>
        <v/>
      </c>
      <c r="HU95" s="387" t="str">
        <f t="shared" si="243"/>
        <v/>
      </c>
      <c r="HV95" s="387" t="str">
        <f t="shared" si="244"/>
        <v/>
      </c>
      <c r="HW95" s="404" t="str">
        <f t="shared" si="245"/>
        <v/>
      </c>
      <c r="HX95" s="394" t="str">
        <f t="shared" si="246"/>
        <v/>
      </c>
      <c r="HY95" s="180"/>
      <c r="HZ95" s="406">
        <f t="shared" si="247"/>
        <v>0</v>
      </c>
      <c r="IA95" s="406">
        <f t="shared" si="248"/>
        <v>0</v>
      </c>
      <c r="IB95" s="407">
        <f t="shared" si="249"/>
        <v>0</v>
      </c>
      <c r="IC95" s="407" t="str">
        <f t="shared" si="250"/>
        <v/>
      </c>
      <c r="ID95" s="407" t="str">
        <f t="shared" si="251"/>
        <v/>
      </c>
      <c r="IE95" s="407" t="str">
        <f t="shared" si="252"/>
        <v/>
      </c>
      <c r="IF95" s="407" t="str">
        <f t="shared" si="253"/>
        <v/>
      </c>
      <c r="IG95" s="407">
        <f t="shared" si="254"/>
        <v>0</v>
      </c>
      <c r="IH95" s="407">
        <f t="shared" si="255"/>
        <v>0</v>
      </c>
      <c r="II95" s="407">
        <f t="shared" si="256"/>
        <v>0</v>
      </c>
      <c r="IJ95" s="407">
        <f t="shared" si="257"/>
        <v>0</v>
      </c>
      <c r="IK95" s="406">
        <f t="shared" si="258"/>
        <v>0</v>
      </c>
    </row>
    <row r="96" spans="2:245" s="178" customFormat="1" ht="15" customHeight="1" x14ac:dyDescent="0.2">
      <c r="B96" s="231">
        <f t="shared" si="174"/>
        <v>0</v>
      </c>
      <c r="C96" s="231">
        <f t="shared" si="175"/>
        <v>0</v>
      </c>
      <c r="D96" s="231">
        <f t="shared" si="176"/>
        <v>0</v>
      </c>
      <c r="E96" s="231">
        <f t="shared" si="177"/>
        <v>0</v>
      </c>
      <c r="F96" s="231">
        <f t="shared" si="178"/>
        <v>0</v>
      </c>
      <c r="G96" s="231">
        <f t="shared" si="179"/>
        <v>0</v>
      </c>
      <c r="H96" s="231">
        <f t="shared" si="180"/>
        <v>0</v>
      </c>
      <c r="I96" s="232">
        <f t="shared" si="181"/>
        <v>0</v>
      </c>
      <c r="J96" s="151">
        <f t="shared" si="182"/>
        <v>0</v>
      </c>
      <c r="K96" s="152"/>
      <c r="L96" s="152"/>
      <c r="M96" s="153"/>
      <c r="N96" s="233"/>
      <c r="O96" s="155"/>
      <c r="P96" s="145" t="str">
        <f>IFERROR(VLOOKUP(O96,整理番号!$A$30:$B$31,2,FALSE),"")</f>
        <v/>
      </c>
      <c r="Q96" s="213"/>
      <c r="R96" s="158"/>
      <c r="S96" s="156" t="str">
        <f t="shared" si="183"/>
        <v/>
      </c>
      <c r="T96" s="152"/>
      <c r="U96" s="153"/>
      <c r="V96" s="145" t="str">
        <f>IFERROR(VLOOKUP(U96,整理番号!$A$3:$B$5,2,FALSE),"")</f>
        <v/>
      </c>
      <c r="W96" s="153"/>
      <c r="X96" s="146" t="str">
        <f>IFERROR(VLOOKUP(W96,整理番号!$A$8:$B$9,2,FALSE),"")</f>
        <v/>
      </c>
      <c r="Y96" s="153"/>
      <c r="Z96" s="145" t="str">
        <f>IFERROR(VLOOKUP(Y96,整理番号!$A$12:$B$16,2,FALSE),"")</f>
        <v/>
      </c>
      <c r="AA96" s="209"/>
      <c r="AB96" s="211"/>
      <c r="AC96" s="211"/>
      <c r="AD96" s="209"/>
      <c r="AE96" s="209"/>
      <c r="AF96" s="209"/>
      <c r="AG96" s="209"/>
      <c r="AH96" s="408"/>
      <c r="AI96" s="159"/>
      <c r="AJ96" s="410" t="str">
        <f>IFERROR(VLOOKUP(AI96,整理番号!$A$19:$B$23,2,FALSE),"")</f>
        <v/>
      </c>
      <c r="AK96" s="156" t="str">
        <f t="shared" si="184"/>
        <v/>
      </c>
      <c r="AL96" s="157"/>
      <c r="AM96" s="216"/>
      <c r="AN96" s="218"/>
      <c r="AO96" s="218"/>
      <c r="AP96" s="158"/>
      <c r="AQ96" s="159"/>
      <c r="AR96" s="220"/>
      <c r="AS96" s="161" t="str">
        <f t="shared" si="185"/>
        <v/>
      </c>
      <c r="AT96" s="147"/>
      <c r="AU96" s="147"/>
      <c r="AV96" s="161" t="str">
        <f t="shared" si="186"/>
        <v/>
      </c>
      <c r="AW96" s="162" t="str">
        <f t="shared" si="187"/>
        <v/>
      </c>
      <c r="AX96" s="162" t="str">
        <f t="shared" si="188"/>
        <v/>
      </c>
      <c r="AY96" s="223"/>
      <c r="AZ96" s="227" t="str">
        <f t="shared" si="189"/>
        <v/>
      </c>
      <c r="BA96" s="228" t="str">
        <f t="shared" si="190"/>
        <v/>
      </c>
      <c r="BB96" s="234" t="str">
        <f t="shared" si="191"/>
        <v/>
      </c>
      <c r="BC96" s="237"/>
      <c r="BD96" s="238"/>
      <c r="BE96" s="284"/>
      <c r="BF96" s="286"/>
      <c r="BG96" s="241"/>
      <c r="BH96" s="241"/>
      <c r="BI96" s="241"/>
      <c r="BJ96" s="241"/>
      <c r="BK96" s="241"/>
      <c r="BL96" s="163" t="s">
        <v>105</v>
      </c>
      <c r="BM96" s="302" t="str">
        <f t="shared" si="192"/>
        <v/>
      </c>
      <c r="BN96" s="251"/>
      <c r="BO96" s="270"/>
      <c r="BP96" s="179"/>
      <c r="BQ96" s="164"/>
      <c r="BR96" s="243"/>
      <c r="BS96" s="243"/>
      <c r="BT96" s="243"/>
      <c r="BU96" s="243"/>
      <c r="BV96" s="243"/>
      <c r="BW96" s="165" t="s">
        <v>106</v>
      </c>
      <c r="BX96" s="251"/>
      <c r="BY96" s="296"/>
      <c r="BZ96" s="304"/>
      <c r="CA96" s="305"/>
      <c r="CB96" s="305"/>
      <c r="CC96" s="305"/>
      <c r="CD96" s="305"/>
      <c r="CE96" s="305"/>
      <c r="CF96" s="165" t="s">
        <v>169</v>
      </c>
      <c r="CG96" s="308" t="str">
        <f t="shared" si="193"/>
        <v/>
      </c>
      <c r="CH96" s="251"/>
      <c r="CI96" s="296"/>
      <c r="CJ96" s="166"/>
      <c r="CK96" s="245"/>
      <c r="CL96" s="245"/>
      <c r="CM96" s="245"/>
      <c r="CN96" s="245"/>
      <c r="CO96" s="245"/>
      <c r="CP96" s="165" t="s">
        <v>107</v>
      </c>
      <c r="CQ96" s="247"/>
      <c r="CR96" s="249" t="str">
        <f t="shared" si="194"/>
        <v/>
      </c>
      <c r="CS96" s="251"/>
      <c r="CT96" s="296" t="s">
        <v>171</v>
      </c>
      <c r="CU96" s="167"/>
      <c r="CV96" s="300"/>
      <c r="CW96" s="300"/>
      <c r="CX96" s="300"/>
      <c r="CY96" s="300"/>
      <c r="CZ96" s="300"/>
      <c r="DA96" s="300"/>
      <c r="DB96" s="168" t="s">
        <v>108</v>
      </c>
      <c r="DC96" s="296" t="s">
        <v>171</v>
      </c>
      <c r="DD96" s="170"/>
      <c r="DE96" s="300"/>
      <c r="DF96" s="300"/>
      <c r="DG96" s="300"/>
      <c r="DH96" s="300"/>
      <c r="DI96" s="300"/>
      <c r="DJ96" s="300"/>
      <c r="DK96" s="169" t="s">
        <v>106</v>
      </c>
      <c r="DL96" s="296" t="s">
        <v>171</v>
      </c>
      <c r="DM96" s="170"/>
      <c r="DN96" s="300"/>
      <c r="DO96" s="300"/>
      <c r="DP96" s="300"/>
      <c r="DQ96" s="300"/>
      <c r="DR96" s="300"/>
      <c r="DS96" s="300"/>
      <c r="DT96" s="171" t="s">
        <v>106</v>
      </c>
      <c r="DU96" s="296" t="s">
        <v>171</v>
      </c>
      <c r="DV96" s="310"/>
      <c r="DW96" s="300"/>
      <c r="DX96" s="300"/>
      <c r="DY96" s="300"/>
      <c r="DZ96" s="300"/>
      <c r="EA96" s="300"/>
      <c r="EB96" s="300"/>
      <c r="EC96" s="172" t="s">
        <v>106</v>
      </c>
      <c r="ED96" s="173"/>
      <c r="EE96" s="296" t="s">
        <v>171</v>
      </c>
      <c r="EF96" s="170"/>
      <c r="EG96" s="300"/>
      <c r="EH96" s="300"/>
      <c r="EI96" s="300"/>
      <c r="EJ96" s="300"/>
      <c r="EK96" s="300"/>
      <c r="EL96" s="300"/>
      <c r="EM96" s="172" t="s">
        <v>106</v>
      </c>
      <c r="EN96" s="174"/>
      <c r="EO96" s="296" t="s">
        <v>171</v>
      </c>
      <c r="EP96" s="255"/>
      <c r="EQ96" s="256"/>
      <c r="ER96" s="256"/>
      <c r="ES96" s="256"/>
      <c r="ET96" s="256"/>
      <c r="EU96" s="256"/>
      <c r="EV96" s="175" t="s">
        <v>109</v>
      </c>
      <c r="EW96" s="259" t="str">
        <f t="shared" si="195"/>
        <v/>
      </c>
      <c r="EX96" s="253"/>
      <c r="EY96" s="296" t="s">
        <v>171</v>
      </c>
      <c r="EZ96" s="255"/>
      <c r="FA96" s="256"/>
      <c r="FB96" s="256"/>
      <c r="FC96" s="256"/>
      <c r="FD96" s="256"/>
      <c r="FE96" s="256"/>
      <c r="FF96" s="175" t="s">
        <v>109</v>
      </c>
      <c r="FG96" s="176" t="str">
        <f t="shared" si="196"/>
        <v/>
      </c>
      <c r="FH96" s="251"/>
      <c r="FI96" s="296"/>
      <c r="FJ96" s="423"/>
      <c r="FK96" s="424"/>
      <c r="FL96" s="424"/>
      <c r="FM96" s="424"/>
      <c r="FN96" s="424"/>
      <c r="FO96" s="424"/>
      <c r="FP96" s="165" t="s">
        <v>110</v>
      </c>
      <c r="FQ96" s="177" t="str">
        <f t="shared" si="197"/>
        <v/>
      </c>
      <c r="FR96" s="261"/>
      <c r="FS96" s="263" t="str">
        <f t="shared" si="198"/>
        <v/>
      </c>
      <c r="FT96" s="269"/>
      <c r="FU96" s="270"/>
      <c r="FV96" s="265" t="str">
        <f t="shared" si="199"/>
        <v/>
      </c>
      <c r="FW96" s="273"/>
      <c r="FX96" s="274"/>
      <c r="FY96" s="267" t="str">
        <f t="shared" si="200"/>
        <v/>
      </c>
      <c r="FZ96" s="273"/>
      <c r="GA96" s="277"/>
      <c r="GB96" s="376"/>
      <c r="GD96" s="316" t="str">
        <f t="shared" si="201"/>
        <v/>
      </c>
      <c r="GE96" s="290" t="str">
        <f t="shared" si="202"/>
        <v/>
      </c>
      <c r="GF96" s="290" t="str">
        <f t="shared" si="203"/>
        <v/>
      </c>
      <c r="GG96" s="290" t="str">
        <f t="shared" si="204"/>
        <v/>
      </c>
      <c r="GH96" s="387" t="str">
        <f t="shared" si="205"/>
        <v/>
      </c>
      <c r="GI96" s="316" t="str">
        <f t="shared" si="206"/>
        <v/>
      </c>
      <c r="GJ96" s="290" t="str">
        <f t="shared" si="207"/>
        <v/>
      </c>
      <c r="GK96" s="290" t="str">
        <f t="shared" si="208"/>
        <v/>
      </c>
      <c r="GL96" s="317" t="str">
        <f t="shared" si="209"/>
        <v/>
      </c>
      <c r="GM96" s="391"/>
      <c r="GN96" s="398" t="str">
        <f t="shared" si="210"/>
        <v/>
      </c>
      <c r="GO96" s="398" t="str">
        <f t="shared" si="211"/>
        <v/>
      </c>
      <c r="GP96" s="399" t="str">
        <f t="shared" si="212"/>
        <v/>
      </c>
      <c r="GQ96" s="400" t="str">
        <f t="shared" si="213"/>
        <v/>
      </c>
      <c r="GR96" s="400" t="str">
        <f t="shared" si="214"/>
        <v/>
      </c>
      <c r="GS96" s="400" t="str">
        <f t="shared" si="215"/>
        <v/>
      </c>
      <c r="GT96" s="290" t="str">
        <f t="shared" si="216"/>
        <v/>
      </c>
      <c r="GU96" s="290" t="str">
        <f t="shared" si="217"/>
        <v/>
      </c>
      <c r="GV96" s="290" t="str">
        <f t="shared" si="218"/>
        <v/>
      </c>
      <c r="GW96" s="400" t="str">
        <f t="shared" si="219"/>
        <v/>
      </c>
      <c r="GX96" s="290" t="str">
        <f t="shared" si="220"/>
        <v/>
      </c>
      <c r="GY96" s="290" t="str">
        <f t="shared" si="221"/>
        <v/>
      </c>
      <c r="GZ96" s="290" t="str">
        <f t="shared" si="222"/>
        <v/>
      </c>
      <c r="HA96" s="317" t="str">
        <f t="shared" si="223"/>
        <v/>
      </c>
      <c r="HB96" s="417" t="str">
        <f t="shared" si="224"/>
        <v/>
      </c>
      <c r="HC96" s="399" t="str">
        <f t="shared" si="225"/>
        <v/>
      </c>
      <c r="HD96" s="290" t="str">
        <f t="shared" si="226"/>
        <v/>
      </c>
      <c r="HE96" s="290" t="str">
        <f t="shared" si="227"/>
        <v/>
      </c>
      <c r="HF96" s="290" t="str">
        <f t="shared" si="228"/>
        <v/>
      </c>
      <c r="HG96" s="290" t="str">
        <f t="shared" si="229"/>
        <v/>
      </c>
      <c r="HH96" s="317" t="str">
        <f t="shared" si="230"/>
        <v/>
      </c>
      <c r="HI96" s="399" t="str">
        <f t="shared" si="231"/>
        <v/>
      </c>
      <c r="HJ96" s="387" t="str">
        <f t="shared" si="232"/>
        <v/>
      </c>
      <c r="HK96" s="387" t="str">
        <f t="shared" si="233"/>
        <v/>
      </c>
      <c r="HL96" s="387" t="str">
        <f t="shared" si="234"/>
        <v/>
      </c>
      <c r="HM96" s="387" t="str">
        <f t="shared" si="235"/>
        <v/>
      </c>
      <c r="HN96" s="317" t="str">
        <f t="shared" si="236"/>
        <v/>
      </c>
      <c r="HO96" s="417" t="str">
        <f t="shared" si="237"/>
        <v/>
      </c>
      <c r="HP96" s="290" t="str">
        <f t="shared" si="238"/>
        <v/>
      </c>
      <c r="HQ96" s="290" t="str">
        <f t="shared" si="239"/>
        <v/>
      </c>
      <c r="HR96" s="422" t="str">
        <f t="shared" si="240"/>
        <v/>
      </c>
      <c r="HS96" s="399" t="str">
        <f t="shared" si="241"/>
        <v/>
      </c>
      <c r="HT96" s="400" t="str">
        <f t="shared" si="242"/>
        <v/>
      </c>
      <c r="HU96" s="387" t="str">
        <f t="shared" si="243"/>
        <v/>
      </c>
      <c r="HV96" s="387" t="str">
        <f t="shared" si="244"/>
        <v/>
      </c>
      <c r="HW96" s="404" t="str">
        <f t="shared" si="245"/>
        <v/>
      </c>
      <c r="HX96" s="394" t="str">
        <f t="shared" si="246"/>
        <v/>
      </c>
      <c r="HY96" s="180"/>
      <c r="HZ96" s="406">
        <f t="shared" si="247"/>
        <v>0</v>
      </c>
      <c r="IA96" s="406">
        <f t="shared" si="248"/>
        <v>0</v>
      </c>
      <c r="IB96" s="407">
        <f t="shared" si="249"/>
        <v>0</v>
      </c>
      <c r="IC96" s="407" t="str">
        <f t="shared" si="250"/>
        <v/>
      </c>
      <c r="ID96" s="407" t="str">
        <f t="shared" si="251"/>
        <v/>
      </c>
      <c r="IE96" s="407" t="str">
        <f t="shared" si="252"/>
        <v/>
      </c>
      <c r="IF96" s="407" t="str">
        <f t="shared" si="253"/>
        <v/>
      </c>
      <c r="IG96" s="407">
        <f t="shared" si="254"/>
        <v>0</v>
      </c>
      <c r="IH96" s="407">
        <f t="shared" si="255"/>
        <v>0</v>
      </c>
      <c r="II96" s="407">
        <f t="shared" si="256"/>
        <v>0</v>
      </c>
      <c r="IJ96" s="407">
        <f t="shared" si="257"/>
        <v>0</v>
      </c>
      <c r="IK96" s="406">
        <f t="shared" si="258"/>
        <v>0</v>
      </c>
    </row>
    <row r="97" spans="2:245" s="178" customFormat="1" ht="15" customHeight="1" x14ac:dyDescent="0.2">
      <c r="B97" s="231">
        <f t="shared" si="174"/>
        <v>0</v>
      </c>
      <c r="C97" s="231">
        <f t="shared" si="175"/>
        <v>0</v>
      </c>
      <c r="D97" s="231">
        <f t="shared" si="176"/>
        <v>0</v>
      </c>
      <c r="E97" s="231">
        <f t="shared" si="177"/>
        <v>0</v>
      </c>
      <c r="F97" s="231">
        <f t="shared" si="178"/>
        <v>0</v>
      </c>
      <c r="G97" s="231">
        <f t="shared" si="179"/>
        <v>0</v>
      </c>
      <c r="H97" s="231">
        <f t="shared" si="180"/>
        <v>0</v>
      </c>
      <c r="I97" s="232">
        <f t="shared" si="181"/>
        <v>0</v>
      </c>
      <c r="J97" s="151">
        <f t="shared" si="182"/>
        <v>0</v>
      </c>
      <c r="K97" s="152"/>
      <c r="L97" s="152"/>
      <c r="M97" s="153"/>
      <c r="N97" s="233"/>
      <c r="O97" s="155"/>
      <c r="P97" s="145" t="str">
        <f>IFERROR(VLOOKUP(O97,整理番号!$A$30:$B$31,2,FALSE),"")</f>
        <v/>
      </c>
      <c r="Q97" s="213"/>
      <c r="R97" s="158"/>
      <c r="S97" s="156" t="str">
        <f t="shared" si="183"/>
        <v/>
      </c>
      <c r="T97" s="152"/>
      <c r="U97" s="153"/>
      <c r="V97" s="145" t="str">
        <f>IFERROR(VLOOKUP(U97,整理番号!$A$3:$B$5,2,FALSE),"")</f>
        <v/>
      </c>
      <c r="W97" s="153"/>
      <c r="X97" s="146" t="str">
        <f>IFERROR(VLOOKUP(W97,整理番号!$A$8:$B$9,2,FALSE),"")</f>
        <v/>
      </c>
      <c r="Y97" s="153"/>
      <c r="Z97" s="145" t="str">
        <f>IFERROR(VLOOKUP(Y97,整理番号!$A$12:$B$16,2,FALSE),"")</f>
        <v/>
      </c>
      <c r="AA97" s="209"/>
      <c r="AB97" s="211"/>
      <c r="AC97" s="211"/>
      <c r="AD97" s="209"/>
      <c r="AE97" s="209"/>
      <c r="AF97" s="209"/>
      <c r="AG97" s="209"/>
      <c r="AH97" s="408"/>
      <c r="AI97" s="159"/>
      <c r="AJ97" s="410" t="str">
        <f>IFERROR(VLOOKUP(AI97,整理番号!$A$19:$B$23,2,FALSE),"")</f>
        <v/>
      </c>
      <c r="AK97" s="156" t="str">
        <f t="shared" si="184"/>
        <v/>
      </c>
      <c r="AL97" s="157"/>
      <c r="AM97" s="216"/>
      <c r="AN97" s="218"/>
      <c r="AO97" s="218"/>
      <c r="AP97" s="158"/>
      <c r="AQ97" s="159"/>
      <c r="AR97" s="220"/>
      <c r="AS97" s="161" t="str">
        <f t="shared" si="185"/>
        <v/>
      </c>
      <c r="AT97" s="147"/>
      <c r="AU97" s="147"/>
      <c r="AV97" s="161" t="str">
        <f t="shared" si="186"/>
        <v/>
      </c>
      <c r="AW97" s="162" t="str">
        <f t="shared" si="187"/>
        <v/>
      </c>
      <c r="AX97" s="162" t="str">
        <f t="shared" si="188"/>
        <v/>
      </c>
      <c r="AY97" s="223"/>
      <c r="AZ97" s="227" t="str">
        <f t="shared" si="189"/>
        <v/>
      </c>
      <c r="BA97" s="228" t="str">
        <f t="shared" si="190"/>
        <v/>
      </c>
      <c r="BB97" s="234" t="str">
        <f t="shared" si="191"/>
        <v/>
      </c>
      <c r="BC97" s="237"/>
      <c r="BD97" s="238"/>
      <c r="BE97" s="284"/>
      <c r="BF97" s="286"/>
      <c r="BG97" s="241"/>
      <c r="BH97" s="241"/>
      <c r="BI97" s="241"/>
      <c r="BJ97" s="241"/>
      <c r="BK97" s="241"/>
      <c r="BL97" s="163" t="s">
        <v>105</v>
      </c>
      <c r="BM97" s="302" t="str">
        <f t="shared" si="192"/>
        <v/>
      </c>
      <c r="BN97" s="251"/>
      <c r="BO97" s="270"/>
      <c r="BP97" s="179"/>
      <c r="BQ97" s="164"/>
      <c r="BR97" s="243"/>
      <c r="BS97" s="243"/>
      <c r="BT97" s="243"/>
      <c r="BU97" s="243"/>
      <c r="BV97" s="243"/>
      <c r="BW97" s="165" t="s">
        <v>106</v>
      </c>
      <c r="BX97" s="251"/>
      <c r="BY97" s="296"/>
      <c r="BZ97" s="304"/>
      <c r="CA97" s="305"/>
      <c r="CB97" s="305"/>
      <c r="CC97" s="305"/>
      <c r="CD97" s="305"/>
      <c r="CE97" s="305"/>
      <c r="CF97" s="165" t="s">
        <v>169</v>
      </c>
      <c r="CG97" s="308" t="str">
        <f t="shared" si="193"/>
        <v/>
      </c>
      <c r="CH97" s="251"/>
      <c r="CI97" s="296"/>
      <c r="CJ97" s="166"/>
      <c r="CK97" s="245"/>
      <c r="CL97" s="245"/>
      <c r="CM97" s="245"/>
      <c r="CN97" s="245"/>
      <c r="CO97" s="245"/>
      <c r="CP97" s="165" t="s">
        <v>107</v>
      </c>
      <c r="CQ97" s="247"/>
      <c r="CR97" s="249" t="str">
        <f t="shared" si="194"/>
        <v/>
      </c>
      <c r="CS97" s="251"/>
      <c r="CT97" s="296" t="s">
        <v>171</v>
      </c>
      <c r="CU97" s="167"/>
      <c r="CV97" s="300"/>
      <c r="CW97" s="300"/>
      <c r="CX97" s="300"/>
      <c r="CY97" s="300"/>
      <c r="CZ97" s="300"/>
      <c r="DA97" s="300"/>
      <c r="DB97" s="168" t="s">
        <v>108</v>
      </c>
      <c r="DC97" s="296" t="s">
        <v>171</v>
      </c>
      <c r="DD97" s="170"/>
      <c r="DE97" s="300"/>
      <c r="DF97" s="300"/>
      <c r="DG97" s="300"/>
      <c r="DH97" s="300"/>
      <c r="DI97" s="300"/>
      <c r="DJ97" s="300"/>
      <c r="DK97" s="169" t="s">
        <v>106</v>
      </c>
      <c r="DL97" s="296" t="s">
        <v>171</v>
      </c>
      <c r="DM97" s="170"/>
      <c r="DN97" s="300"/>
      <c r="DO97" s="300"/>
      <c r="DP97" s="300"/>
      <c r="DQ97" s="300"/>
      <c r="DR97" s="300"/>
      <c r="DS97" s="300"/>
      <c r="DT97" s="171" t="s">
        <v>106</v>
      </c>
      <c r="DU97" s="296" t="s">
        <v>171</v>
      </c>
      <c r="DV97" s="310"/>
      <c r="DW97" s="300"/>
      <c r="DX97" s="300"/>
      <c r="DY97" s="300"/>
      <c r="DZ97" s="300"/>
      <c r="EA97" s="300"/>
      <c r="EB97" s="300"/>
      <c r="EC97" s="172" t="s">
        <v>106</v>
      </c>
      <c r="ED97" s="173"/>
      <c r="EE97" s="296" t="s">
        <v>171</v>
      </c>
      <c r="EF97" s="170"/>
      <c r="EG97" s="300"/>
      <c r="EH97" s="300"/>
      <c r="EI97" s="300"/>
      <c r="EJ97" s="300"/>
      <c r="EK97" s="300"/>
      <c r="EL97" s="300"/>
      <c r="EM97" s="172" t="s">
        <v>106</v>
      </c>
      <c r="EN97" s="174"/>
      <c r="EO97" s="296" t="s">
        <v>171</v>
      </c>
      <c r="EP97" s="255"/>
      <c r="EQ97" s="256"/>
      <c r="ER97" s="256"/>
      <c r="ES97" s="256"/>
      <c r="ET97" s="256"/>
      <c r="EU97" s="256"/>
      <c r="EV97" s="175" t="s">
        <v>109</v>
      </c>
      <c r="EW97" s="259" t="str">
        <f t="shared" si="195"/>
        <v/>
      </c>
      <c r="EX97" s="253"/>
      <c r="EY97" s="296" t="s">
        <v>171</v>
      </c>
      <c r="EZ97" s="255"/>
      <c r="FA97" s="256"/>
      <c r="FB97" s="256"/>
      <c r="FC97" s="256"/>
      <c r="FD97" s="256"/>
      <c r="FE97" s="256"/>
      <c r="FF97" s="175" t="s">
        <v>109</v>
      </c>
      <c r="FG97" s="176" t="str">
        <f t="shared" si="196"/>
        <v/>
      </c>
      <c r="FH97" s="251"/>
      <c r="FI97" s="296"/>
      <c r="FJ97" s="423"/>
      <c r="FK97" s="424"/>
      <c r="FL97" s="424"/>
      <c r="FM97" s="424"/>
      <c r="FN97" s="424"/>
      <c r="FO97" s="424"/>
      <c r="FP97" s="165" t="s">
        <v>110</v>
      </c>
      <c r="FQ97" s="177" t="str">
        <f t="shared" si="197"/>
        <v/>
      </c>
      <c r="FR97" s="261"/>
      <c r="FS97" s="263" t="str">
        <f t="shared" si="198"/>
        <v/>
      </c>
      <c r="FT97" s="269"/>
      <c r="FU97" s="270"/>
      <c r="FV97" s="265" t="str">
        <f t="shared" si="199"/>
        <v/>
      </c>
      <c r="FW97" s="273"/>
      <c r="FX97" s="274"/>
      <c r="FY97" s="267" t="str">
        <f t="shared" si="200"/>
        <v/>
      </c>
      <c r="FZ97" s="273"/>
      <c r="GA97" s="277"/>
      <c r="GB97" s="376"/>
      <c r="GD97" s="316" t="str">
        <f t="shared" si="201"/>
        <v/>
      </c>
      <c r="GE97" s="290" t="str">
        <f t="shared" si="202"/>
        <v/>
      </c>
      <c r="GF97" s="290" t="str">
        <f t="shared" si="203"/>
        <v/>
      </c>
      <c r="GG97" s="290" t="str">
        <f t="shared" si="204"/>
        <v/>
      </c>
      <c r="GH97" s="387" t="str">
        <f t="shared" si="205"/>
        <v/>
      </c>
      <c r="GI97" s="316" t="str">
        <f t="shared" si="206"/>
        <v/>
      </c>
      <c r="GJ97" s="290" t="str">
        <f t="shared" si="207"/>
        <v/>
      </c>
      <c r="GK97" s="290" t="str">
        <f t="shared" si="208"/>
        <v/>
      </c>
      <c r="GL97" s="317" t="str">
        <f t="shared" si="209"/>
        <v/>
      </c>
      <c r="GM97" s="391"/>
      <c r="GN97" s="398" t="str">
        <f t="shared" si="210"/>
        <v/>
      </c>
      <c r="GO97" s="398" t="str">
        <f t="shared" si="211"/>
        <v/>
      </c>
      <c r="GP97" s="399" t="str">
        <f t="shared" si="212"/>
        <v/>
      </c>
      <c r="GQ97" s="400" t="str">
        <f t="shared" si="213"/>
        <v/>
      </c>
      <c r="GR97" s="400" t="str">
        <f t="shared" si="214"/>
        <v/>
      </c>
      <c r="GS97" s="400" t="str">
        <f t="shared" si="215"/>
        <v/>
      </c>
      <c r="GT97" s="290" t="str">
        <f t="shared" si="216"/>
        <v/>
      </c>
      <c r="GU97" s="290" t="str">
        <f t="shared" si="217"/>
        <v/>
      </c>
      <c r="GV97" s="290" t="str">
        <f t="shared" si="218"/>
        <v/>
      </c>
      <c r="GW97" s="400" t="str">
        <f t="shared" si="219"/>
        <v/>
      </c>
      <c r="GX97" s="290" t="str">
        <f t="shared" si="220"/>
        <v/>
      </c>
      <c r="GY97" s="290" t="str">
        <f t="shared" si="221"/>
        <v/>
      </c>
      <c r="GZ97" s="290" t="str">
        <f t="shared" si="222"/>
        <v/>
      </c>
      <c r="HA97" s="317" t="str">
        <f t="shared" si="223"/>
        <v/>
      </c>
      <c r="HB97" s="417" t="str">
        <f t="shared" si="224"/>
        <v/>
      </c>
      <c r="HC97" s="399" t="str">
        <f t="shared" si="225"/>
        <v/>
      </c>
      <c r="HD97" s="290" t="str">
        <f t="shared" si="226"/>
        <v/>
      </c>
      <c r="HE97" s="290" t="str">
        <f t="shared" si="227"/>
        <v/>
      </c>
      <c r="HF97" s="290" t="str">
        <f t="shared" si="228"/>
        <v/>
      </c>
      <c r="HG97" s="290" t="str">
        <f t="shared" si="229"/>
        <v/>
      </c>
      <c r="HH97" s="317" t="str">
        <f t="shared" si="230"/>
        <v/>
      </c>
      <c r="HI97" s="399" t="str">
        <f t="shared" si="231"/>
        <v/>
      </c>
      <c r="HJ97" s="387" t="str">
        <f t="shared" si="232"/>
        <v/>
      </c>
      <c r="HK97" s="387" t="str">
        <f t="shared" si="233"/>
        <v/>
      </c>
      <c r="HL97" s="387" t="str">
        <f t="shared" si="234"/>
        <v/>
      </c>
      <c r="HM97" s="387" t="str">
        <f t="shared" si="235"/>
        <v/>
      </c>
      <c r="HN97" s="317" t="str">
        <f t="shared" si="236"/>
        <v/>
      </c>
      <c r="HO97" s="417" t="str">
        <f t="shared" si="237"/>
        <v/>
      </c>
      <c r="HP97" s="290" t="str">
        <f t="shared" si="238"/>
        <v/>
      </c>
      <c r="HQ97" s="290" t="str">
        <f t="shared" si="239"/>
        <v/>
      </c>
      <c r="HR97" s="422" t="str">
        <f t="shared" si="240"/>
        <v/>
      </c>
      <c r="HS97" s="399" t="str">
        <f t="shared" si="241"/>
        <v/>
      </c>
      <c r="HT97" s="400" t="str">
        <f t="shared" si="242"/>
        <v/>
      </c>
      <c r="HU97" s="387" t="str">
        <f t="shared" si="243"/>
        <v/>
      </c>
      <c r="HV97" s="387" t="str">
        <f t="shared" si="244"/>
        <v/>
      </c>
      <c r="HW97" s="404" t="str">
        <f t="shared" si="245"/>
        <v/>
      </c>
      <c r="HX97" s="394" t="str">
        <f t="shared" si="246"/>
        <v/>
      </c>
      <c r="HY97" s="180"/>
      <c r="HZ97" s="406">
        <f t="shared" si="247"/>
        <v>0</v>
      </c>
      <c r="IA97" s="406">
        <f t="shared" si="248"/>
        <v>0</v>
      </c>
      <c r="IB97" s="407">
        <f t="shared" si="249"/>
        <v>0</v>
      </c>
      <c r="IC97" s="407" t="str">
        <f t="shared" si="250"/>
        <v/>
      </c>
      <c r="ID97" s="407" t="str">
        <f t="shared" si="251"/>
        <v/>
      </c>
      <c r="IE97" s="407" t="str">
        <f t="shared" si="252"/>
        <v/>
      </c>
      <c r="IF97" s="407" t="str">
        <f t="shared" si="253"/>
        <v/>
      </c>
      <c r="IG97" s="407">
        <f t="shared" si="254"/>
        <v>0</v>
      </c>
      <c r="IH97" s="407">
        <f t="shared" si="255"/>
        <v>0</v>
      </c>
      <c r="II97" s="407">
        <f t="shared" si="256"/>
        <v>0</v>
      </c>
      <c r="IJ97" s="407">
        <f t="shared" si="257"/>
        <v>0</v>
      </c>
      <c r="IK97" s="406">
        <f t="shared" si="258"/>
        <v>0</v>
      </c>
    </row>
    <row r="98" spans="2:245" s="178" customFormat="1" ht="15" customHeight="1" x14ac:dyDescent="0.2">
      <c r="B98" s="231">
        <f t="shared" si="174"/>
        <v>0</v>
      </c>
      <c r="C98" s="231">
        <f t="shared" si="175"/>
        <v>0</v>
      </c>
      <c r="D98" s="231">
        <f t="shared" si="176"/>
        <v>0</v>
      </c>
      <c r="E98" s="231">
        <f t="shared" si="177"/>
        <v>0</v>
      </c>
      <c r="F98" s="231">
        <f t="shared" si="178"/>
        <v>0</v>
      </c>
      <c r="G98" s="231">
        <f t="shared" si="179"/>
        <v>0</v>
      </c>
      <c r="H98" s="231">
        <f t="shared" si="180"/>
        <v>0</v>
      </c>
      <c r="I98" s="232">
        <f t="shared" si="181"/>
        <v>0</v>
      </c>
      <c r="J98" s="151">
        <f t="shared" si="182"/>
        <v>0</v>
      </c>
      <c r="K98" s="152"/>
      <c r="L98" s="152"/>
      <c r="M98" s="153"/>
      <c r="N98" s="233"/>
      <c r="O98" s="155"/>
      <c r="P98" s="145" t="str">
        <f>IFERROR(VLOOKUP(O98,整理番号!$A$30:$B$31,2,FALSE),"")</f>
        <v/>
      </c>
      <c r="Q98" s="213"/>
      <c r="R98" s="158"/>
      <c r="S98" s="156" t="str">
        <f t="shared" si="183"/>
        <v/>
      </c>
      <c r="T98" s="152"/>
      <c r="U98" s="153"/>
      <c r="V98" s="145" t="str">
        <f>IFERROR(VLOOKUP(U98,整理番号!$A$3:$B$5,2,FALSE),"")</f>
        <v/>
      </c>
      <c r="W98" s="153"/>
      <c r="X98" s="146" t="str">
        <f>IFERROR(VLOOKUP(W98,整理番号!$A$8:$B$9,2,FALSE),"")</f>
        <v/>
      </c>
      <c r="Y98" s="153"/>
      <c r="Z98" s="145" t="str">
        <f>IFERROR(VLOOKUP(Y98,整理番号!$A$12:$B$16,2,FALSE),"")</f>
        <v/>
      </c>
      <c r="AA98" s="209"/>
      <c r="AB98" s="211"/>
      <c r="AC98" s="211"/>
      <c r="AD98" s="209"/>
      <c r="AE98" s="209"/>
      <c r="AF98" s="209"/>
      <c r="AG98" s="209"/>
      <c r="AH98" s="408"/>
      <c r="AI98" s="159"/>
      <c r="AJ98" s="410" t="str">
        <f>IFERROR(VLOOKUP(AI98,整理番号!$A$19:$B$23,2,FALSE),"")</f>
        <v/>
      </c>
      <c r="AK98" s="156" t="str">
        <f t="shared" si="184"/>
        <v/>
      </c>
      <c r="AL98" s="157"/>
      <c r="AM98" s="216"/>
      <c r="AN98" s="218"/>
      <c r="AO98" s="218"/>
      <c r="AP98" s="158"/>
      <c r="AQ98" s="159"/>
      <c r="AR98" s="220"/>
      <c r="AS98" s="161" t="str">
        <f t="shared" si="185"/>
        <v/>
      </c>
      <c r="AT98" s="147"/>
      <c r="AU98" s="147"/>
      <c r="AV98" s="161" t="str">
        <f t="shared" si="186"/>
        <v/>
      </c>
      <c r="AW98" s="162" t="str">
        <f t="shared" si="187"/>
        <v/>
      </c>
      <c r="AX98" s="162" t="str">
        <f t="shared" si="188"/>
        <v/>
      </c>
      <c r="AY98" s="223"/>
      <c r="AZ98" s="227" t="str">
        <f t="shared" si="189"/>
        <v/>
      </c>
      <c r="BA98" s="228" t="str">
        <f t="shared" si="190"/>
        <v/>
      </c>
      <c r="BB98" s="234" t="str">
        <f t="shared" si="191"/>
        <v/>
      </c>
      <c r="BC98" s="237"/>
      <c r="BD98" s="238"/>
      <c r="BE98" s="284"/>
      <c r="BF98" s="286"/>
      <c r="BG98" s="241"/>
      <c r="BH98" s="241"/>
      <c r="BI98" s="241"/>
      <c r="BJ98" s="241"/>
      <c r="BK98" s="241"/>
      <c r="BL98" s="163" t="s">
        <v>105</v>
      </c>
      <c r="BM98" s="302" t="str">
        <f t="shared" si="192"/>
        <v/>
      </c>
      <c r="BN98" s="251"/>
      <c r="BO98" s="270"/>
      <c r="BP98" s="179"/>
      <c r="BQ98" s="164"/>
      <c r="BR98" s="243"/>
      <c r="BS98" s="243"/>
      <c r="BT98" s="243"/>
      <c r="BU98" s="243"/>
      <c r="BV98" s="243"/>
      <c r="BW98" s="165" t="s">
        <v>106</v>
      </c>
      <c r="BX98" s="251"/>
      <c r="BY98" s="296"/>
      <c r="BZ98" s="304"/>
      <c r="CA98" s="305"/>
      <c r="CB98" s="305"/>
      <c r="CC98" s="305"/>
      <c r="CD98" s="305"/>
      <c r="CE98" s="305"/>
      <c r="CF98" s="165" t="s">
        <v>169</v>
      </c>
      <c r="CG98" s="308" t="str">
        <f t="shared" si="193"/>
        <v/>
      </c>
      <c r="CH98" s="251"/>
      <c r="CI98" s="296"/>
      <c r="CJ98" s="166"/>
      <c r="CK98" s="245"/>
      <c r="CL98" s="245"/>
      <c r="CM98" s="245"/>
      <c r="CN98" s="245"/>
      <c r="CO98" s="245"/>
      <c r="CP98" s="165" t="s">
        <v>107</v>
      </c>
      <c r="CQ98" s="247"/>
      <c r="CR98" s="249" t="str">
        <f t="shared" si="194"/>
        <v/>
      </c>
      <c r="CS98" s="251"/>
      <c r="CT98" s="296" t="s">
        <v>171</v>
      </c>
      <c r="CU98" s="167"/>
      <c r="CV98" s="300"/>
      <c r="CW98" s="300"/>
      <c r="CX98" s="300"/>
      <c r="CY98" s="300"/>
      <c r="CZ98" s="300"/>
      <c r="DA98" s="300"/>
      <c r="DB98" s="168" t="s">
        <v>108</v>
      </c>
      <c r="DC98" s="296" t="s">
        <v>171</v>
      </c>
      <c r="DD98" s="170"/>
      <c r="DE98" s="300"/>
      <c r="DF98" s="300"/>
      <c r="DG98" s="300"/>
      <c r="DH98" s="300"/>
      <c r="DI98" s="300"/>
      <c r="DJ98" s="300"/>
      <c r="DK98" s="169" t="s">
        <v>106</v>
      </c>
      <c r="DL98" s="296" t="s">
        <v>171</v>
      </c>
      <c r="DM98" s="170"/>
      <c r="DN98" s="300"/>
      <c r="DO98" s="300"/>
      <c r="DP98" s="300"/>
      <c r="DQ98" s="300"/>
      <c r="DR98" s="300"/>
      <c r="DS98" s="300"/>
      <c r="DT98" s="171" t="s">
        <v>106</v>
      </c>
      <c r="DU98" s="296" t="s">
        <v>171</v>
      </c>
      <c r="DV98" s="310"/>
      <c r="DW98" s="300"/>
      <c r="DX98" s="300"/>
      <c r="DY98" s="300"/>
      <c r="DZ98" s="300"/>
      <c r="EA98" s="300"/>
      <c r="EB98" s="300"/>
      <c r="EC98" s="172" t="s">
        <v>106</v>
      </c>
      <c r="ED98" s="173"/>
      <c r="EE98" s="296" t="s">
        <v>171</v>
      </c>
      <c r="EF98" s="170"/>
      <c r="EG98" s="300"/>
      <c r="EH98" s="300"/>
      <c r="EI98" s="300"/>
      <c r="EJ98" s="300"/>
      <c r="EK98" s="300"/>
      <c r="EL98" s="300"/>
      <c r="EM98" s="172" t="s">
        <v>106</v>
      </c>
      <c r="EN98" s="174"/>
      <c r="EO98" s="296" t="s">
        <v>171</v>
      </c>
      <c r="EP98" s="255"/>
      <c r="EQ98" s="256"/>
      <c r="ER98" s="256"/>
      <c r="ES98" s="256"/>
      <c r="ET98" s="256"/>
      <c r="EU98" s="256"/>
      <c r="EV98" s="175" t="s">
        <v>109</v>
      </c>
      <c r="EW98" s="259" t="str">
        <f t="shared" si="195"/>
        <v/>
      </c>
      <c r="EX98" s="253"/>
      <c r="EY98" s="296" t="s">
        <v>171</v>
      </c>
      <c r="EZ98" s="255"/>
      <c r="FA98" s="256"/>
      <c r="FB98" s="256"/>
      <c r="FC98" s="256"/>
      <c r="FD98" s="256"/>
      <c r="FE98" s="256"/>
      <c r="FF98" s="175" t="s">
        <v>109</v>
      </c>
      <c r="FG98" s="176" t="str">
        <f t="shared" si="196"/>
        <v/>
      </c>
      <c r="FH98" s="251"/>
      <c r="FI98" s="296"/>
      <c r="FJ98" s="423"/>
      <c r="FK98" s="424"/>
      <c r="FL98" s="424"/>
      <c r="FM98" s="424"/>
      <c r="FN98" s="424"/>
      <c r="FO98" s="424"/>
      <c r="FP98" s="165" t="s">
        <v>110</v>
      </c>
      <c r="FQ98" s="177" t="str">
        <f t="shared" si="197"/>
        <v/>
      </c>
      <c r="FR98" s="261"/>
      <c r="FS98" s="263" t="str">
        <f t="shared" si="198"/>
        <v/>
      </c>
      <c r="FT98" s="269"/>
      <c r="FU98" s="270"/>
      <c r="FV98" s="265" t="str">
        <f t="shared" si="199"/>
        <v/>
      </c>
      <c r="FW98" s="273"/>
      <c r="FX98" s="274"/>
      <c r="FY98" s="267" t="str">
        <f t="shared" si="200"/>
        <v/>
      </c>
      <c r="FZ98" s="273"/>
      <c r="GA98" s="277"/>
      <c r="GB98" s="376"/>
      <c r="GD98" s="316" t="str">
        <f t="shared" si="201"/>
        <v/>
      </c>
      <c r="GE98" s="290" t="str">
        <f t="shared" si="202"/>
        <v/>
      </c>
      <c r="GF98" s="290" t="str">
        <f t="shared" si="203"/>
        <v/>
      </c>
      <c r="GG98" s="290" t="str">
        <f t="shared" si="204"/>
        <v/>
      </c>
      <c r="GH98" s="387" t="str">
        <f t="shared" si="205"/>
        <v/>
      </c>
      <c r="GI98" s="316" t="str">
        <f t="shared" si="206"/>
        <v/>
      </c>
      <c r="GJ98" s="290" t="str">
        <f t="shared" si="207"/>
        <v/>
      </c>
      <c r="GK98" s="290" t="str">
        <f t="shared" si="208"/>
        <v/>
      </c>
      <c r="GL98" s="317" t="str">
        <f t="shared" si="209"/>
        <v/>
      </c>
      <c r="GM98" s="391"/>
      <c r="GN98" s="398" t="str">
        <f t="shared" si="210"/>
        <v/>
      </c>
      <c r="GO98" s="398" t="str">
        <f t="shared" si="211"/>
        <v/>
      </c>
      <c r="GP98" s="399" t="str">
        <f t="shared" si="212"/>
        <v/>
      </c>
      <c r="GQ98" s="400" t="str">
        <f t="shared" si="213"/>
        <v/>
      </c>
      <c r="GR98" s="400" t="str">
        <f t="shared" si="214"/>
        <v/>
      </c>
      <c r="GS98" s="400" t="str">
        <f t="shared" si="215"/>
        <v/>
      </c>
      <c r="GT98" s="290" t="str">
        <f t="shared" si="216"/>
        <v/>
      </c>
      <c r="GU98" s="290" t="str">
        <f t="shared" si="217"/>
        <v/>
      </c>
      <c r="GV98" s="290" t="str">
        <f t="shared" si="218"/>
        <v/>
      </c>
      <c r="GW98" s="400" t="str">
        <f t="shared" si="219"/>
        <v/>
      </c>
      <c r="GX98" s="290" t="str">
        <f t="shared" si="220"/>
        <v/>
      </c>
      <c r="GY98" s="290" t="str">
        <f t="shared" si="221"/>
        <v/>
      </c>
      <c r="GZ98" s="290" t="str">
        <f t="shared" si="222"/>
        <v/>
      </c>
      <c r="HA98" s="317" t="str">
        <f t="shared" si="223"/>
        <v/>
      </c>
      <c r="HB98" s="417" t="str">
        <f t="shared" si="224"/>
        <v/>
      </c>
      <c r="HC98" s="399" t="str">
        <f t="shared" si="225"/>
        <v/>
      </c>
      <c r="HD98" s="290" t="str">
        <f t="shared" si="226"/>
        <v/>
      </c>
      <c r="HE98" s="290" t="str">
        <f t="shared" si="227"/>
        <v/>
      </c>
      <c r="HF98" s="290" t="str">
        <f t="shared" si="228"/>
        <v/>
      </c>
      <c r="HG98" s="290" t="str">
        <f t="shared" si="229"/>
        <v/>
      </c>
      <c r="HH98" s="317" t="str">
        <f t="shared" si="230"/>
        <v/>
      </c>
      <c r="HI98" s="399" t="str">
        <f t="shared" si="231"/>
        <v/>
      </c>
      <c r="HJ98" s="387" t="str">
        <f t="shared" si="232"/>
        <v/>
      </c>
      <c r="HK98" s="387" t="str">
        <f t="shared" si="233"/>
        <v/>
      </c>
      <c r="HL98" s="387" t="str">
        <f t="shared" si="234"/>
        <v/>
      </c>
      <c r="HM98" s="387" t="str">
        <f t="shared" si="235"/>
        <v/>
      </c>
      <c r="HN98" s="317" t="str">
        <f t="shared" si="236"/>
        <v/>
      </c>
      <c r="HO98" s="417" t="str">
        <f t="shared" si="237"/>
        <v/>
      </c>
      <c r="HP98" s="290" t="str">
        <f t="shared" si="238"/>
        <v/>
      </c>
      <c r="HQ98" s="290" t="str">
        <f t="shared" si="239"/>
        <v/>
      </c>
      <c r="HR98" s="422" t="str">
        <f t="shared" si="240"/>
        <v/>
      </c>
      <c r="HS98" s="399" t="str">
        <f t="shared" si="241"/>
        <v/>
      </c>
      <c r="HT98" s="400" t="str">
        <f t="shared" si="242"/>
        <v/>
      </c>
      <c r="HU98" s="387" t="str">
        <f t="shared" si="243"/>
        <v/>
      </c>
      <c r="HV98" s="387" t="str">
        <f t="shared" si="244"/>
        <v/>
      </c>
      <c r="HW98" s="404" t="str">
        <f t="shared" si="245"/>
        <v/>
      </c>
      <c r="HX98" s="394" t="str">
        <f t="shared" si="246"/>
        <v/>
      </c>
      <c r="HY98" s="180"/>
      <c r="HZ98" s="406">
        <f t="shared" si="247"/>
        <v>0</v>
      </c>
      <c r="IA98" s="406">
        <f t="shared" si="248"/>
        <v>0</v>
      </c>
      <c r="IB98" s="407">
        <f t="shared" si="249"/>
        <v>0</v>
      </c>
      <c r="IC98" s="407" t="str">
        <f t="shared" si="250"/>
        <v/>
      </c>
      <c r="ID98" s="407" t="str">
        <f t="shared" si="251"/>
        <v/>
      </c>
      <c r="IE98" s="407" t="str">
        <f t="shared" si="252"/>
        <v/>
      </c>
      <c r="IF98" s="407" t="str">
        <f t="shared" si="253"/>
        <v/>
      </c>
      <c r="IG98" s="407">
        <f t="shared" si="254"/>
        <v>0</v>
      </c>
      <c r="IH98" s="407">
        <f t="shared" si="255"/>
        <v>0</v>
      </c>
      <c r="II98" s="407">
        <f t="shared" si="256"/>
        <v>0</v>
      </c>
      <c r="IJ98" s="407">
        <f t="shared" si="257"/>
        <v>0</v>
      </c>
      <c r="IK98" s="406">
        <f t="shared" si="258"/>
        <v>0</v>
      </c>
    </row>
    <row r="99" spans="2:245" s="178" customFormat="1" ht="15" customHeight="1" x14ac:dyDescent="0.2">
      <c r="B99" s="231">
        <f t="shared" si="174"/>
        <v>0</v>
      </c>
      <c r="C99" s="231">
        <f t="shared" si="175"/>
        <v>0</v>
      </c>
      <c r="D99" s="231">
        <f t="shared" si="176"/>
        <v>0</v>
      </c>
      <c r="E99" s="231">
        <f t="shared" si="177"/>
        <v>0</v>
      </c>
      <c r="F99" s="231">
        <f t="shared" si="178"/>
        <v>0</v>
      </c>
      <c r="G99" s="231">
        <f t="shared" si="179"/>
        <v>0</v>
      </c>
      <c r="H99" s="231">
        <f t="shared" si="180"/>
        <v>0</v>
      </c>
      <c r="I99" s="232">
        <f t="shared" si="181"/>
        <v>0</v>
      </c>
      <c r="J99" s="151">
        <f t="shared" si="182"/>
        <v>0</v>
      </c>
      <c r="K99" s="152"/>
      <c r="L99" s="152"/>
      <c r="M99" s="153"/>
      <c r="N99" s="233"/>
      <c r="O99" s="155"/>
      <c r="P99" s="145" t="str">
        <f>IFERROR(VLOOKUP(O99,整理番号!$A$30:$B$31,2,FALSE),"")</f>
        <v/>
      </c>
      <c r="Q99" s="213"/>
      <c r="R99" s="158"/>
      <c r="S99" s="156" t="str">
        <f t="shared" si="183"/>
        <v/>
      </c>
      <c r="T99" s="152"/>
      <c r="U99" s="153"/>
      <c r="V99" s="145" t="str">
        <f>IFERROR(VLOOKUP(U99,整理番号!$A$3:$B$5,2,FALSE),"")</f>
        <v/>
      </c>
      <c r="W99" s="153"/>
      <c r="X99" s="146" t="str">
        <f>IFERROR(VLOOKUP(W99,整理番号!$A$8:$B$9,2,FALSE),"")</f>
        <v/>
      </c>
      <c r="Y99" s="153"/>
      <c r="Z99" s="145" t="str">
        <f>IFERROR(VLOOKUP(Y99,整理番号!$A$12:$B$16,2,FALSE),"")</f>
        <v/>
      </c>
      <c r="AA99" s="209"/>
      <c r="AB99" s="211"/>
      <c r="AC99" s="211"/>
      <c r="AD99" s="209"/>
      <c r="AE99" s="209"/>
      <c r="AF99" s="209"/>
      <c r="AG99" s="209"/>
      <c r="AH99" s="408"/>
      <c r="AI99" s="159"/>
      <c r="AJ99" s="410" t="str">
        <f>IFERROR(VLOOKUP(AI99,整理番号!$A$19:$B$23,2,FALSE),"")</f>
        <v/>
      </c>
      <c r="AK99" s="156" t="str">
        <f t="shared" si="184"/>
        <v/>
      </c>
      <c r="AL99" s="157"/>
      <c r="AM99" s="216"/>
      <c r="AN99" s="218"/>
      <c r="AO99" s="218"/>
      <c r="AP99" s="158"/>
      <c r="AQ99" s="159"/>
      <c r="AR99" s="220"/>
      <c r="AS99" s="161" t="str">
        <f t="shared" si="185"/>
        <v/>
      </c>
      <c r="AT99" s="147"/>
      <c r="AU99" s="147"/>
      <c r="AV99" s="161" t="str">
        <f t="shared" si="186"/>
        <v/>
      </c>
      <c r="AW99" s="162" t="str">
        <f t="shared" si="187"/>
        <v/>
      </c>
      <c r="AX99" s="162" t="str">
        <f t="shared" si="188"/>
        <v/>
      </c>
      <c r="AY99" s="223"/>
      <c r="AZ99" s="227" t="str">
        <f t="shared" si="189"/>
        <v/>
      </c>
      <c r="BA99" s="228" t="str">
        <f t="shared" si="190"/>
        <v/>
      </c>
      <c r="BB99" s="234" t="str">
        <f t="shared" si="191"/>
        <v/>
      </c>
      <c r="BC99" s="237"/>
      <c r="BD99" s="238"/>
      <c r="BE99" s="284"/>
      <c r="BF99" s="286"/>
      <c r="BG99" s="241"/>
      <c r="BH99" s="241"/>
      <c r="BI99" s="241"/>
      <c r="BJ99" s="241"/>
      <c r="BK99" s="241"/>
      <c r="BL99" s="163" t="s">
        <v>105</v>
      </c>
      <c r="BM99" s="302" t="str">
        <f t="shared" si="192"/>
        <v/>
      </c>
      <c r="BN99" s="251"/>
      <c r="BO99" s="270"/>
      <c r="BP99" s="179"/>
      <c r="BQ99" s="164"/>
      <c r="BR99" s="243"/>
      <c r="BS99" s="243"/>
      <c r="BT99" s="243"/>
      <c r="BU99" s="243"/>
      <c r="BV99" s="243"/>
      <c r="BW99" s="165" t="s">
        <v>106</v>
      </c>
      <c r="BX99" s="251"/>
      <c r="BY99" s="296"/>
      <c r="BZ99" s="304"/>
      <c r="CA99" s="305"/>
      <c r="CB99" s="305"/>
      <c r="CC99" s="305"/>
      <c r="CD99" s="305"/>
      <c r="CE99" s="305"/>
      <c r="CF99" s="165" t="s">
        <v>169</v>
      </c>
      <c r="CG99" s="308" t="str">
        <f t="shared" si="193"/>
        <v/>
      </c>
      <c r="CH99" s="251"/>
      <c r="CI99" s="296"/>
      <c r="CJ99" s="166"/>
      <c r="CK99" s="245"/>
      <c r="CL99" s="245"/>
      <c r="CM99" s="245"/>
      <c r="CN99" s="245"/>
      <c r="CO99" s="245"/>
      <c r="CP99" s="165" t="s">
        <v>107</v>
      </c>
      <c r="CQ99" s="247"/>
      <c r="CR99" s="249" t="str">
        <f t="shared" si="194"/>
        <v/>
      </c>
      <c r="CS99" s="251"/>
      <c r="CT99" s="296" t="s">
        <v>171</v>
      </c>
      <c r="CU99" s="167"/>
      <c r="CV99" s="300"/>
      <c r="CW99" s="300"/>
      <c r="CX99" s="300"/>
      <c r="CY99" s="300"/>
      <c r="CZ99" s="300"/>
      <c r="DA99" s="300"/>
      <c r="DB99" s="168" t="s">
        <v>108</v>
      </c>
      <c r="DC99" s="296" t="s">
        <v>171</v>
      </c>
      <c r="DD99" s="170"/>
      <c r="DE99" s="300"/>
      <c r="DF99" s="300"/>
      <c r="DG99" s="300"/>
      <c r="DH99" s="300"/>
      <c r="DI99" s="300"/>
      <c r="DJ99" s="300"/>
      <c r="DK99" s="169" t="s">
        <v>106</v>
      </c>
      <c r="DL99" s="296" t="s">
        <v>171</v>
      </c>
      <c r="DM99" s="170"/>
      <c r="DN99" s="300"/>
      <c r="DO99" s="300"/>
      <c r="DP99" s="300"/>
      <c r="DQ99" s="300"/>
      <c r="DR99" s="300"/>
      <c r="DS99" s="300"/>
      <c r="DT99" s="171" t="s">
        <v>106</v>
      </c>
      <c r="DU99" s="296" t="s">
        <v>171</v>
      </c>
      <c r="DV99" s="310"/>
      <c r="DW99" s="300"/>
      <c r="DX99" s="300"/>
      <c r="DY99" s="300"/>
      <c r="DZ99" s="300"/>
      <c r="EA99" s="300"/>
      <c r="EB99" s="300"/>
      <c r="EC99" s="172" t="s">
        <v>106</v>
      </c>
      <c r="ED99" s="173"/>
      <c r="EE99" s="296" t="s">
        <v>171</v>
      </c>
      <c r="EF99" s="170"/>
      <c r="EG99" s="300"/>
      <c r="EH99" s="300"/>
      <c r="EI99" s="300"/>
      <c r="EJ99" s="300"/>
      <c r="EK99" s="300"/>
      <c r="EL99" s="300"/>
      <c r="EM99" s="172" t="s">
        <v>106</v>
      </c>
      <c r="EN99" s="174"/>
      <c r="EO99" s="296" t="s">
        <v>171</v>
      </c>
      <c r="EP99" s="255"/>
      <c r="EQ99" s="256"/>
      <c r="ER99" s="256"/>
      <c r="ES99" s="256"/>
      <c r="ET99" s="256"/>
      <c r="EU99" s="256"/>
      <c r="EV99" s="175" t="s">
        <v>109</v>
      </c>
      <c r="EW99" s="259" t="str">
        <f t="shared" si="195"/>
        <v/>
      </c>
      <c r="EX99" s="253"/>
      <c r="EY99" s="296" t="s">
        <v>171</v>
      </c>
      <c r="EZ99" s="255"/>
      <c r="FA99" s="256"/>
      <c r="FB99" s="256"/>
      <c r="FC99" s="256"/>
      <c r="FD99" s="256"/>
      <c r="FE99" s="256"/>
      <c r="FF99" s="175" t="s">
        <v>109</v>
      </c>
      <c r="FG99" s="176" t="str">
        <f t="shared" si="196"/>
        <v/>
      </c>
      <c r="FH99" s="251"/>
      <c r="FI99" s="296"/>
      <c r="FJ99" s="423"/>
      <c r="FK99" s="424"/>
      <c r="FL99" s="424"/>
      <c r="FM99" s="424"/>
      <c r="FN99" s="424"/>
      <c r="FO99" s="424"/>
      <c r="FP99" s="165" t="s">
        <v>110</v>
      </c>
      <c r="FQ99" s="177" t="str">
        <f t="shared" si="197"/>
        <v/>
      </c>
      <c r="FR99" s="261"/>
      <c r="FS99" s="263" t="str">
        <f t="shared" si="198"/>
        <v/>
      </c>
      <c r="FT99" s="269"/>
      <c r="FU99" s="270"/>
      <c r="FV99" s="265" t="str">
        <f t="shared" si="199"/>
        <v/>
      </c>
      <c r="FW99" s="273"/>
      <c r="FX99" s="274"/>
      <c r="FY99" s="267" t="str">
        <f t="shared" si="200"/>
        <v/>
      </c>
      <c r="FZ99" s="273"/>
      <c r="GA99" s="277"/>
      <c r="GB99" s="376"/>
      <c r="GD99" s="316" t="str">
        <f t="shared" si="201"/>
        <v/>
      </c>
      <c r="GE99" s="290" t="str">
        <f t="shared" si="202"/>
        <v/>
      </c>
      <c r="GF99" s="290" t="str">
        <f t="shared" si="203"/>
        <v/>
      </c>
      <c r="GG99" s="290" t="str">
        <f t="shared" si="204"/>
        <v/>
      </c>
      <c r="GH99" s="387" t="str">
        <f t="shared" si="205"/>
        <v/>
      </c>
      <c r="GI99" s="316" t="str">
        <f t="shared" si="206"/>
        <v/>
      </c>
      <c r="GJ99" s="290" t="str">
        <f t="shared" si="207"/>
        <v/>
      </c>
      <c r="GK99" s="290" t="str">
        <f t="shared" si="208"/>
        <v/>
      </c>
      <c r="GL99" s="317" t="str">
        <f t="shared" si="209"/>
        <v/>
      </c>
      <c r="GM99" s="391"/>
      <c r="GN99" s="398" t="str">
        <f t="shared" si="210"/>
        <v/>
      </c>
      <c r="GO99" s="398" t="str">
        <f t="shared" si="211"/>
        <v/>
      </c>
      <c r="GP99" s="399" t="str">
        <f t="shared" si="212"/>
        <v/>
      </c>
      <c r="GQ99" s="400" t="str">
        <f t="shared" si="213"/>
        <v/>
      </c>
      <c r="GR99" s="400" t="str">
        <f t="shared" si="214"/>
        <v/>
      </c>
      <c r="GS99" s="400" t="str">
        <f t="shared" si="215"/>
        <v/>
      </c>
      <c r="GT99" s="290" t="str">
        <f t="shared" si="216"/>
        <v/>
      </c>
      <c r="GU99" s="290" t="str">
        <f t="shared" si="217"/>
        <v/>
      </c>
      <c r="GV99" s="290" t="str">
        <f t="shared" si="218"/>
        <v/>
      </c>
      <c r="GW99" s="400" t="str">
        <f t="shared" si="219"/>
        <v/>
      </c>
      <c r="GX99" s="290" t="str">
        <f t="shared" si="220"/>
        <v/>
      </c>
      <c r="GY99" s="290" t="str">
        <f t="shared" si="221"/>
        <v/>
      </c>
      <c r="GZ99" s="290" t="str">
        <f t="shared" si="222"/>
        <v/>
      </c>
      <c r="HA99" s="317" t="str">
        <f t="shared" si="223"/>
        <v/>
      </c>
      <c r="HB99" s="417" t="str">
        <f t="shared" si="224"/>
        <v/>
      </c>
      <c r="HC99" s="399" t="str">
        <f t="shared" si="225"/>
        <v/>
      </c>
      <c r="HD99" s="290" t="str">
        <f t="shared" si="226"/>
        <v/>
      </c>
      <c r="HE99" s="290" t="str">
        <f t="shared" si="227"/>
        <v/>
      </c>
      <c r="HF99" s="290" t="str">
        <f t="shared" si="228"/>
        <v/>
      </c>
      <c r="HG99" s="290" t="str">
        <f t="shared" si="229"/>
        <v/>
      </c>
      <c r="HH99" s="317" t="str">
        <f t="shared" si="230"/>
        <v/>
      </c>
      <c r="HI99" s="399" t="str">
        <f t="shared" si="231"/>
        <v/>
      </c>
      <c r="HJ99" s="387" t="str">
        <f t="shared" si="232"/>
        <v/>
      </c>
      <c r="HK99" s="387" t="str">
        <f t="shared" si="233"/>
        <v/>
      </c>
      <c r="HL99" s="387" t="str">
        <f t="shared" si="234"/>
        <v/>
      </c>
      <c r="HM99" s="387" t="str">
        <f t="shared" si="235"/>
        <v/>
      </c>
      <c r="HN99" s="317" t="str">
        <f t="shared" si="236"/>
        <v/>
      </c>
      <c r="HO99" s="417" t="str">
        <f t="shared" si="237"/>
        <v/>
      </c>
      <c r="HP99" s="290" t="str">
        <f t="shared" si="238"/>
        <v/>
      </c>
      <c r="HQ99" s="290" t="str">
        <f t="shared" si="239"/>
        <v/>
      </c>
      <c r="HR99" s="422" t="str">
        <f t="shared" si="240"/>
        <v/>
      </c>
      <c r="HS99" s="399" t="str">
        <f t="shared" si="241"/>
        <v/>
      </c>
      <c r="HT99" s="400" t="str">
        <f t="shared" si="242"/>
        <v/>
      </c>
      <c r="HU99" s="387" t="str">
        <f t="shared" si="243"/>
        <v/>
      </c>
      <c r="HV99" s="387" t="str">
        <f t="shared" si="244"/>
        <v/>
      </c>
      <c r="HW99" s="404" t="str">
        <f t="shared" si="245"/>
        <v/>
      </c>
      <c r="HX99" s="394" t="str">
        <f t="shared" si="246"/>
        <v/>
      </c>
      <c r="HY99" s="180"/>
      <c r="HZ99" s="406">
        <f t="shared" si="247"/>
        <v>0</v>
      </c>
      <c r="IA99" s="406">
        <f t="shared" si="248"/>
        <v>0</v>
      </c>
      <c r="IB99" s="407">
        <f t="shared" si="249"/>
        <v>0</v>
      </c>
      <c r="IC99" s="407" t="str">
        <f t="shared" si="250"/>
        <v/>
      </c>
      <c r="ID99" s="407" t="str">
        <f t="shared" si="251"/>
        <v/>
      </c>
      <c r="IE99" s="407" t="str">
        <f t="shared" si="252"/>
        <v/>
      </c>
      <c r="IF99" s="407" t="str">
        <f t="shared" si="253"/>
        <v/>
      </c>
      <c r="IG99" s="407">
        <f t="shared" si="254"/>
        <v>0</v>
      </c>
      <c r="IH99" s="407">
        <f t="shared" si="255"/>
        <v>0</v>
      </c>
      <c r="II99" s="407">
        <f t="shared" si="256"/>
        <v>0</v>
      </c>
      <c r="IJ99" s="407">
        <f t="shared" si="257"/>
        <v>0</v>
      </c>
      <c r="IK99" s="406">
        <f t="shared" si="258"/>
        <v>0</v>
      </c>
    </row>
    <row r="100" spans="2:245" s="178" customFormat="1" ht="15" customHeight="1" x14ac:dyDescent="0.2">
      <c r="B100" s="231">
        <f t="shared" si="174"/>
        <v>0</v>
      </c>
      <c r="C100" s="231">
        <f t="shared" si="175"/>
        <v>0</v>
      </c>
      <c r="D100" s="231">
        <f t="shared" si="176"/>
        <v>0</v>
      </c>
      <c r="E100" s="231">
        <f t="shared" si="177"/>
        <v>0</v>
      </c>
      <c r="F100" s="231">
        <f t="shared" si="178"/>
        <v>0</v>
      </c>
      <c r="G100" s="231">
        <f t="shared" si="179"/>
        <v>0</v>
      </c>
      <c r="H100" s="231">
        <f t="shared" si="180"/>
        <v>0</v>
      </c>
      <c r="I100" s="232">
        <f t="shared" si="181"/>
        <v>0</v>
      </c>
      <c r="J100" s="151">
        <f t="shared" si="182"/>
        <v>0</v>
      </c>
      <c r="K100" s="152"/>
      <c r="L100" s="152"/>
      <c r="M100" s="153"/>
      <c r="N100" s="233"/>
      <c r="O100" s="155"/>
      <c r="P100" s="145" t="str">
        <f>IFERROR(VLOOKUP(O100,整理番号!$A$30:$B$31,2,FALSE),"")</f>
        <v/>
      </c>
      <c r="Q100" s="213"/>
      <c r="R100" s="158"/>
      <c r="S100" s="156" t="str">
        <f t="shared" si="183"/>
        <v/>
      </c>
      <c r="T100" s="152"/>
      <c r="U100" s="153"/>
      <c r="V100" s="145" t="str">
        <f>IFERROR(VLOOKUP(U100,整理番号!$A$3:$B$5,2,FALSE),"")</f>
        <v/>
      </c>
      <c r="W100" s="153"/>
      <c r="X100" s="146" t="str">
        <f>IFERROR(VLOOKUP(W100,整理番号!$A$8:$B$9,2,FALSE),"")</f>
        <v/>
      </c>
      <c r="Y100" s="153"/>
      <c r="Z100" s="145" t="str">
        <f>IFERROR(VLOOKUP(Y100,整理番号!$A$12:$B$16,2,FALSE),"")</f>
        <v/>
      </c>
      <c r="AA100" s="209"/>
      <c r="AB100" s="211"/>
      <c r="AC100" s="211"/>
      <c r="AD100" s="209"/>
      <c r="AE100" s="209"/>
      <c r="AF100" s="209"/>
      <c r="AG100" s="209"/>
      <c r="AH100" s="408"/>
      <c r="AI100" s="159"/>
      <c r="AJ100" s="410" t="str">
        <f>IFERROR(VLOOKUP(AI100,整理番号!$A$19:$B$23,2,FALSE),"")</f>
        <v/>
      </c>
      <c r="AK100" s="156" t="str">
        <f t="shared" si="184"/>
        <v/>
      </c>
      <c r="AL100" s="157"/>
      <c r="AM100" s="216"/>
      <c r="AN100" s="218"/>
      <c r="AO100" s="218"/>
      <c r="AP100" s="158"/>
      <c r="AQ100" s="159"/>
      <c r="AR100" s="220"/>
      <c r="AS100" s="161" t="str">
        <f t="shared" si="185"/>
        <v/>
      </c>
      <c r="AT100" s="147"/>
      <c r="AU100" s="147"/>
      <c r="AV100" s="161" t="str">
        <f t="shared" si="186"/>
        <v/>
      </c>
      <c r="AW100" s="162" t="str">
        <f t="shared" si="187"/>
        <v/>
      </c>
      <c r="AX100" s="162" t="str">
        <f t="shared" si="188"/>
        <v/>
      </c>
      <c r="AY100" s="223"/>
      <c r="AZ100" s="227" t="str">
        <f t="shared" si="189"/>
        <v/>
      </c>
      <c r="BA100" s="228" t="str">
        <f t="shared" si="190"/>
        <v/>
      </c>
      <c r="BB100" s="234" t="str">
        <f t="shared" si="191"/>
        <v/>
      </c>
      <c r="BC100" s="237"/>
      <c r="BD100" s="238"/>
      <c r="BE100" s="284"/>
      <c r="BF100" s="286"/>
      <c r="BG100" s="241"/>
      <c r="BH100" s="241"/>
      <c r="BI100" s="241"/>
      <c r="BJ100" s="241"/>
      <c r="BK100" s="241"/>
      <c r="BL100" s="163" t="s">
        <v>105</v>
      </c>
      <c r="BM100" s="302" t="str">
        <f t="shared" si="192"/>
        <v/>
      </c>
      <c r="BN100" s="251"/>
      <c r="BO100" s="270"/>
      <c r="BP100" s="179"/>
      <c r="BQ100" s="164"/>
      <c r="BR100" s="243"/>
      <c r="BS100" s="243"/>
      <c r="BT100" s="243"/>
      <c r="BU100" s="243"/>
      <c r="BV100" s="243"/>
      <c r="BW100" s="165" t="s">
        <v>106</v>
      </c>
      <c r="BX100" s="251"/>
      <c r="BY100" s="296"/>
      <c r="BZ100" s="304"/>
      <c r="CA100" s="305"/>
      <c r="CB100" s="305"/>
      <c r="CC100" s="305"/>
      <c r="CD100" s="305"/>
      <c r="CE100" s="305"/>
      <c r="CF100" s="165" t="s">
        <v>169</v>
      </c>
      <c r="CG100" s="308" t="str">
        <f t="shared" si="193"/>
        <v/>
      </c>
      <c r="CH100" s="251"/>
      <c r="CI100" s="296"/>
      <c r="CJ100" s="166"/>
      <c r="CK100" s="245"/>
      <c r="CL100" s="245"/>
      <c r="CM100" s="245"/>
      <c r="CN100" s="245"/>
      <c r="CO100" s="245"/>
      <c r="CP100" s="165" t="s">
        <v>107</v>
      </c>
      <c r="CQ100" s="247"/>
      <c r="CR100" s="249" t="str">
        <f t="shared" si="194"/>
        <v/>
      </c>
      <c r="CS100" s="251"/>
      <c r="CT100" s="296" t="s">
        <v>171</v>
      </c>
      <c r="CU100" s="167"/>
      <c r="CV100" s="300"/>
      <c r="CW100" s="300"/>
      <c r="CX100" s="300"/>
      <c r="CY100" s="300"/>
      <c r="CZ100" s="300"/>
      <c r="DA100" s="300"/>
      <c r="DB100" s="168" t="s">
        <v>108</v>
      </c>
      <c r="DC100" s="296" t="s">
        <v>171</v>
      </c>
      <c r="DD100" s="170"/>
      <c r="DE100" s="300"/>
      <c r="DF100" s="300"/>
      <c r="DG100" s="300"/>
      <c r="DH100" s="300"/>
      <c r="DI100" s="300"/>
      <c r="DJ100" s="300"/>
      <c r="DK100" s="169" t="s">
        <v>106</v>
      </c>
      <c r="DL100" s="296" t="s">
        <v>171</v>
      </c>
      <c r="DM100" s="170"/>
      <c r="DN100" s="300"/>
      <c r="DO100" s="300"/>
      <c r="DP100" s="300"/>
      <c r="DQ100" s="300"/>
      <c r="DR100" s="300"/>
      <c r="DS100" s="300"/>
      <c r="DT100" s="171" t="s">
        <v>106</v>
      </c>
      <c r="DU100" s="296" t="s">
        <v>171</v>
      </c>
      <c r="DV100" s="310"/>
      <c r="DW100" s="300"/>
      <c r="DX100" s="300"/>
      <c r="DY100" s="300"/>
      <c r="DZ100" s="300"/>
      <c r="EA100" s="300"/>
      <c r="EB100" s="300"/>
      <c r="EC100" s="172" t="s">
        <v>106</v>
      </c>
      <c r="ED100" s="173"/>
      <c r="EE100" s="296" t="s">
        <v>171</v>
      </c>
      <c r="EF100" s="170"/>
      <c r="EG100" s="300"/>
      <c r="EH100" s="300"/>
      <c r="EI100" s="300"/>
      <c r="EJ100" s="300"/>
      <c r="EK100" s="300"/>
      <c r="EL100" s="300"/>
      <c r="EM100" s="172" t="s">
        <v>106</v>
      </c>
      <c r="EN100" s="174"/>
      <c r="EO100" s="296" t="s">
        <v>171</v>
      </c>
      <c r="EP100" s="255"/>
      <c r="EQ100" s="256"/>
      <c r="ER100" s="256"/>
      <c r="ES100" s="256"/>
      <c r="ET100" s="256"/>
      <c r="EU100" s="256"/>
      <c r="EV100" s="175" t="s">
        <v>109</v>
      </c>
      <c r="EW100" s="259" t="str">
        <f t="shared" si="195"/>
        <v/>
      </c>
      <c r="EX100" s="253"/>
      <c r="EY100" s="296" t="s">
        <v>171</v>
      </c>
      <c r="EZ100" s="255"/>
      <c r="FA100" s="256"/>
      <c r="FB100" s="256"/>
      <c r="FC100" s="256"/>
      <c r="FD100" s="256"/>
      <c r="FE100" s="256"/>
      <c r="FF100" s="175" t="s">
        <v>109</v>
      </c>
      <c r="FG100" s="176" t="str">
        <f t="shared" si="196"/>
        <v/>
      </c>
      <c r="FH100" s="251"/>
      <c r="FI100" s="296"/>
      <c r="FJ100" s="423"/>
      <c r="FK100" s="424"/>
      <c r="FL100" s="424"/>
      <c r="FM100" s="424"/>
      <c r="FN100" s="424"/>
      <c r="FO100" s="424"/>
      <c r="FP100" s="165" t="s">
        <v>110</v>
      </c>
      <c r="FQ100" s="177" t="str">
        <f t="shared" si="197"/>
        <v/>
      </c>
      <c r="FR100" s="261"/>
      <c r="FS100" s="263" t="str">
        <f t="shared" si="198"/>
        <v/>
      </c>
      <c r="FT100" s="269"/>
      <c r="FU100" s="270"/>
      <c r="FV100" s="265" t="str">
        <f t="shared" si="199"/>
        <v/>
      </c>
      <c r="FW100" s="273"/>
      <c r="FX100" s="274"/>
      <c r="FY100" s="267" t="str">
        <f t="shared" si="200"/>
        <v/>
      </c>
      <c r="FZ100" s="273"/>
      <c r="GA100" s="277"/>
      <c r="GB100" s="376"/>
      <c r="GD100" s="316" t="str">
        <f t="shared" si="201"/>
        <v/>
      </c>
      <c r="GE100" s="290" t="str">
        <f t="shared" si="202"/>
        <v/>
      </c>
      <c r="GF100" s="290" t="str">
        <f t="shared" si="203"/>
        <v/>
      </c>
      <c r="GG100" s="290" t="str">
        <f t="shared" si="204"/>
        <v/>
      </c>
      <c r="GH100" s="387" t="str">
        <f t="shared" si="205"/>
        <v/>
      </c>
      <c r="GI100" s="316" t="str">
        <f t="shared" si="206"/>
        <v/>
      </c>
      <c r="GJ100" s="290" t="str">
        <f t="shared" si="207"/>
        <v/>
      </c>
      <c r="GK100" s="290" t="str">
        <f t="shared" si="208"/>
        <v/>
      </c>
      <c r="GL100" s="317" t="str">
        <f t="shared" si="209"/>
        <v/>
      </c>
      <c r="GM100" s="391"/>
      <c r="GN100" s="398" t="str">
        <f t="shared" si="210"/>
        <v/>
      </c>
      <c r="GO100" s="398" t="str">
        <f t="shared" si="211"/>
        <v/>
      </c>
      <c r="GP100" s="399" t="str">
        <f t="shared" si="212"/>
        <v/>
      </c>
      <c r="GQ100" s="400" t="str">
        <f t="shared" si="213"/>
        <v/>
      </c>
      <c r="GR100" s="400" t="str">
        <f t="shared" si="214"/>
        <v/>
      </c>
      <c r="GS100" s="400" t="str">
        <f t="shared" si="215"/>
        <v/>
      </c>
      <c r="GT100" s="290" t="str">
        <f t="shared" si="216"/>
        <v/>
      </c>
      <c r="GU100" s="290" t="str">
        <f t="shared" si="217"/>
        <v/>
      </c>
      <c r="GV100" s="290" t="str">
        <f t="shared" si="218"/>
        <v/>
      </c>
      <c r="GW100" s="400" t="str">
        <f t="shared" si="219"/>
        <v/>
      </c>
      <c r="GX100" s="290" t="str">
        <f t="shared" si="220"/>
        <v/>
      </c>
      <c r="GY100" s="290" t="str">
        <f t="shared" si="221"/>
        <v/>
      </c>
      <c r="GZ100" s="290" t="str">
        <f t="shared" si="222"/>
        <v/>
      </c>
      <c r="HA100" s="317" t="str">
        <f t="shared" si="223"/>
        <v/>
      </c>
      <c r="HB100" s="417" t="str">
        <f t="shared" si="224"/>
        <v/>
      </c>
      <c r="HC100" s="399" t="str">
        <f t="shared" si="225"/>
        <v/>
      </c>
      <c r="HD100" s="290" t="str">
        <f t="shared" si="226"/>
        <v/>
      </c>
      <c r="HE100" s="290" t="str">
        <f t="shared" si="227"/>
        <v/>
      </c>
      <c r="HF100" s="290" t="str">
        <f t="shared" si="228"/>
        <v/>
      </c>
      <c r="HG100" s="290" t="str">
        <f t="shared" si="229"/>
        <v/>
      </c>
      <c r="HH100" s="317" t="str">
        <f t="shared" si="230"/>
        <v/>
      </c>
      <c r="HI100" s="399" t="str">
        <f t="shared" si="231"/>
        <v/>
      </c>
      <c r="HJ100" s="387" t="str">
        <f t="shared" si="232"/>
        <v/>
      </c>
      <c r="HK100" s="387" t="str">
        <f t="shared" si="233"/>
        <v/>
      </c>
      <c r="HL100" s="387" t="str">
        <f t="shared" si="234"/>
        <v/>
      </c>
      <c r="HM100" s="387" t="str">
        <f t="shared" si="235"/>
        <v/>
      </c>
      <c r="HN100" s="317" t="str">
        <f t="shared" si="236"/>
        <v/>
      </c>
      <c r="HO100" s="417" t="str">
        <f t="shared" si="237"/>
        <v/>
      </c>
      <c r="HP100" s="290" t="str">
        <f t="shared" si="238"/>
        <v/>
      </c>
      <c r="HQ100" s="290" t="str">
        <f t="shared" si="239"/>
        <v/>
      </c>
      <c r="HR100" s="422" t="str">
        <f t="shared" si="240"/>
        <v/>
      </c>
      <c r="HS100" s="399" t="str">
        <f t="shared" si="241"/>
        <v/>
      </c>
      <c r="HT100" s="400" t="str">
        <f t="shared" si="242"/>
        <v/>
      </c>
      <c r="HU100" s="387" t="str">
        <f t="shared" si="243"/>
        <v/>
      </c>
      <c r="HV100" s="387" t="str">
        <f t="shared" si="244"/>
        <v/>
      </c>
      <c r="HW100" s="404" t="str">
        <f t="shared" si="245"/>
        <v/>
      </c>
      <c r="HX100" s="394" t="str">
        <f t="shared" si="246"/>
        <v/>
      </c>
      <c r="HY100" s="180"/>
      <c r="HZ100" s="406">
        <f t="shared" si="247"/>
        <v>0</v>
      </c>
      <c r="IA100" s="406">
        <f t="shared" si="248"/>
        <v>0</v>
      </c>
      <c r="IB100" s="407">
        <f t="shared" si="249"/>
        <v>0</v>
      </c>
      <c r="IC100" s="407" t="str">
        <f t="shared" si="250"/>
        <v/>
      </c>
      <c r="ID100" s="407" t="str">
        <f t="shared" si="251"/>
        <v/>
      </c>
      <c r="IE100" s="407" t="str">
        <f t="shared" si="252"/>
        <v/>
      </c>
      <c r="IF100" s="407" t="str">
        <f t="shared" si="253"/>
        <v/>
      </c>
      <c r="IG100" s="407">
        <f t="shared" si="254"/>
        <v>0</v>
      </c>
      <c r="IH100" s="407">
        <f t="shared" si="255"/>
        <v>0</v>
      </c>
      <c r="II100" s="407">
        <f t="shared" si="256"/>
        <v>0</v>
      </c>
      <c r="IJ100" s="407">
        <f t="shared" si="257"/>
        <v>0</v>
      </c>
      <c r="IK100" s="406">
        <f t="shared" si="258"/>
        <v>0</v>
      </c>
    </row>
    <row r="101" spans="2:245" s="178" customFormat="1" ht="15" customHeight="1" x14ac:dyDescent="0.2">
      <c r="B101" s="231">
        <f t="shared" si="174"/>
        <v>0</v>
      </c>
      <c r="C101" s="231">
        <f t="shared" si="175"/>
        <v>0</v>
      </c>
      <c r="D101" s="231">
        <f t="shared" si="176"/>
        <v>0</v>
      </c>
      <c r="E101" s="231">
        <f t="shared" si="177"/>
        <v>0</v>
      </c>
      <c r="F101" s="231">
        <f t="shared" si="178"/>
        <v>0</v>
      </c>
      <c r="G101" s="231">
        <f t="shared" si="179"/>
        <v>0</v>
      </c>
      <c r="H101" s="231">
        <f t="shared" si="180"/>
        <v>0</v>
      </c>
      <c r="I101" s="232">
        <f t="shared" si="181"/>
        <v>0</v>
      </c>
      <c r="J101" s="151">
        <f t="shared" si="182"/>
        <v>0</v>
      </c>
      <c r="K101" s="152"/>
      <c r="L101" s="152"/>
      <c r="M101" s="153"/>
      <c r="N101" s="233"/>
      <c r="O101" s="155"/>
      <c r="P101" s="145" t="str">
        <f>IFERROR(VLOOKUP(O101,整理番号!$A$30:$B$31,2,FALSE),"")</f>
        <v/>
      </c>
      <c r="Q101" s="213"/>
      <c r="R101" s="158"/>
      <c r="S101" s="156" t="str">
        <f t="shared" si="183"/>
        <v/>
      </c>
      <c r="T101" s="152"/>
      <c r="U101" s="153"/>
      <c r="V101" s="145" t="str">
        <f>IFERROR(VLOOKUP(U101,整理番号!$A$3:$B$5,2,FALSE),"")</f>
        <v/>
      </c>
      <c r="W101" s="153"/>
      <c r="X101" s="146" t="str">
        <f>IFERROR(VLOOKUP(W101,整理番号!$A$8:$B$9,2,FALSE),"")</f>
        <v/>
      </c>
      <c r="Y101" s="153"/>
      <c r="Z101" s="145" t="str">
        <f>IFERROR(VLOOKUP(Y101,整理番号!$A$12:$B$16,2,FALSE),"")</f>
        <v/>
      </c>
      <c r="AA101" s="209"/>
      <c r="AB101" s="211"/>
      <c r="AC101" s="211"/>
      <c r="AD101" s="209"/>
      <c r="AE101" s="209"/>
      <c r="AF101" s="209"/>
      <c r="AG101" s="209"/>
      <c r="AH101" s="408"/>
      <c r="AI101" s="159"/>
      <c r="AJ101" s="410" t="str">
        <f>IFERROR(VLOOKUP(AI101,整理番号!$A$19:$B$23,2,FALSE),"")</f>
        <v/>
      </c>
      <c r="AK101" s="156" t="str">
        <f t="shared" si="184"/>
        <v/>
      </c>
      <c r="AL101" s="157"/>
      <c r="AM101" s="216"/>
      <c r="AN101" s="218"/>
      <c r="AO101" s="218"/>
      <c r="AP101" s="158"/>
      <c r="AQ101" s="159"/>
      <c r="AR101" s="220"/>
      <c r="AS101" s="161" t="str">
        <f t="shared" si="185"/>
        <v/>
      </c>
      <c r="AT101" s="147"/>
      <c r="AU101" s="147"/>
      <c r="AV101" s="161" t="str">
        <f t="shared" si="186"/>
        <v/>
      </c>
      <c r="AW101" s="162" t="str">
        <f t="shared" si="187"/>
        <v/>
      </c>
      <c r="AX101" s="162" t="str">
        <f t="shared" si="188"/>
        <v/>
      </c>
      <c r="AY101" s="223"/>
      <c r="AZ101" s="227" t="str">
        <f t="shared" si="189"/>
        <v/>
      </c>
      <c r="BA101" s="228" t="str">
        <f t="shared" si="190"/>
        <v/>
      </c>
      <c r="BB101" s="234" t="str">
        <f t="shared" si="191"/>
        <v/>
      </c>
      <c r="BC101" s="237"/>
      <c r="BD101" s="238"/>
      <c r="BE101" s="284"/>
      <c r="BF101" s="286"/>
      <c r="BG101" s="241"/>
      <c r="BH101" s="241"/>
      <c r="BI101" s="241"/>
      <c r="BJ101" s="241"/>
      <c r="BK101" s="241"/>
      <c r="BL101" s="163" t="s">
        <v>105</v>
      </c>
      <c r="BM101" s="302" t="str">
        <f t="shared" si="192"/>
        <v/>
      </c>
      <c r="BN101" s="251"/>
      <c r="BO101" s="270"/>
      <c r="BP101" s="179"/>
      <c r="BQ101" s="164"/>
      <c r="BR101" s="243"/>
      <c r="BS101" s="243"/>
      <c r="BT101" s="243"/>
      <c r="BU101" s="243"/>
      <c r="BV101" s="243"/>
      <c r="BW101" s="165" t="s">
        <v>106</v>
      </c>
      <c r="BX101" s="251"/>
      <c r="BY101" s="296"/>
      <c r="BZ101" s="304"/>
      <c r="CA101" s="305"/>
      <c r="CB101" s="305"/>
      <c r="CC101" s="305"/>
      <c r="CD101" s="305"/>
      <c r="CE101" s="305"/>
      <c r="CF101" s="165" t="s">
        <v>169</v>
      </c>
      <c r="CG101" s="308" t="str">
        <f t="shared" si="193"/>
        <v/>
      </c>
      <c r="CH101" s="251"/>
      <c r="CI101" s="296"/>
      <c r="CJ101" s="166"/>
      <c r="CK101" s="245"/>
      <c r="CL101" s="245"/>
      <c r="CM101" s="245"/>
      <c r="CN101" s="245"/>
      <c r="CO101" s="245"/>
      <c r="CP101" s="165" t="s">
        <v>107</v>
      </c>
      <c r="CQ101" s="247"/>
      <c r="CR101" s="249" t="str">
        <f t="shared" si="194"/>
        <v/>
      </c>
      <c r="CS101" s="251"/>
      <c r="CT101" s="296" t="s">
        <v>171</v>
      </c>
      <c r="CU101" s="167"/>
      <c r="CV101" s="300"/>
      <c r="CW101" s="300"/>
      <c r="CX101" s="300"/>
      <c r="CY101" s="300"/>
      <c r="CZ101" s="300"/>
      <c r="DA101" s="300"/>
      <c r="DB101" s="168" t="s">
        <v>108</v>
      </c>
      <c r="DC101" s="296" t="s">
        <v>171</v>
      </c>
      <c r="DD101" s="170"/>
      <c r="DE101" s="300"/>
      <c r="DF101" s="300"/>
      <c r="DG101" s="300"/>
      <c r="DH101" s="300"/>
      <c r="DI101" s="300"/>
      <c r="DJ101" s="300"/>
      <c r="DK101" s="169" t="s">
        <v>106</v>
      </c>
      <c r="DL101" s="296" t="s">
        <v>171</v>
      </c>
      <c r="DM101" s="170"/>
      <c r="DN101" s="300"/>
      <c r="DO101" s="300"/>
      <c r="DP101" s="300"/>
      <c r="DQ101" s="300"/>
      <c r="DR101" s="300"/>
      <c r="DS101" s="300"/>
      <c r="DT101" s="171" t="s">
        <v>106</v>
      </c>
      <c r="DU101" s="296" t="s">
        <v>171</v>
      </c>
      <c r="DV101" s="310"/>
      <c r="DW101" s="300"/>
      <c r="DX101" s="300"/>
      <c r="DY101" s="300"/>
      <c r="DZ101" s="300"/>
      <c r="EA101" s="300"/>
      <c r="EB101" s="300"/>
      <c r="EC101" s="172" t="s">
        <v>106</v>
      </c>
      <c r="ED101" s="173"/>
      <c r="EE101" s="296" t="s">
        <v>171</v>
      </c>
      <c r="EF101" s="170"/>
      <c r="EG101" s="300"/>
      <c r="EH101" s="300"/>
      <c r="EI101" s="300"/>
      <c r="EJ101" s="300"/>
      <c r="EK101" s="300"/>
      <c r="EL101" s="300"/>
      <c r="EM101" s="172" t="s">
        <v>106</v>
      </c>
      <c r="EN101" s="174"/>
      <c r="EO101" s="296" t="s">
        <v>171</v>
      </c>
      <c r="EP101" s="255"/>
      <c r="EQ101" s="256"/>
      <c r="ER101" s="256"/>
      <c r="ES101" s="256"/>
      <c r="ET101" s="256"/>
      <c r="EU101" s="256"/>
      <c r="EV101" s="175" t="s">
        <v>109</v>
      </c>
      <c r="EW101" s="259" t="str">
        <f t="shared" si="195"/>
        <v/>
      </c>
      <c r="EX101" s="253"/>
      <c r="EY101" s="296" t="s">
        <v>171</v>
      </c>
      <c r="EZ101" s="255"/>
      <c r="FA101" s="256"/>
      <c r="FB101" s="256"/>
      <c r="FC101" s="256"/>
      <c r="FD101" s="256"/>
      <c r="FE101" s="256"/>
      <c r="FF101" s="175" t="s">
        <v>109</v>
      </c>
      <c r="FG101" s="176" t="str">
        <f t="shared" si="196"/>
        <v/>
      </c>
      <c r="FH101" s="251"/>
      <c r="FI101" s="296"/>
      <c r="FJ101" s="423"/>
      <c r="FK101" s="424"/>
      <c r="FL101" s="424"/>
      <c r="FM101" s="424"/>
      <c r="FN101" s="424"/>
      <c r="FO101" s="424"/>
      <c r="FP101" s="165" t="s">
        <v>110</v>
      </c>
      <c r="FQ101" s="177" t="str">
        <f t="shared" si="197"/>
        <v/>
      </c>
      <c r="FR101" s="261"/>
      <c r="FS101" s="263" t="str">
        <f t="shared" si="198"/>
        <v/>
      </c>
      <c r="FT101" s="269"/>
      <c r="FU101" s="270"/>
      <c r="FV101" s="265" t="str">
        <f t="shared" si="199"/>
        <v/>
      </c>
      <c r="FW101" s="273"/>
      <c r="FX101" s="274"/>
      <c r="FY101" s="267" t="str">
        <f t="shared" si="200"/>
        <v/>
      </c>
      <c r="FZ101" s="273"/>
      <c r="GA101" s="277"/>
      <c r="GB101" s="376"/>
      <c r="GD101" s="316" t="str">
        <f t="shared" si="201"/>
        <v/>
      </c>
      <c r="GE101" s="290" t="str">
        <f t="shared" si="202"/>
        <v/>
      </c>
      <c r="GF101" s="290" t="str">
        <f t="shared" si="203"/>
        <v/>
      </c>
      <c r="GG101" s="290" t="str">
        <f t="shared" si="204"/>
        <v/>
      </c>
      <c r="GH101" s="387" t="str">
        <f t="shared" si="205"/>
        <v/>
      </c>
      <c r="GI101" s="316" t="str">
        <f t="shared" si="206"/>
        <v/>
      </c>
      <c r="GJ101" s="290" t="str">
        <f t="shared" si="207"/>
        <v/>
      </c>
      <c r="GK101" s="290" t="str">
        <f t="shared" si="208"/>
        <v/>
      </c>
      <c r="GL101" s="317" t="str">
        <f t="shared" si="209"/>
        <v/>
      </c>
      <c r="GM101" s="391"/>
      <c r="GN101" s="398" t="str">
        <f t="shared" si="210"/>
        <v/>
      </c>
      <c r="GO101" s="398" t="str">
        <f t="shared" si="211"/>
        <v/>
      </c>
      <c r="GP101" s="399" t="str">
        <f t="shared" si="212"/>
        <v/>
      </c>
      <c r="GQ101" s="400" t="str">
        <f t="shared" si="213"/>
        <v/>
      </c>
      <c r="GR101" s="400" t="str">
        <f t="shared" si="214"/>
        <v/>
      </c>
      <c r="GS101" s="400" t="str">
        <f t="shared" si="215"/>
        <v/>
      </c>
      <c r="GT101" s="290" t="str">
        <f t="shared" si="216"/>
        <v/>
      </c>
      <c r="GU101" s="290" t="str">
        <f t="shared" si="217"/>
        <v/>
      </c>
      <c r="GV101" s="290" t="str">
        <f t="shared" si="218"/>
        <v/>
      </c>
      <c r="GW101" s="400" t="str">
        <f t="shared" si="219"/>
        <v/>
      </c>
      <c r="GX101" s="290" t="str">
        <f t="shared" si="220"/>
        <v/>
      </c>
      <c r="GY101" s="290" t="str">
        <f t="shared" si="221"/>
        <v/>
      </c>
      <c r="GZ101" s="290" t="str">
        <f t="shared" si="222"/>
        <v/>
      </c>
      <c r="HA101" s="317" t="str">
        <f t="shared" si="223"/>
        <v/>
      </c>
      <c r="HB101" s="417" t="str">
        <f t="shared" si="224"/>
        <v/>
      </c>
      <c r="HC101" s="399" t="str">
        <f t="shared" si="225"/>
        <v/>
      </c>
      <c r="HD101" s="290" t="str">
        <f t="shared" si="226"/>
        <v/>
      </c>
      <c r="HE101" s="290" t="str">
        <f t="shared" si="227"/>
        <v/>
      </c>
      <c r="HF101" s="290" t="str">
        <f t="shared" si="228"/>
        <v/>
      </c>
      <c r="HG101" s="290" t="str">
        <f t="shared" si="229"/>
        <v/>
      </c>
      <c r="HH101" s="317" t="str">
        <f t="shared" si="230"/>
        <v/>
      </c>
      <c r="HI101" s="399" t="str">
        <f t="shared" si="231"/>
        <v/>
      </c>
      <c r="HJ101" s="387" t="str">
        <f t="shared" si="232"/>
        <v/>
      </c>
      <c r="HK101" s="387" t="str">
        <f t="shared" si="233"/>
        <v/>
      </c>
      <c r="HL101" s="387" t="str">
        <f t="shared" si="234"/>
        <v/>
      </c>
      <c r="HM101" s="387" t="str">
        <f t="shared" si="235"/>
        <v/>
      </c>
      <c r="HN101" s="317" t="str">
        <f t="shared" si="236"/>
        <v/>
      </c>
      <c r="HO101" s="417" t="str">
        <f t="shared" si="237"/>
        <v/>
      </c>
      <c r="HP101" s="290" t="str">
        <f t="shared" si="238"/>
        <v/>
      </c>
      <c r="HQ101" s="290" t="str">
        <f t="shared" si="239"/>
        <v/>
      </c>
      <c r="HR101" s="422" t="str">
        <f t="shared" si="240"/>
        <v/>
      </c>
      <c r="HS101" s="399" t="str">
        <f t="shared" si="241"/>
        <v/>
      </c>
      <c r="HT101" s="400" t="str">
        <f t="shared" si="242"/>
        <v/>
      </c>
      <c r="HU101" s="387" t="str">
        <f t="shared" si="243"/>
        <v/>
      </c>
      <c r="HV101" s="387" t="str">
        <f t="shared" si="244"/>
        <v/>
      </c>
      <c r="HW101" s="404" t="str">
        <f t="shared" si="245"/>
        <v/>
      </c>
      <c r="HX101" s="394" t="str">
        <f t="shared" si="246"/>
        <v/>
      </c>
      <c r="HY101" s="180"/>
      <c r="HZ101" s="406">
        <f t="shared" si="247"/>
        <v>0</v>
      </c>
      <c r="IA101" s="406">
        <f t="shared" si="248"/>
        <v>0</v>
      </c>
      <c r="IB101" s="407">
        <f t="shared" si="249"/>
        <v>0</v>
      </c>
      <c r="IC101" s="407" t="str">
        <f t="shared" si="250"/>
        <v/>
      </c>
      <c r="ID101" s="407" t="str">
        <f t="shared" si="251"/>
        <v/>
      </c>
      <c r="IE101" s="407" t="str">
        <f t="shared" si="252"/>
        <v/>
      </c>
      <c r="IF101" s="407" t="str">
        <f t="shared" si="253"/>
        <v/>
      </c>
      <c r="IG101" s="407">
        <f t="shared" si="254"/>
        <v>0</v>
      </c>
      <c r="IH101" s="407">
        <f t="shared" si="255"/>
        <v>0</v>
      </c>
      <c r="II101" s="407">
        <f t="shared" si="256"/>
        <v>0</v>
      </c>
      <c r="IJ101" s="407">
        <f t="shared" si="257"/>
        <v>0</v>
      </c>
      <c r="IK101" s="406">
        <f t="shared" si="258"/>
        <v>0</v>
      </c>
    </row>
    <row r="102" spans="2:245" s="178" customFormat="1" ht="15" customHeight="1" x14ac:dyDescent="0.2">
      <c r="B102" s="231">
        <f t="shared" si="174"/>
        <v>0</v>
      </c>
      <c r="C102" s="231">
        <f t="shared" si="175"/>
        <v>0</v>
      </c>
      <c r="D102" s="231">
        <f t="shared" si="176"/>
        <v>0</v>
      </c>
      <c r="E102" s="231">
        <f t="shared" si="177"/>
        <v>0</v>
      </c>
      <c r="F102" s="231">
        <f t="shared" si="178"/>
        <v>0</v>
      </c>
      <c r="G102" s="231">
        <f t="shared" si="179"/>
        <v>0</v>
      </c>
      <c r="H102" s="231">
        <f t="shared" si="180"/>
        <v>0</v>
      </c>
      <c r="I102" s="232">
        <f t="shared" si="181"/>
        <v>0</v>
      </c>
      <c r="J102" s="151">
        <f t="shared" si="182"/>
        <v>0</v>
      </c>
      <c r="K102" s="152"/>
      <c r="L102" s="152"/>
      <c r="M102" s="153"/>
      <c r="N102" s="233"/>
      <c r="O102" s="155"/>
      <c r="P102" s="145" t="str">
        <f>IFERROR(VLOOKUP(O102,整理番号!$A$30:$B$31,2,FALSE),"")</f>
        <v/>
      </c>
      <c r="Q102" s="213"/>
      <c r="R102" s="158"/>
      <c r="S102" s="156" t="str">
        <f t="shared" si="183"/>
        <v/>
      </c>
      <c r="T102" s="152"/>
      <c r="U102" s="153"/>
      <c r="V102" s="145" t="str">
        <f>IFERROR(VLOOKUP(U102,整理番号!$A$3:$B$5,2,FALSE),"")</f>
        <v/>
      </c>
      <c r="W102" s="153"/>
      <c r="X102" s="146" t="str">
        <f>IFERROR(VLOOKUP(W102,整理番号!$A$8:$B$9,2,FALSE),"")</f>
        <v/>
      </c>
      <c r="Y102" s="153"/>
      <c r="Z102" s="145" t="str">
        <f>IFERROR(VLOOKUP(Y102,整理番号!$A$12:$B$16,2,FALSE),"")</f>
        <v/>
      </c>
      <c r="AA102" s="209"/>
      <c r="AB102" s="211"/>
      <c r="AC102" s="211"/>
      <c r="AD102" s="209"/>
      <c r="AE102" s="209"/>
      <c r="AF102" s="209"/>
      <c r="AG102" s="209"/>
      <c r="AH102" s="408"/>
      <c r="AI102" s="159"/>
      <c r="AJ102" s="410" t="str">
        <f>IFERROR(VLOOKUP(AI102,整理番号!$A$19:$B$23,2,FALSE),"")</f>
        <v/>
      </c>
      <c r="AK102" s="156" t="str">
        <f t="shared" si="184"/>
        <v/>
      </c>
      <c r="AL102" s="157"/>
      <c r="AM102" s="216"/>
      <c r="AN102" s="218"/>
      <c r="AO102" s="218"/>
      <c r="AP102" s="158"/>
      <c r="AQ102" s="159"/>
      <c r="AR102" s="220"/>
      <c r="AS102" s="161" t="str">
        <f t="shared" si="185"/>
        <v/>
      </c>
      <c r="AT102" s="147"/>
      <c r="AU102" s="147"/>
      <c r="AV102" s="161" t="str">
        <f t="shared" si="186"/>
        <v/>
      </c>
      <c r="AW102" s="162" t="str">
        <f t="shared" si="187"/>
        <v/>
      </c>
      <c r="AX102" s="162" t="str">
        <f t="shared" si="188"/>
        <v/>
      </c>
      <c r="AY102" s="223"/>
      <c r="AZ102" s="227" t="str">
        <f t="shared" si="189"/>
        <v/>
      </c>
      <c r="BA102" s="228" t="str">
        <f t="shared" si="190"/>
        <v/>
      </c>
      <c r="BB102" s="234" t="str">
        <f t="shared" si="191"/>
        <v/>
      </c>
      <c r="BC102" s="237"/>
      <c r="BD102" s="238"/>
      <c r="BE102" s="284"/>
      <c r="BF102" s="286"/>
      <c r="BG102" s="241"/>
      <c r="BH102" s="241"/>
      <c r="BI102" s="241"/>
      <c r="BJ102" s="241"/>
      <c r="BK102" s="241"/>
      <c r="BL102" s="163" t="s">
        <v>105</v>
      </c>
      <c r="BM102" s="302" t="str">
        <f t="shared" si="192"/>
        <v/>
      </c>
      <c r="BN102" s="251"/>
      <c r="BO102" s="270"/>
      <c r="BP102" s="179"/>
      <c r="BQ102" s="164"/>
      <c r="BR102" s="243"/>
      <c r="BS102" s="243"/>
      <c r="BT102" s="243"/>
      <c r="BU102" s="243"/>
      <c r="BV102" s="243"/>
      <c r="BW102" s="165" t="s">
        <v>106</v>
      </c>
      <c r="BX102" s="251"/>
      <c r="BY102" s="296"/>
      <c r="BZ102" s="304"/>
      <c r="CA102" s="305"/>
      <c r="CB102" s="305"/>
      <c r="CC102" s="305"/>
      <c r="CD102" s="305"/>
      <c r="CE102" s="305"/>
      <c r="CF102" s="165" t="s">
        <v>169</v>
      </c>
      <c r="CG102" s="308" t="str">
        <f t="shared" si="193"/>
        <v/>
      </c>
      <c r="CH102" s="251"/>
      <c r="CI102" s="296"/>
      <c r="CJ102" s="166"/>
      <c r="CK102" s="245"/>
      <c r="CL102" s="245"/>
      <c r="CM102" s="245"/>
      <c r="CN102" s="245"/>
      <c r="CO102" s="245"/>
      <c r="CP102" s="165" t="s">
        <v>107</v>
      </c>
      <c r="CQ102" s="247"/>
      <c r="CR102" s="249" t="str">
        <f t="shared" si="194"/>
        <v/>
      </c>
      <c r="CS102" s="251"/>
      <c r="CT102" s="296" t="s">
        <v>171</v>
      </c>
      <c r="CU102" s="167"/>
      <c r="CV102" s="300"/>
      <c r="CW102" s="300"/>
      <c r="CX102" s="300"/>
      <c r="CY102" s="300"/>
      <c r="CZ102" s="300"/>
      <c r="DA102" s="300"/>
      <c r="DB102" s="168" t="s">
        <v>108</v>
      </c>
      <c r="DC102" s="296" t="s">
        <v>171</v>
      </c>
      <c r="DD102" s="170"/>
      <c r="DE102" s="300"/>
      <c r="DF102" s="300"/>
      <c r="DG102" s="300"/>
      <c r="DH102" s="300"/>
      <c r="DI102" s="300"/>
      <c r="DJ102" s="300"/>
      <c r="DK102" s="169" t="s">
        <v>106</v>
      </c>
      <c r="DL102" s="296" t="s">
        <v>171</v>
      </c>
      <c r="DM102" s="170"/>
      <c r="DN102" s="300"/>
      <c r="DO102" s="300"/>
      <c r="DP102" s="300"/>
      <c r="DQ102" s="300"/>
      <c r="DR102" s="300"/>
      <c r="DS102" s="300"/>
      <c r="DT102" s="171" t="s">
        <v>106</v>
      </c>
      <c r="DU102" s="296" t="s">
        <v>171</v>
      </c>
      <c r="DV102" s="310"/>
      <c r="DW102" s="300"/>
      <c r="DX102" s="300"/>
      <c r="DY102" s="300"/>
      <c r="DZ102" s="300"/>
      <c r="EA102" s="300"/>
      <c r="EB102" s="300"/>
      <c r="EC102" s="172" t="s">
        <v>106</v>
      </c>
      <c r="ED102" s="173"/>
      <c r="EE102" s="296" t="s">
        <v>171</v>
      </c>
      <c r="EF102" s="170"/>
      <c r="EG102" s="300"/>
      <c r="EH102" s="300"/>
      <c r="EI102" s="300"/>
      <c r="EJ102" s="300"/>
      <c r="EK102" s="300"/>
      <c r="EL102" s="300"/>
      <c r="EM102" s="172" t="s">
        <v>106</v>
      </c>
      <c r="EN102" s="174"/>
      <c r="EO102" s="296" t="s">
        <v>171</v>
      </c>
      <c r="EP102" s="255"/>
      <c r="EQ102" s="256"/>
      <c r="ER102" s="256"/>
      <c r="ES102" s="256"/>
      <c r="ET102" s="256"/>
      <c r="EU102" s="256"/>
      <c r="EV102" s="175" t="s">
        <v>109</v>
      </c>
      <c r="EW102" s="259" t="str">
        <f t="shared" si="195"/>
        <v/>
      </c>
      <c r="EX102" s="253"/>
      <c r="EY102" s="296" t="s">
        <v>171</v>
      </c>
      <c r="EZ102" s="255"/>
      <c r="FA102" s="256"/>
      <c r="FB102" s="256"/>
      <c r="FC102" s="256"/>
      <c r="FD102" s="256"/>
      <c r="FE102" s="256"/>
      <c r="FF102" s="175" t="s">
        <v>109</v>
      </c>
      <c r="FG102" s="176" t="str">
        <f t="shared" si="196"/>
        <v/>
      </c>
      <c r="FH102" s="251"/>
      <c r="FI102" s="296"/>
      <c r="FJ102" s="423"/>
      <c r="FK102" s="424"/>
      <c r="FL102" s="424"/>
      <c r="FM102" s="424"/>
      <c r="FN102" s="424"/>
      <c r="FO102" s="424"/>
      <c r="FP102" s="165" t="s">
        <v>110</v>
      </c>
      <c r="FQ102" s="177" t="str">
        <f t="shared" si="197"/>
        <v/>
      </c>
      <c r="FR102" s="261"/>
      <c r="FS102" s="263" t="str">
        <f t="shared" si="198"/>
        <v/>
      </c>
      <c r="FT102" s="269"/>
      <c r="FU102" s="270"/>
      <c r="FV102" s="265" t="str">
        <f t="shared" si="199"/>
        <v/>
      </c>
      <c r="FW102" s="273"/>
      <c r="FX102" s="274"/>
      <c r="FY102" s="267" t="str">
        <f t="shared" si="200"/>
        <v/>
      </c>
      <c r="FZ102" s="273"/>
      <c r="GA102" s="277"/>
      <c r="GB102" s="376"/>
      <c r="GD102" s="316" t="str">
        <f t="shared" si="201"/>
        <v/>
      </c>
      <c r="GE102" s="290" t="str">
        <f t="shared" si="202"/>
        <v/>
      </c>
      <c r="GF102" s="290" t="str">
        <f t="shared" si="203"/>
        <v/>
      </c>
      <c r="GG102" s="290" t="str">
        <f t="shared" si="204"/>
        <v/>
      </c>
      <c r="GH102" s="387" t="str">
        <f t="shared" si="205"/>
        <v/>
      </c>
      <c r="GI102" s="316" t="str">
        <f t="shared" si="206"/>
        <v/>
      </c>
      <c r="GJ102" s="290" t="str">
        <f t="shared" si="207"/>
        <v/>
      </c>
      <c r="GK102" s="290" t="str">
        <f t="shared" si="208"/>
        <v/>
      </c>
      <c r="GL102" s="317" t="str">
        <f t="shared" si="209"/>
        <v/>
      </c>
      <c r="GM102" s="391"/>
      <c r="GN102" s="398" t="str">
        <f t="shared" si="210"/>
        <v/>
      </c>
      <c r="GO102" s="398" t="str">
        <f t="shared" si="211"/>
        <v/>
      </c>
      <c r="GP102" s="399" t="str">
        <f t="shared" si="212"/>
        <v/>
      </c>
      <c r="GQ102" s="400" t="str">
        <f t="shared" si="213"/>
        <v/>
      </c>
      <c r="GR102" s="400" t="str">
        <f t="shared" si="214"/>
        <v/>
      </c>
      <c r="GS102" s="400" t="str">
        <f t="shared" si="215"/>
        <v/>
      </c>
      <c r="GT102" s="290" t="str">
        <f t="shared" si="216"/>
        <v/>
      </c>
      <c r="GU102" s="290" t="str">
        <f t="shared" si="217"/>
        <v/>
      </c>
      <c r="GV102" s="290" t="str">
        <f t="shared" si="218"/>
        <v/>
      </c>
      <c r="GW102" s="400" t="str">
        <f t="shared" si="219"/>
        <v/>
      </c>
      <c r="GX102" s="290" t="str">
        <f t="shared" si="220"/>
        <v/>
      </c>
      <c r="GY102" s="290" t="str">
        <f t="shared" si="221"/>
        <v/>
      </c>
      <c r="GZ102" s="290" t="str">
        <f t="shared" si="222"/>
        <v/>
      </c>
      <c r="HA102" s="317" t="str">
        <f t="shared" si="223"/>
        <v/>
      </c>
      <c r="HB102" s="417" t="str">
        <f t="shared" si="224"/>
        <v/>
      </c>
      <c r="HC102" s="399" t="str">
        <f t="shared" si="225"/>
        <v/>
      </c>
      <c r="HD102" s="290" t="str">
        <f t="shared" si="226"/>
        <v/>
      </c>
      <c r="HE102" s="290" t="str">
        <f t="shared" si="227"/>
        <v/>
      </c>
      <c r="HF102" s="290" t="str">
        <f t="shared" si="228"/>
        <v/>
      </c>
      <c r="HG102" s="290" t="str">
        <f t="shared" si="229"/>
        <v/>
      </c>
      <c r="HH102" s="317" t="str">
        <f t="shared" si="230"/>
        <v/>
      </c>
      <c r="HI102" s="399" t="str">
        <f t="shared" si="231"/>
        <v/>
      </c>
      <c r="HJ102" s="387" t="str">
        <f t="shared" si="232"/>
        <v/>
      </c>
      <c r="HK102" s="387" t="str">
        <f t="shared" si="233"/>
        <v/>
      </c>
      <c r="HL102" s="387" t="str">
        <f t="shared" si="234"/>
        <v/>
      </c>
      <c r="HM102" s="387" t="str">
        <f t="shared" si="235"/>
        <v/>
      </c>
      <c r="HN102" s="317" t="str">
        <f t="shared" si="236"/>
        <v/>
      </c>
      <c r="HO102" s="417" t="str">
        <f t="shared" si="237"/>
        <v/>
      </c>
      <c r="HP102" s="290" t="str">
        <f t="shared" si="238"/>
        <v/>
      </c>
      <c r="HQ102" s="290" t="str">
        <f t="shared" si="239"/>
        <v/>
      </c>
      <c r="HR102" s="422" t="str">
        <f t="shared" si="240"/>
        <v/>
      </c>
      <c r="HS102" s="399" t="str">
        <f t="shared" si="241"/>
        <v/>
      </c>
      <c r="HT102" s="400" t="str">
        <f t="shared" si="242"/>
        <v/>
      </c>
      <c r="HU102" s="387" t="str">
        <f t="shared" si="243"/>
        <v/>
      </c>
      <c r="HV102" s="387" t="str">
        <f t="shared" si="244"/>
        <v/>
      </c>
      <c r="HW102" s="404" t="str">
        <f t="shared" si="245"/>
        <v/>
      </c>
      <c r="HX102" s="394" t="str">
        <f t="shared" si="246"/>
        <v/>
      </c>
      <c r="HY102" s="180"/>
      <c r="HZ102" s="406">
        <f t="shared" si="247"/>
        <v>0</v>
      </c>
      <c r="IA102" s="406">
        <f t="shared" si="248"/>
        <v>0</v>
      </c>
      <c r="IB102" s="407">
        <f t="shared" si="249"/>
        <v>0</v>
      </c>
      <c r="IC102" s="407" t="str">
        <f t="shared" si="250"/>
        <v/>
      </c>
      <c r="ID102" s="407" t="str">
        <f t="shared" si="251"/>
        <v/>
      </c>
      <c r="IE102" s="407" t="str">
        <f t="shared" si="252"/>
        <v/>
      </c>
      <c r="IF102" s="407" t="str">
        <f t="shared" si="253"/>
        <v/>
      </c>
      <c r="IG102" s="407">
        <f t="shared" si="254"/>
        <v>0</v>
      </c>
      <c r="IH102" s="407">
        <f t="shared" si="255"/>
        <v>0</v>
      </c>
      <c r="II102" s="407">
        <f t="shared" si="256"/>
        <v>0</v>
      </c>
      <c r="IJ102" s="407">
        <f t="shared" si="257"/>
        <v>0</v>
      </c>
      <c r="IK102" s="406">
        <f t="shared" si="258"/>
        <v>0</v>
      </c>
    </row>
    <row r="103" spans="2:245" s="178" customFormat="1" ht="15" customHeight="1" x14ac:dyDescent="0.2">
      <c r="B103" s="231">
        <f t="shared" si="174"/>
        <v>0</v>
      </c>
      <c r="C103" s="231">
        <f t="shared" si="175"/>
        <v>0</v>
      </c>
      <c r="D103" s="231">
        <f t="shared" si="176"/>
        <v>0</v>
      </c>
      <c r="E103" s="231">
        <f t="shared" si="177"/>
        <v>0</v>
      </c>
      <c r="F103" s="231">
        <f t="shared" si="178"/>
        <v>0</v>
      </c>
      <c r="G103" s="231">
        <f t="shared" si="179"/>
        <v>0</v>
      </c>
      <c r="H103" s="231">
        <f t="shared" si="180"/>
        <v>0</v>
      </c>
      <c r="I103" s="232">
        <f t="shared" si="181"/>
        <v>0</v>
      </c>
      <c r="J103" s="151">
        <f t="shared" si="182"/>
        <v>0</v>
      </c>
      <c r="K103" s="152"/>
      <c r="L103" s="152"/>
      <c r="M103" s="153"/>
      <c r="N103" s="233"/>
      <c r="O103" s="155"/>
      <c r="P103" s="145" t="str">
        <f>IFERROR(VLOOKUP(O103,整理番号!$A$30:$B$31,2,FALSE),"")</f>
        <v/>
      </c>
      <c r="Q103" s="213"/>
      <c r="R103" s="158"/>
      <c r="S103" s="156" t="str">
        <f t="shared" si="183"/>
        <v/>
      </c>
      <c r="T103" s="152"/>
      <c r="U103" s="153"/>
      <c r="V103" s="145" t="str">
        <f>IFERROR(VLOOKUP(U103,整理番号!$A$3:$B$5,2,FALSE),"")</f>
        <v/>
      </c>
      <c r="W103" s="153"/>
      <c r="X103" s="146" t="str">
        <f>IFERROR(VLOOKUP(W103,整理番号!$A$8:$B$9,2,FALSE),"")</f>
        <v/>
      </c>
      <c r="Y103" s="153"/>
      <c r="Z103" s="145" t="str">
        <f>IFERROR(VLOOKUP(Y103,整理番号!$A$12:$B$16,2,FALSE),"")</f>
        <v/>
      </c>
      <c r="AA103" s="209"/>
      <c r="AB103" s="211"/>
      <c r="AC103" s="211"/>
      <c r="AD103" s="209"/>
      <c r="AE103" s="209"/>
      <c r="AF103" s="209"/>
      <c r="AG103" s="209"/>
      <c r="AH103" s="408"/>
      <c r="AI103" s="159"/>
      <c r="AJ103" s="410" t="str">
        <f>IFERROR(VLOOKUP(AI103,整理番号!$A$19:$B$23,2,FALSE),"")</f>
        <v/>
      </c>
      <c r="AK103" s="156" t="str">
        <f t="shared" si="184"/>
        <v/>
      </c>
      <c r="AL103" s="157"/>
      <c r="AM103" s="216"/>
      <c r="AN103" s="218"/>
      <c r="AO103" s="218"/>
      <c r="AP103" s="158"/>
      <c r="AQ103" s="159"/>
      <c r="AR103" s="220"/>
      <c r="AS103" s="161" t="str">
        <f t="shared" si="185"/>
        <v/>
      </c>
      <c r="AT103" s="147"/>
      <c r="AU103" s="147"/>
      <c r="AV103" s="161" t="str">
        <f t="shared" si="186"/>
        <v/>
      </c>
      <c r="AW103" s="162" t="str">
        <f t="shared" si="187"/>
        <v/>
      </c>
      <c r="AX103" s="162" t="str">
        <f t="shared" si="188"/>
        <v/>
      </c>
      <c r="AY103" s="223"/>
      <c r="AZ103" s="227" t="str">
        <f t="shared" si="189"/>
        <v/>
      </c>
      <c r="BA103" s="228" t="str">
        <f t="shared" si="190"/>
        <v/>
      </c>
      <c r="BB103" s="234" t="str">
        <f t="shared" si="191"/>
        <v/>
      </c>
      <c r="BC103" s="237"/>
      <c r="BD103" s="238"/>
      <c r="BE103" s="284"/>
      <c r="BF103" s="286"/>
      <c r="BG103" s="241"/>
      <c r="BH103" s="241"/>
      <c r="BI103" s="241"/>
      <c r="BJ103" s="241"/>
      <c r="BK103" s="241"/>
      <c r="BL103" s="163" t="s">
        <v>105</v>
      </c>
      <c r="BM103" s="302" t="str">
        <f t="shared" si="192"/>
        <v/>
      </c>
      <c r="BN103" s="251"/>
      <c r="BO103" s="270"/>
      <c r="BP103" s="179"/>
      <c r="BQ103" s="164"/>
      <c r="BR103" s="243"/>
      <c r="BS103" s="243"/>
      <c r="BT103" s="243"/>
      <c r="BU103" s="243"/>
      <c r="BV103" s="243"/>
      <c r="BW103" s="165" t="s">
        <v>106</v>
      </c>
      <c r="BX103" s="251"/>
      <c r="BY103" s="296"/>
      <c r="BZ103" s="304"/>
      <c r="CA103" s="305"/>
      <c r="CB103" s="305"/>
      <c r="CC103" s="305"/>
      <c r="CD103" s="305"/>
      <c r="CE103" s="305"/>
      <c r="CF103" s="165" t="s">
        <v>169</v>
      </c>
      <c r="CG103" s="308" t="str">
        <f t="shared" si="193"/>
        <v/>
      </c>
      <c r="CH103" s="251"/>
      <c r="CI103" s="296"/>
      <c r="CJ103" s="166"/>
      <c r="CK103" s="245"/>
      <c r="CL103" s="245"/>
      <c r="CM103" s="245"/>
      <c r="CN103" s="245"/>
      <c r="CO103" s="245"/>
      <c r="CP103" s="165" t="s">
        <v>107</v>
      </c>
      <c r="CQ103" s="247"/>
      <c r="CR103" s="249" t="str">
        <f t="shared" si="194"/>
        <v/>
      </c>
      <c r="CS103" s="251"/>
      <c r="CT103" s="296" t="s">
        <v>171</v>
      </c>
      <c r="CU103" s="167"/>
      <c r="CV103" s="300"/>
      <c r="CW103" s="300"/>
      <c r="CX103" s="300"/>
      <c r="CY103" s="300"/>
      <c r="CZ103" s="300"/>
      <c r="DA103" s="300"/>
      <c r="DB103" s="168" t="s">
        <v>108</v>
      </c>
      <c r="DC103" s="296" t="s">
        <v>171</v>
      </c>
      <c r="DD103" s="170"/>
      <c r="DE103" s="300"/>
      <c r="DF103" s="300"/>
      <c r="DG103" s="300"/>
      <c r="DH103" s="300"/>
      <c r="DI103" s="300"/>
      <c r="DJ103" s="300"/>
      <c r="DK103" s="169" t="s">
        <v>106</v>
      </c>
      <c r="DL103" s="296" t="s">
        <v>171</v>
      </c>
      <c r="DM103" s="170"/>
      <c r="DN103" s="300"/>
      <c r="DO103" s="300"/>
      <c r="DP103" s="300"/>
      <c r="DQ103" s="300"/>
      <c r="DR103" s="300"/>
      <c r="DS103" s="300"/>
      <c r="DT103" s="171" t="s">
        <v>106</v>
      </c>
      <c r="DU103" s="296" t="s">
        <v>171</v>
      </c>
      <c r="DV103" s="310"/>
      <c r="DW103" s="300"/>
      <c r="DX103" s="300"/>
      <c r="DY103" s="300"/>
      <c r="DZ103" s="300"/>
      <c r="EA103" s="300"/>
      <c r="EB103" s="300"/>
      <c r="EC103" s="172" t="s">
        <v>106</v>
      </c>
      <c r="ED103" s="173"/>
      <c r="EE103" s="296" t="s">
        <v>171</v>
      </c>
      <c r="EF103" s="170"/>
      <c r="EG103" s="300"/>
      <c r="EH103" s="300"/>
      <c r="EI103" s="300"/>
      <c r="EJ103" s="300"/>
      <c r="EK103" s="300"/>
      <c r="EL103" s="300"/>
      <c r="EM103" s="172" t="s">
        <v>106</v>
      </c>
      <c r="EN103" s="174"/>
      <c r="EO103" s="296" t="s">
        <v>171</v>
      </c>
      <c r="EP103" s="255"/>
      <c r="EQ103" s="256"/>
      <c r="ER103" s="256"/>
      <c r="ES103" s="256"/>
      <c r="ET103" s="256"/>
      <c r="EU103" s="256"/>
      <c r="EV103" s="175" t="s">
        <v>109</v>
      </c>
      <c r="EW103" s="259" t="str">
        <f t="shared" si="195"/>
        <v/>
      </c>
      <c r="EX103" s="253"/>
      <c r="EY103" s="296" t="s">
        <v>171</v>
      </c>
      <c r="EZ103" s="255"/>
      <c r="FA103" s="256"/>
      <c r="FB103" s="256"/>
      <c r="FC103" s="256"/>
      <c r="FD103" s="256"/>
      <c r="FE103" s="256"/>
      <c r="FF103" s="175" t="s">
        <v>109</v>
      </c>
      <c r="FG103" s="176" t="str">
        <f t="shared" si="196"/>
        <v/>
      </c>
      <c r="FH103" s="251"/>
      <c r="FI103" s="296"/>
      <c r="FJ103" s="423"/>
      <c r="FK103" s="424"/>
      <c r="FL103" s="424"/>
      <c r="FM103" s="424"/>
      <c r="FN103" s="424"/>
      <c r="FO103" s="424"/>
      <c r="FP103" s="165" t="s">
        <v>110</v>
      </c>
      <c r="FQ103" s="177" t="str">
        <f t="shared" si="197"/>
        <v/>
      </c>
      <c r="FR103" s="261"/>
      <c r="FS103" s="263" t="str">
        <f t="shared" si="198"/>
        <v/>
      </c>
      <c r="FT103" s="269"/>
      <c r="FU103" s="270"/>
      <c r="FV103" s="265" t="str">
        <f t="shared" si="199"/>
        <v/>
      </c>
      <c r="FW103" s="273"/>
      <c r="FX103" s="274"/>
      <c r="FY103" s="267" t="str">
        <f t="shared" si="200"/>
        <v/>
      </c>
      <c r="FZ103" s="273"/>
      <c r="GA103" s="277"/>
      <c r="GB103" s="376"/>
      <c r="GD103" s="316" t="str">
        <f t="shared" si="201"/>
        <v/>
      </c>
      <c r="GE103" s="290" t="str">
        <f t="shared" si="202"/>
        <v/>
      </c>
      <c r="GF103" s="290" t="str">
        <f t="shared" si="203"/>
        <v/>
      </c>
      <c r="GG103" s="290" t="str">
        <f t="shared" si="204"/>
        <v/>
      </c>
      <c r="GH103" s="387" t="str">
        <f t="shared" si="205"/>
        <v/>
      </c>
      <c r="GI103" s="316" t="str">
        <f t="shared" si="206"/>
        <v/>
      </c>
      <c r="GJ103" s="290" t="str">
        <f t="shared" si="207"/>
        <v/>
      </c>
      <c r="GK103" s="290" t="str">
        <f t="shared" si="208"/>
        <v/>
      </c>
      <c r="GL103" s="317" t="str">
        <f t="shared" si="209"/>
        <v/>
      </c>
      <c r="GM103" s="391"/>
      <c r="GN103" s="398" t="str">
        <f t="shared" si="210"/>
        <v/>
      </c>
      <c r="GO103" s="398" t="str">
        <f t="shared" si="211"/>
        <v/>
      </c>
      <c r="GP103" s="399" t="str">
        <f t="shared" si="212"/>
        <v/>
      </c>
      <c r="GQ103" s="400" t="str">
        <f t="shared" si="213"/>
        <v/>
      </c>
      <c r="GR103" s="400" t="str">
        <f t="shared" si="214"/>
        <v/>
      </c>
      <c r="GS103" s="400" t="str">
        <f t="shared" si="215"/>
        <v/>
      </c>
      <c r="GT103" s="290" t="str">
        <f t="shared" si="216"/>
        <v/>
      </c>
      <c r="GU103" s="290" t="str">
        <f t="shared" si="217"/>
        <v/>
      </c>
      <c r="GV103" s="290" t="str">
        <f t="shared" si="218"/>
        <v/>
      </c>
      <c r="GW103" s="400" t="str">
        <f t="shared" si="219"/>
        <v/>
      </c>
      <c r="GX103" s="290" t="str">
        <f t="shared" si="220"/>
        <v/>
      </c>
      <c r="GY103" s="290" t="str">
        <f t="shared" si="221"/>
        <v/>
      </c>
      <c r="GZ103" s="290" t="str">
        <f t="shared" si="222"/>
        <v/>
      </c>
      <c r="HA103" s="317" t="str">
        <f t="shared" si="223"/>
        <v/>
      </c>
      <c r="HB103" s="417" t="str">
        <f t="shared" si="224"/>
        <v/>
      </c>
      <c r="HC103" s="399" t="str">
        <f t="shared" si="225"/>
        <v/>
      </c>
      <c r="HD103" s="290" t="str">
        <f t="shared" si="226"/>
        <v/>
      </c>
      <c r="HE103" s="290" t="str">
        <f t="shared" si="227"/>
        <v/>
      </c>
      <c r="HF103" s="290" t="str">
        <f t="shared" si="228"/>
        <v/>
      </c>
      <c r="HG103" s="290" t="str">
        <f t="shared" si="229"/>
        <v/>
      </c>
      <c r="HH103" s="317" t="str">
        <f t="shared" si="230"/>
        <v/>
      </c>
      <c r="HI103" s="399" t="str">
        <f t="shared" si="231"/>
        <v/>
      </c>
      <c r="HJ103" s="387" t="str">
        <f t="shared" si="232"/>
        <v/>
      </c>
      <c r="HK103" s="387" t="str">
        <f t="shared" si="233"/>
        <v/>
      </c>
      <c r="HL103" s="387" t="str">
        <f t="shared" si="234"/>
        <v/>
      </c>
      <c r="HM103" s="387" t="str">
        <f t="shared" si="235"/>
        <v/>
      </c>
      <c r="HN103" s="317" t="str">
        <f t="shared" si="236"/>
        <v/>
      </c>
      <c r="HO103" s="417" t="str">
        <f t="shared" si="237"/>
        <v/>
      </c>
      <c r="HP103" s="290" t="str">
        <f t="shared" si="238"/>
        <v/>
      </c>
      <c r="HQ103" s="290" t="str">
        <f t="shared" si="239"/>
        <v/>
      </c>
      <c r="HR103" s="422" t="str">
        <f t="shared" si="240"/>
        <v/>
      </c>
      <c r="HS103" s="399" t="str">
        <f t="shared" si="241"/>
        <v/>
      </c>
      <c r="HT103" s="400" t="str">
        <f t="shared" si="242"/>
        <v/>
      </c>
      <c r="HU103" s="387" t="str">
        <f t="shared" si="243"/>
        <v/>
      </c>
      <c r="HV103" s="387" t="str">
        <f t="shared" si="244"/>
        <v/>
      </c>
      <c r="HW103" s="404" t="str">
        <f t="shared" si="245"/>
        <v/>
      </c>
      <c r="HX103" s="394" t="str">
        <f t="shared" si="246"/>
        <v/>
      </c>
      <c r="HY103" s="180"/>
      <c r="HZ103" s="406">
        <f t="shared" si="247"/>
        <v>0</v>
      </c>
      <c r="IA103" s="406">
        <f t="shared" si="248"/>
        <v>0</v>
      </c>
      <c r="IB103" s="407">
        <f t="shared" si="249"/>
        <v>0</v>
      </c>
      <c r="IC103" s="407" t="str">
        <f t="shared" si="250"/>
        <v/>
      </c>
      <c r="ID103" s="407" t="str">
        <f t="shared" si="251"/>
        <v/>
      </c>
      <c r="IE103" s="407" t="str">
        <f t="shared" si="252"/>
        <v/>
      </c>
      <c r="IF103" s="407" t="str">
        <f t="shared" si="253"/>
        <v/>
      </c>
      <c r="IG103" s="407">
        <f t="shared" si="254"/>
        <v>0</v>
      </c>
      <c r="IH103" s="407">
        <f t="shared" si="255"/>
        <v>0</v>
      </c>
      <c r="II103" s="407">
        <f t="shared" si="256"/>
        <v>0</v>
      </c>
      <c r="IJ103" s="407">
        <f t="shared" si="257"/>
        <v>0</v>
      </c>
      <c r="IK103" s="406">
        <f t="shared" si="258"/>
        <v>0</v>
      </c>
    </row>
    <row r="104" spans="2:245" s="178" customFormat="1" ht="15" customHeight="1" x14ac:dyDescent="0.2">
      <c r="B104" s="231">
        <f t="shared" si="174"/>
        <v>0</v>
      </c>
      <c r="C104" s="231">
        <f t="shared" si="175"/>
        <v>0</v>
      </c>
      <c r="D104" s="231">
        <f t="shared" si="176"/>
        <v>0</v>
      </c>
      <c r="E104" s="231">
        <f t="shared" si="177"/>
        <v>0</v>
      </c>
      <c r="F104" s="231">
        <f t="shared" si="178"/>
        <v>0</v>
      </c>
      <c r="G104" s="231">
        <f t="shared" si="179"/>
        <v>0</v>
      </c>
      <c r="H104" s="231">
        <f t="shared" si="180"/>
        <v>0</v>
      </c>
      <c r="I104" s="232">
        <f t="shared" si="181"/>
        <v>0</v>
      </c>
      <c r="J104" s="151">
        <f t="shared" si="182"/>
        <v>0</v>
      </c>
      <c r="K104" s="152"/>
      <c r="L104" s="152"/>
      <c r="M104" s="153"/>
      <c r="N104" s="233"/>
      <c r="O104" s="155"/>
      <c r="P104" s="145" t="str">
        <f>IFERROR(VLOOKUP(O104,整理番号!$A$30:$B$31,2,FALSE),"")</f>
        <v/>
      </c>
      <c r="Q104" s="213"/>
      <c r="R104" s="158"/>
      <c r="S104" s="156" t="str">
        <f t="shared" si="183"/>
        <v/>
      </c>
      <c r="T104" s="152"/>
      <c r="U104" s="153"/>
      <c r="V104" s="145" t="str">
        <f>IFERROR(VLOOKUP(U104,整理番号!$A$3:$B$5,2,FALSE),"")</f>
        <v/>
      </c>
      <c r="W104" s="153"/>
      <c r="X104" s="146" t="str">
        <f>IFERROR(VLOOKUP(W104,整理番号!$A$8:$B$9,2,FALSE),"")</f>
        <v/>
      </c>
      <c r="Y104" s="153"/>
      <c r="Z104" s="145" t="str">
        <f>IFERROR(VLOOKUP(Y104,整理番号!$A$12:$B$16,2,FALSE),"")</f>
        <v/>
      </c>
      <c r="AA104" s="209"/>
      <c r="AB104" s="211"/>
      <c r="AC104" s="211"/>
      <c r="AD104" s="209"/>
      <c r="AE104" s="209"/>
      <c r="AF104" s="209"/>
      <c r="AG104" s="209"/>
      <c r="AH104" s="408"/>
      <c r="AI104" s="159"/>
      <c r="AJ104" s="410" t="str">
        <f>IFERROR(VLOOKUP(AI104,整理番号!$A$19:$B$23,2,FALSE),"")</f>
        <v/>
      </c>
      <c r="AK104" s="156" t="str">
        <f t="shared" si="184"/>
        <v/>
      </c>
      <c r="AL104" s="157"/>
      <c r="AM104" s="216"/>
      <c r="AN104" s="218"/>
      <c r="AO104" s="218"/>
      <c r="AP104" s="158"/>
      <c r="AQ104" s="159"/>
      <c r="AR104" s="220"/>
      <c r="AS104" s="161" t="str">
        <f t="shared" si="185"/>
        <v/>
      </c>
      <c r="AT104" s="147"/>
      <c r="AU104" s="147"/>
      <c r="AV104" s="161" t="str">
        <f t="shared" si="186"/>
        <v/>
      </c>
      <c r="AW104" s="162" t="str">
        <f t="shared" si="187"/>
        <v/>
      </c>
      <c r="AX104" s="162" t="str">
        <f t="shared" si="188"/>
        <v/>
      </c>
      <c r="AY104" s="223"/>
      <c r="AZ104" s="227" t="str">
        <f t="shared" si="189"/>
        <v/>
      </c>
      <c r="BA104" s="228" t="str">
        <f t="shared" si="190"/>
        <v/>
      </c>
      <c r="BB104" s="234" t="str">
        <f t="shared" si="191"/>
        <v/>
      </c>
      <c r="BC104" s="237"/>
      <c r="BD104" s="238"/>
      <c r="BE104" s="284"/>
      <c r="BF104" s="286"/>
      <c r="BG104" s="241"/>
      <c r="BH104" s="241"/>
      <c r="BI104" s="241"/>
      <c r="BJ104" s="241"/>
      <c r="BK104" s="241"/>
      <c r="BL104" s="163" t="s">
        <v>105</v>
      </c>
      <c r="BM104" s="302" t="str">
        <f t="shared" si="192"/>
        <v/>
      </c>
      <c r="BN104" s="251"/>
      <c r="BO104" s="270"/>
      <c r="BP104" s="179"/>
      <c r="BQ104" s="164"/>
      <c r="BR104" s="243"/>
      <c r="BS104" s="243"/>
      <c r="BT104" s="243"/>
      <c r="BU104" s="243"/>
      <c r="BV104" s="243"/>
      <c r="BW104" s="165" t="s">
        <v>106</v>
      </c>
      <c r="BX104" s="251"/>
      <c r="BY104" s="296"/>
      <c r="BZ104" s="304"/>
      <c r="CA104" s="305"/>
      <c r="CB104" s="305"/>
      <c r="CC104" s="305"/>
      <c r="CD104" s="305"/>
      <c r="CE104" s="305"/>
      <c r="CF104" s="165" t="s">
        <v>169</v>
      </c>
      <c r="CG104" s="308" t="str">
        <f t="shared" si="193"/>
        <v/>
      </c>
      <c r="CH104" s="251"/>
      <c r="CI104" s="296"/>
      <c r="CJ104" s="166"/>
      <c r="CK104" s="245"/>
      <c r="CL104" s="245"/>
      <c r="CM104" s="245"/>
      <c r="CN104" s="245"/>
      <c r="CO104" s="245"/>
      <c r="CP104" s="165" t="s">
        <v>107</v>
      </c>
      <c r="CQ104" s="247"/>
      <c r="CR104" s="249" t="str">
        <f t="shared" si="194"/>
        <v/>
      </c>
      <c r="CS104" s="251"/>
      <c r="CT104" s="296" t="s">
        <v>171</v>
      </c>
      <c r="CU104" s="167"/>
      <c r="CV104" s="300"/>
      <c r="CW104" s="300"/>
      <c r="CX104" s="300"/>
      <c r="CY104" s="300"/>
      <c r="CZ104" s="300"/>
      <c r="DA104" s="300"/>
      <c r="DB104" s="168" t="s">
        <v>108</v>
      </c>
      <c r="DC104" s="296" t="s">
        <v>171</v>
      </c>
      <c r="DD104" s="170"/>
      <c r="DE104" s="300"/>
      <c r="DF104" s="300"/>
      <c r="DG104" s="300"/>
      <c r="DH104" s="300"/>
      <c r="DI104" s="300"/>
      <c r="DJ104" s="300"/>
      <c r="DK104" s="169" t="s">
        <v>106</v>
      </c>
      <c r="DL104" s="296" t="s">
        <v>171</v>
      </c>
      <c r="DM104" s="170"/>
      <c r="DN104" s="300"/>
      <c r="DO104" s="300"/>
      <c r="DP104" s="300"/>
      <c r="DQ104" s="300"/>
      <c r="DR104" s="300"/>
      <c r="DS104" s="300"/>
      <c r="DT104" s="171" t="s">
        <v>106</v>
      </c>
      <c r="DU104" s="296" t="s">
        <v>171</v>
      </c>
      <c r="DV104" s="310"/>
      <c r="DW104" s="300"/>
      <c r="DX104" s="300"/>
      <c r="DY104" s="300"/>
      <c r="DZ104" s="300"/>
      <c r="EA104" s="300"/>
      <c r="EB104" s="300"/>
      <c r="EC104" s="172" t="s">
        <v>106</v>
      </c>
      <c r="ED104" s="173"/>
      <c r="EE104" s="296" t="s">
        <v>171</v>
      </c>
      <c r="EF104" s="170"/>
      <c r="EG104" s="300"/>
      <c r="EH104" s="300"/>
      <c r="EI104" s="300"/>
      <c r="EJ104" s="300"/>
      <c r="EK104" s="300"/>
      <c r="EL104" s="300"/>
      <c r="EM104" s="172" t="s">
        <v>106</v>
      </c>
      <c r="EN104" s="174"/>
      <c r="EO104" s="296" t="s">
        <v>171</v>
      </c>
      <c r="EP104" s="255"/>
      <c r="EQ104" s="256"/>
      <c r="ER104" s="256"/>
      <c r="ES104" s="256"/>
      <c r="ET104" s="256"/>
      <c r="EU104" s="256"/>
      <c r="EV104" s="175" t="s">
        <v>109</v>
      </c>
      <c r="EW104" s="259" t="str">
        <f t="shared" si="195"/>
        <v/>
      </c>
      <c r="EX104" s="253"/>
      <c r="EY104" s="296" t="s">
        <v>171</v>
      </c>
      <c r="EZ104" s="255"/>
      <c r="FA104" s="256"/>
      <c r="FB104" s="256"/>
      <c r="FC104" s="256"/>
      <c r="FD104" s="256"/>
      <c r="FE104" s="256"/>
      <c r="FF104" s="175" t="s">
        <v>109</v>
      </c>
      <c r="FG104" s="176" t="str">
        <f t="shared" si="196"/>
        <v/>
      </c>
      <c r="FH104" s="251"/>
      <c r="FI104" s="296"/>
      <c r="FJ104" s="423"/>
      <c r="FK104" s="424"/>
      <c r="FL104" s="424"/>
      <c r="FM104" s="424"/>
      <c r="FN104" s="424"/>
      <c r="FO104" s="424"/>
      <c r="FP104" s="165" t="s">
        <v>110</v>
      </c>
      <c r="FQ104" s="177" t="str">
        <f t="shared" si="197"/>
        <v/>
      </c>
      <c r="FR104" s="261"/>
      <c r="FS104" s="263" t="str">
        <f t="shared" si="198"/>
        <v/>
      </c>
      <c r="FT104" s="269"/>
      <c r="FU104" s="270"/>
      <c r="FV104" s="265" t="str">
        <f t="shared" si="199"/>
        <v/>
      </c>
      <c r="FW104" s="273"/>
      <c r="FX104" s="274"/>
      <c r="FY104" s="267" t="str">
        <f t="shared" si="200"/>
        <v/>
      </c>
      <c r="FZ104" s="273"/>
      <c r="GA104" s="277"/>
      <c r="GB104" s="376"/>
      <c r="GD104" s="316" t="str">
        <f t="shared" si="201"/>
        <v/>
      </c>
      <c r="GE104" s="290" t="str">
        <f t="shared" si="202"/>
        <v/>
      </c>
      <c r="GF104" s="290" t="str">
        <f t="shared" si="203"/>
        <v/>
      </c>
      <c r="GG104" s="290" t="str">
        <f t="shared" si="204"/>
        <v/>
      </c>
      <c r="GH104" s="387" t="str">
        <f t="shared" si="205"/>
        <v/>
      </c>
      <c r="GI104" s="316" t="str">
        <f t="shared" si="206"/>
        <v/>
      </c>
      <c r="GJ104" s="290" t="str">
        <f t="shared" si="207"/>
        <v/>
      </c>
      <c r="GK104" s="290" t="str">
        <f t="shared" si="208"/>
        <v/>
      </c>
      <c r="GL104" s="317" t="str">
        <f t="shared" si="209"/>
        <v/>
      </c>
      <c r="GM104" s="391"/>
      <c r="GN104" s="398" t="str">
        <f t="shared" si="210"/>
        <v/>
      </c>
      <c r="GO104" s="398" t="str">
        <f t="shared" si="211"/>
        <v/>
      </c>
      <c r="GP104" s="399" t="str">
        <f t="shared" si="212"/>
        <v/>
      </c>
      <c r="GQ104" s="400" t="str">
        <f t="shared" si="213"/>
        <v/>
      </c>
      <c r="GR104" s="400" t="str">
        <f t="shared" si="214"/>
        <v/>
      </c>
      <c r="GS104" s="400" t="str">
        <f t="shared" si="215"/>
        <v/>
      </c>
      <c r="GT104" s="290" t="str">
        <f t="shared" si="216"/>
        <v/>
      </c>
      <c r="GU104" s="290" t="str">
        <f t="shared" si="217"/>
        <v/>
      </c>
      <c r="GV104" s="290" t="str">
        <f t="shared" si="218"/>
        <v/>
      </c>
      <c r="GW104" s="400" t="str">
        <f t="shared" si="219"/>
        <v/>
      </c>
      <c r="GX104" s="290" t="str">
        <f t="shared" si="220"/>
        <v/>
      </c>
      <c r="GY104" s="290" t="str">
        <f t="shared" si="221"/>
        <v/>
      </c>
      <c r="GZ104" s="290" t="str">
        <f t="shared" si="222"/>
        <v/>
      </c>
      <c r="HA104" s="317" t="str">
        <f t="shared" si="223"/>
        <v/>
      </c>
      <c r="HB104" s="417" t="str">
        <f t="shared" si="224"/>
        <v/>
      </c>
      <c r="HC104" s="399" t="str">
        <f t="shared" si="225"/>
        <v/>
      </c>
      <c r="HD104" s="290" t="str">
        <f t="shared" si="226"/>
        <v/>
      </c>
      <c r="HE104" s="290" t="str">
        <f t="shared" si="227"/>
        <v/>
      </c>
      <c r="HF104" s="290" t="str">
        <f t="shared" si="228"/>
        <v/>
      </c>
      <c r="HG104" s="290" t="str">
        <f t="shared" si="229"/>
        <v/>
      </c>
      <c r="HH104" s="317" t="str">
        <f t="shared" si="230"/>
        <v/>
      </c>
      <c r="HI104" s="399" t="str">
        <f t="shared" si="231"/>
        <v/>
      </c>
      <c r="HJ104" s="387" t="str">
        <f t="shared" si="232"/>
        <v/>
      </c>
      <c r="HK104" s="387" t="str">
        <f t="shared" si="233"/>
        <v/>
      </c>
      <c r="HL104" s="387" t="str">
        <f t="shared" si="234"/>
        <v/>
      </c>
      <c r="HM104" s="387" t="str">
        <f t="shared" si="235"/>
        <v/>
      </c>
      <c r="HN104" s="317" t="str">
        <f t="shared" si="236"/>
        <v/>
      </c>
      <c r="HO104" s="417" t="str">
        <f t="shared" si="237"/>
        <v/>
      </c>
      <c r="HP104" s="290" t="str">
        <f t="shared" si="238"/>
        <v/>
      </c>
      <c r="HQ104" s="290" t="str">
        <f t="shared" si="239"/>
        <v/>
      </c>
      <c r="HR104" s="422" t="str">
        <f t="shared" si="240"/>
        <v/>
      </c>
      <c r="HS104" s="399" t="str">
        <f t="shared" si="241"/>
        <v/>
      </c>
      <c r="HT104" s="400" t="str">
        <f t="shared" si="242"/>
        <v/>
      </c>
      <c r="HU104" s="387" t="str">
        <f t="shared" si="243"/>
        <v/>
      </c>
      <c r="HV104" s="387" t="str">
        <f t="shared" si="244"/>
        <v/>
      </c>
      <c r="HW104" s="404" t="str">
        <f t="shared" si="245"/>
        <v/>
      </c>
      <c r="HX104" s="394" t="str">
        <f t="shared" si="246"/>
        <v/>
      </c>
      <c r="HY104" s="180"/>
      <c r="HZ104" s="406">
        <f t="shared" si="247"/>
        <v>0</v>
      </c>
      <c r="IA104" s="406">
        <f t="shared" si="248"/>
        <v>0</v>
      </c>
      <c r="IB104" s="407">
        <f t="shared" si="249"/>
        <v>0</v>
      </c>
      <c r="IC104" s="407" t="str">
        <f t="shared" si="250"/>
        <v/>
      </c>
      <c r="ID104" s="407" t="str">
        <f t="shared" si="251"/>
        <v/>
      </c>
      <c r="IE104" s="407" t="str">
        <f t="shared" si="252"/>
        <v/>
      </c>
      <c r="IF104" s="407" t="str">
        <f t="shared" si="253"/>
        <v/>
      </c>
      <c r="IG104" s="407">
        <f t="shared" si="254"/>
        <v>0</v>
      </c>
      <c r="IH104" s="407">
        <f t="shared" si="255"/>
        <v>0</v>
      </c>
      <c r="II104" s="407">
        <f t="shared" si="256"/>
        <v>0</v>
      </c>
      <c r="IJ104" s="407">
        <f t="shared" si="257"/>
        <v>0</v>
      </c>
      <c r="IK104" s="406">
        <f t="shared" si="258"/>
        <v>0</v>
      </c>
    </row>
    <row r="105" spans="2:245" s="178" customFormat="1" ht="15" customHeight="1" x14ac:dyDescent="0.2">
      <c r="B105" s="231">
        <f t="shared" si="174"/>
        <v>0</v>
      </c>
      <c r="C105" s="231">
        <f t="shared" si="175"/>
        <v>0</v>
      </c>
      <c r="D105" s="231">
        <f t="shared" si="176"/>
        <v>0</v>
      </c>
      <c r="E105" s="231">
        <f t="shared" si="177"/>
        <v>0</v>
      </c>
      <c r="F105" s="231">
        <f t="shared" si="178"/>
        <v>0</v>
      </c>
      <c r="G105" s="231">
        <f t="shared" si="179"/>
        <v>0</v>
      </c>
      <c r="H105" s="231">
        <f t="shared" si="180"/>
        <v>0</v>
      </c>
      <c r="I105" s="232">
        <f t="shared" si="181"/>
        <v>0</v>
      </c>
      <c r="J105" s="151">
        <f t="shared" si="182"/>
        <v>0</v>
      </c>
      <c r="K105" s="152"/>
      <c r="L105" s="152"/>
      <c r="M105" s="153"/>
      <c r="N105" s="233"/>
      <c r="O105" s="155"/>
      <c r="P105" s="145" t="str">
        <f>IFERROR(VLOOKUP(O105,整理番号!$A$30:$B$31,2,FALSE),"")</f>
        <v/>
      </c>
      <c r="Q105" s="213"/>
      <c r="R105" s="158"/>
      <c r="S105" s="156" t="str">
        <f t="shared" si="183"/>
        <v/>
      </c>
      <c r="T105" s="152"/>
      <c r="U105" s="153"/>
      <c r="V105" s="145" t="str">
        <f>IFERROR(VLOOKUP(U105,整理番号!$A$3:$B$5,2,FALSE),"")</f>
        <v/>
      </c>
      <c r="W105" s="153"/>
      <c r="X105" s="146" t="str">
        <f>IFERROR(VLOOKUP(W105,整理番号!$A$8:$B$9,2,FALSE),"")</f>
        <v/>
      </c>
      <c r="Y105" s="153"/>
      <c r="Z105" s="145" t="str">
        <f>IFERROR(VLOOKUP(Y105,整理番号!$A$12:$B$16,2,FALSE),"")</f>
        <v/>
      </c>
      <c r="AA105" s="209"/>
      <c r="AB105" s="211"/>
      <c r="AC105" s="211"/>
      <c r="AD105" s="209"/>
      <c r="AE105" s="209"/>
      <c r="AF105" s="209"/>
      <c r="AG105" s="209"/>
      <c r="AH105" s="408"/>
      <c r="AI105" s="159"/>
      <c r="AJ105" s="410" t="str">
        <f>IFERROR(VLOOKUP(AI105,整理番号!$A$19:$B$23,2,FALSE),"")</f>
        <v/>
      </c>
      <c r="AK105" s="156" t="str">
        <f t="shared" si="184"/>
        <v/>
      </c>
      <c r="AL105" s="157"/>
      <c r="AM105" s="216"/>
      <c r="AN105" s="218"/>
      <c r="AO105" s="218"/>
      <c r="AP105" s="158"/>
      <c r="AQ105" s="159"/>
      <c r="AR105" s="220"/>
      <c r="AS105" s="161" t="str">
        <f t="shared" si="185"/>
        <v/>
      </c>
      <c r="AT105" s="147"/>
      <c r="AU105" s="147"/>
      <c r="AV105" s="161" t="str">
        <f t="shared" si="186"/>
        <v/>
      </c>
      <c r="AW105" s="162" t="str">
        <f t="shared" si="187"/>
        <v/>
      </c>
      <c r="AX105" s="162" t="str">
        <f t="shared" si="188"/>
        <v/>
      </c>
      <c r="AY105" s="223"/>
      <c r="AZ105" s="227" t="str">
        <f t="shared" si="189"/>
        <v/>
      </c>
      <c r="BA105" s="228" t="str">
        <f t="shared" si="190"/>
        <v/>
      </c>
      <c r="BB105" s="234" t="str">
        <f t="shared" si="191"/>
        <v/>
      </c>
      <c r="BC105" s="237"/>
      <c r="BD105" s="238"/>
      <c r="BE105" s="284"/>
      <c r="BF105" s="286"/>
      <c r="BG105" s="241"/>
      <c r="BH105" s="241"/>
      <c r="BI105" s="241"/>
      <c r="BJ105" s="241"/>
      <c r="BK105" s="241"/>
      <c r="BL105" s="163" t="s">
        <v>105</v>
      </c>
      <c r="BM105" s="302" t="str">
        <f t="shared" si="192"/>
        <v/>
      </c>
      <c r="BN105" s="251"/>
      <c r="BO105" s="270"/>
      <c r="BP105" s="179"/>
      <c r="BQ105" s="164"/>
      <c r="BR105" s="243"/>
      <c r="BS105" s="243"/>
      <c r="BT105" s="243"/>
      <c r="BU105" s="243"/>
      <c r="BV105" s="243"/>
      <c r="BW105" s="165" t="s">
        <v>106</v>
      </c>
      <c r="BX105" s="251"/>
      <c r="BY105" s="296"/>
      <c r="BZ105" s="304"/>
      <c r="CA105" s="305"/>
      <c r="CB105" s="305"/>
      <c r="CC105" s="305"/>
      <c r="CD105" s="305"/>
      <c r="CE105" s="305"/>
      <c r="CF105" s="165" t="s">
        <v>169</v>
      </c>
      <c r="CG105" s="308" t="str">
        <f t="shared" si="193"/>
        <v/>
      </c>
      <c r="CH105" s="251"/>
      <c r="CI105" s="296"/>
      <c r="CJ105" s="166"/>
      <c r="CK105" s="245"/>
      <c r="CL105" s="245"/>
      <c r="CM105" s="245"/>
      <c r="CN105" s="245"/>
      <c r="CO105" s="245"/>
      <c r="CP105" s="165" t="s">
        <v>107</v>
      </c>
      <c r="CQ105" s="247"/>
      <c r="CR105" s="249" t="str">
        <f t="shared" si="194"/>
        <v/>
      </c>
      <c r="CS105" s="251"/>
      <c r="CT105" s="296" t="s">
        <v>171</v>
      </c>
      <c r="CU105" s="167"/>
      <c r="CV105" s="300"/>
      <c r="CW105" s="300"/>
      <c r="CX105" s="300"/>
      <c r="CY105" s="300"/>
      <c r="CZ105" s="300"/>
      <c r="DA105" s="300"/>
      <c r="DB105" s="168" t="s">
        <v>108</v>
      </c>
      <c r="DC105" s="296" t="s">
        <v>171</v>
      </c>
      <c r="DD105" s="170"/>
      <c r="DE105" s="300"/>
      <c r="DF105" s="300"/>
      <c r="DG105" s="300"/>
      <c r="DH105" s="300"/>
      <c r="DI105" s="300"/>
      <c r="DJ105" s="300"/>
      <c r="DK105" s="169" t="s">
        <v>106</v>
      </c>
      <c r="DL105" s="296" t="s">
        <v>171</v>
      </c>
      <c r="DM105" s="170"/>
      <c r="DN105" s="300"/>
      <c r="DO105" s="300"/>
      <c r="DP105" s="300"/>
      <c r="DQ105" s="300"/>
      <c r="DR105" s="300"/>
      <c r="DS105" s="300"/>
      <c r="DT105" s="171" t="s">
        <v>106</v>
      </c>
      <c r="DU105" s="296" t="s">
        <v>171</v>
      </c>
      <c r="DV105" s="310"/>
      <c r="DW105" s="300"/>
      <c r="DX105" s="300"/>
      <c r="DY105" s="300"/>
      <c r="DZ105" s="300"/>
      <c r="EA105" s="300"/>
      <c r="EB105" s="300"/>
      <c r="EC105" s="172" t="s">
        <v>106</v>
      </c>
      <c r="ED105" s="173"/>
      <c r="EE105" s="296" t="s">
        <v>171</v>
      </c>
      <c r="EF105" s="170"/>
      <c r="EG105" s="300"/>
      <c r="EH105" s="300"/>
      <c r="EI105" s="300"/>
      <c r="EJ105" s="300"/>
      <c r="EK105" s="300"/>
      <c r="EL105" s="300"/>
      <c r="EM105" s="172" t="s">
        <v>106</v>
      </c>
      <c r="EN105" s="174"/>
      <c r="EO105" s="296" t="s">
        <v>171</v>
      </c>
      <c r="EP105" s="255"/>
      <c r="EQ105" s="256"/>
      <c r="ER105" s="256"/>
      <c r="ES105" s="256"/>
      <c r="ET105" s="256"/>
      <c r="EU105" s="256"/>
      <c r="EV105" s="175" t="s">
        <v>109</v>
      </c>
      <c r="EW105" s="259" t="str">
        <f t="shared" si="195"/>
        <v/>
      </c>
      <c r="EX105" s="253"/>
      <c r="EY105" s="296" t="s">
        <v>171</v>
      </c>
      <c r="EZ105" s="255"/>
      <c r="FA105" s="256"/>
      <c r="FB105" s="256"/>
      <c r="FC105" s="256"/>
      <c r="FD105" s="256"/>
      <c r="FE105" s="256"/>
      <c r="FF105" s="175" t="s">
        <v>109</v>
      </c>
      <c r="FG105" s="176" t="str">
        <f t="shared" si="196"/>
        <v/>
      </c>
      <c r="FH105" s="251"/>
      <c r="FI105" s="296"/>
      <c r="FJ105" s="423"/>
      <c r="FK105" s="424"/>
      <c r="FL105" s="424"/>
      <c r="FM105" s="424"/>
      <c r="FN105" s="424"/>
      <c r="FO105" s="424"/>
      <c r="FP105" s="165" t="s">
        <v>110</v>
      </c>
      <c r="FQ105" s="177" t="str">
        <f t="shared" si="197"/>
        <v/>
      </c>
      <c r="FR105" s="261"/>
      <c r="FS105" s="263" t="str">
        <f t="shared" si="198"/>
        <v/>
      </c>
      <c r="FT105" s="269"/>
      <c r="FU105" s="270"/>
      <c r="FV105" s="265" t="str">
        <f t="shared" si="199"/>
        <v/>
      </c>
      <c r="FW105" s="273"/>
      <c r="FX105" s="274"/>
      <c r="FY105" s="267" t="str">
        <f t="shared" si="200"/>
        <v/>
      </c>
      <c r="FZ105" s="273"/>
      <c r="GA105" s="277"/>
      <c r="GB105" s="376"/>
      <c r="GD105" s="316" t="str">
        <f t="shared" si="201"/>
        <v/>
      </c>
      <c r="GE105" s="290" t="str">
        <f t="shared" si="202"/>
        <v/>
      </c>
      <c r="GF105" s="290" t="str">
        <f t="shared" si="203"/>
        <v/>
      </c>
      <c r="GG105" s="290" t="str">
        <f t="shared" si="204"/>
        <v/>
      </c>
      <c r="GH105" s="387" t="str">
        <f t="shared" si="205"/>
        <v/>
      </c>
      <c r="GI105" s="316" t="str">
        <f t="shared" si="206"/>
        <v/>
      </c>
      <c r="GJ105" s="290" t="str">
        <f t="shared" si="207"/>
        <v/>
      </c>
      <c r="GK105" s="290" t="str">
        <f t="shared" si="208"/>
        <v/>
      </c>
      <c r="GL105" s="317" t="str">
        <f t="shared" si="209"/>
        <v/>
      </c>
      <c r="GM105" s="391"/>
      <c r="GN105" s="398" t="str">
        <f t="shared" si="210"/>
        <v/>
      </c>
      <c r="GO105" s="398" t="str">
        <f t="shared" si="211"/>
        <v/>
      </c>
      <c r="GP105" s="399" t="str">
        <f t="shared" si="212"/>
        <v/>
      </c>
      <c r="GQ105" s="400" t="str">
        <f t="shared" si="213"/>
        <v/>
      </c>
      <c r="GR105" s="400" t="str">
        <f t="shared" si="214"/>
        <v/>
      </c>
      <c r="GS105" s="400" t="str">
        <f t="shared" si="215"/>
        <v/>
      </c>
      <c r="GT105" s="290" t="str">
        <f t="shared" si="216"/>
        <v/>
      </c>
      <c r="GU105" s="290" t="str">
        <f t="shared" si="217"/>
        <v/>
      </c>
      <c r="GV105" s="290" t="str">
        <f t="shared" si="218"/>
        <v/>
      </c>
      <c r="GW105" s="400" t="str">
        <f t="shared" si="219"/>
        <v/>
      </c>
      <c r="GX105" s="290" t="str">
        <f t="shared" si="220"/>
        <v/>
      </c>
      <c r="GY105" s="290" t="str">
        <f t="shared" si="221"/>
        <v/>
      </c>
      <c r="GZ105" s="290" t="str">
        <f t="shared" si="222"/>
        <v/>
      </c>
      <c r="HA105" s="317" t="str">
        <f t="shared" si="223"/>
        <v/>
      </c>
      <c r="HB105" s="417" t="str">
        <f t="shared" si="224"/>
        <v/>
      </c>
      <c r="HC105" s="399" t="str">
        <f t="shared" si="225"/>
        <v/>
      </c>
      <c r="HD105" s="290" t="str">
        <f t="shared" si="226"/>
        <v/>
      </c>
      <c r="HE105" s="290" t="str">
        <f t="shared" si="227"/>
        <v/>
      </c>
      <c r="HF105" s="290" t="str">
        <f t="shared" si="228"/>
        <v/>
      </c>
      <c r="HG105" s="290" t="str">
        <f t="shared" si="229"/>
        <v/>
      </c>
      <c r="HH105" s="317" t="str">
        <f t="shared" si="230"/>
        <v/>
      </c>
      <c r="HI105" s="399" t="str">
        <f t="shared" si="231"/>
        <v/>
      </c>
      <c r="HJ105" s="387" t="str">
        <f t="shared" si="232"/>
        <v/>
      </c>
      <c r="HK105" s="387" t="str">
        <f t="shared" si="233"/>
        <v/>
      </c>
      <c r="HL105" s="387" t="str">
        <f t="shared" si="234"/>
        <v/>
      </c>
      <c r="HM105" s="387" t="str">
        <f t="shared" si="235"/>
        <v/>
      </c>
      <c r="HN105" s="317" t="str">
        <f t="shared" si="236"/>
        <v/>
      </c>
      <c r="HO105" s="417" t="str">
        <f t="shared" si="237"/>
        <v/>
      </c>
      <c r="HP105" s="290" t="str">
        <f t="shared" si="238"/>
        <v/>
      </c>
      <c r="HQ105" s="290" t="str">
        <f t="shared" si="239"/>
        <v/>
      </c>
      <c r="HR105" s="422" t="str">
        <f t="shared" si="240"/>
        <v/>
      </c>
      <c r="HS105" s="399" t="str">
        <f t="shared" si="241"/>
        <v/>
      </c>
      <c r="HT105" s="400" t="str">
        <f t="shared" si="242"/>
        <v/>
      </c>
      <c r="HU105" s="387" t="str">
        <f t="shared" si="243"/>
        <v/>
      </c>
      <c r="HV105" s="387" t="str">
        <f t="shared" si="244"/>
        <v/>
      </c>
      <c r="HW105" s="404" t="str">
        <f t="shared" si="245"/>
        <v/>
      </c>
      <c r="HX105" s="394" t="str">
        <f t="shared" si="246"/>
        <v/>
      </c>
      <c r="HY105" s="180"/>
      <c r="HZ105" s="406">
        <f t="shared" si="247"/>
        <v>0</v>
      </c>
      <c r="IA105" s="406">
        <f t="shared" si="248"/>
        <v>0</v>
      </c>
      <c r="IB105" s="407">
        <f t="shared" si="249"/>
        <v>0</v>
      </c>
      <c r="IC105" s="407" t="str">
        <f t="shared" si="250"/>
        <v/>
      </c>
      <c r="ID105" s="407" t="str">
        <f t="shared" si="251"/>
        <v/>
      </c>
      <c r="IE105" s="407" t="str">
        <f t="shared" si="252"/>
        <v/>
      </c>
      <c r="IF105" s="407" t="str">
        <f t="shared" si="253"/>
        <v/>
      </c>
      <c r="IG105" s="407">
        <f t="shared" si="254"/>
        <v>0</v>
      </c>
      <c r="IH105" s="407">
        <f t="shared" si="255"/>
        <v>0</v>
      </c>
      <c r="II105" s="407">
        <f t="shared" si="256"/>
        <v>0</v>
      </c>
      <c r="IJ105" s="407">
        <f t="shared" si="257"/>
        <v>0</v>
      </c>
      <c r="IK105" s="406">
        <f t="shared" si="258"/>
        <v>0</v>
      </c>
    </row>
    <row r="106" spans="2:245" s="178" customFormat="1" ht="15" customHeight="1" x14ac:dyDescent="0.2">
      <c r="B106" s="231">
        <f t="shared" si="174"/>
        <v>0</v>
      </c>
      <c r="C106" s="231">
        <f t="shared" si="175"/>
        <v>0</v>
      </c>
      <c r="D106" s="231">
        <f t="shared" si="176"/>
        <v>0</v>
      </c>
      <c r="E106" s="231">
        <f t="shared" si="177"/>
        <v>0</v>
      </c>
      <c r="F106" s="231">
        <f t="shared" si="178"/>
        <v>0</v>
      </c>
      <c r="G106" s="231">
        <f t="shared" si="179"/>
        <v>0</v>
      </c>
      <c r="H106" s="231">
        <f t="shared" si="180"/>
        <v>0</v>
      </c>
      <c r="I106" s="232">
        <f t="shared" si="181"/>
        <v>0</v>
      </c>
      <c r="J106" s="151">
        <f t="shared" si="182"/>
        <v>0</v>
      </c>
      <c r="K106" s="152"/>
      <c r="L106" s="152"/>
      <c r="M106" s="153"/>
      <c r="N106" s="233"/>
      <c r="O106" s="155"/>
      <c r="P106" s="145" t="str">
        <f>IFERROR(VLOOKUP(O106,整理番号!$A$30:$B$31,2,FALSE),"")</f>
        <v/>
      </c>
      <c r="Q106" s="213"/>
      <c r="R106" s="158"/>
      <c r="S106" s="156" t="str">
        <f t="shared" si="183"/>
        <v/>
      </c>
      <c r="T106" s="152"/>
      <c r="U106" s="153"/>
      <c r="V106" s="145" t="str">
        <f>IFERROR(VLOOKUP(U106,整理番号!$A$3:$B$5,2,FALSE),"")</f>
        <v/>
      </c>
      <c r="W106" s="153"/>
      <c r="X106" s="146" t="str">
        <f>IFERROR(VLOOKUP(W106,整理番号!$A$8:$B$9,2,FALSE),"")</f>
        <v/>
      </c>
      <c r="Y106" s="153"/>
      <c r="Z106" s="145" t="str">
        <f>IFERROR(VLOOKUP(Y106,整理番号!$A$12:$B$16,2,FALSE),"")</f>
        <v/>
      </c>
      <c r="AA106" s="209"/>
      <c r="AB106" s="211"/>
      <c r="AC106" s="211"/>
      <c r="AD106" s="209"/>
      <c r="AE106" s="209"/>
      <c r="AF106" s="209"/>
      <c r="AG106" s="209"/>
      <c r="AH106" s="408"/>
      <c r="AI106" s="159"/>
      <c r="AJ106" s="410" t="str">
        <f>IFERROR(VLOOKUP(AI106,整理番号!$A$19:$B$23,2,FALSE),"")</f>
        <v/>
      </c>
      <c r="AK106" s="156" t="str">
        <f t="shared" si="184"/>
        <v/>
      </c>
      <c r="AL106" s="157"/>
      <c r="AM106" s="216"/>
      <c r="AN106" s="218"/>
      <c r="AO106" s="218"/>
      <c r="AP106" s="158"/>
      <c r="AQ106" s="159"/>
      <c r="AR106" s="220"/>
      <c r="AS106" s="161" t="str">
        <f t="shared" si="185"/>
        <v/>
      </c>
      <c r="AT106" s="147"/>
      <c r="AU106" s="147"/>
      <c r="AV106" s="161" t="str">
        <f t="shared" si="186"/>
        <v/>
      </c>
      <c r="AW106" s="162" t="str">
        <f t="shared" si="187"/>
        <v/>
      </c>
      <c r="AX106" s="162" t="str">
        <f t="shared" si="188"/>
        <v/>
      </c>
      <c r="AY106" s="223"/>
      <c r="AZ106" s="227" t="str">
        <f t="shared" si="189"/>
        <v/>
      </c>
      <c r="BA106" s="228" t="str">
        <f t="shared" si="190"/>
        <v/>
      </c>
      <c r="BB106" s="234" t="str">
        <f t="shared" si="191"/>
        <v/>
      </c>
      <c r="BC106" s="237"/>
      <c r="BD106" s="238"/>
      <c r="BE106" s="284"/>
      <c r="BF106" s="286"/>
      <c r="BG106" s="241"/>
      <c r="BH106" s="241"/>
      <c r="BI106" s="241"/>
      <c r="BJ106" s="241"/>
      <c r="BK106" s="241"/>
      <c r="BL106" s="163" t="s">
        <v>105</v>
      </c>
      <c r="BM106" s="302" t="str">
        <f t="shared" si="192"/>
        <v/>
      </c>
      <c r="BN106" s="251"/>
      <c r="BO106" s="270"/>
      <c r="BP106" s="179"/>
      <c r="BQ106" s="164"/>
      <c r="BR106" s="243"/>
      <c r="BS106" s="243"/>
      <c r="BT106" s="243"/>
      <c r="BU106" s="243"/>
      <c r="BV106" s="243"/>
      <c r="BW106" s="165" t="s">
        <v>106</v>
      </c>
      <c r="BX106" s="251"/>
      <c r="BY106" s="296"/>
      <c r="BZ106" s="304"/>
      <c r="CA106" s="305"/>
      <c r="CB106" s="305"/>
      <c r="CC106" s="305"/>
      <c r="CD106" s="305"/>
      <c r="CE106" s="305"/>
      <c r="CF106" s="165" t="s">
        <v>169</v>
      </c>
      <c r="CG106" s="308" t="str">
        <f t="shared" si="193"/>
        <v/>
      </c>
      <c r="CH106" s="251"/>
      <c r="CI106" s="296"/>
      <c r="CJ106" s="166"/>
      <c r="CK106" s="245"/>
      <c r="CL106" s="245"/>
      <c r="CM106" s="245"/>
      <c r="CN106" s="245"/>
      <c r="CO106" s="245"/>
      <c r="CP106" s="165" t="s">
        <v>107</v>
      </c>
      <c r="CQ106" s="247"/>
      <c r="CR106" s="249" t="str">
        <f t="shared" si="194"/>
        <v/>
      </c>
      <c r="CS106" s="251"/>
      <c r="CT106" s="296" t="s">
        <v>171</v>
      </c>
      <c r="CU106" s="167"/>
      <c r="CV106" s="300"/>
      <c r="CW106" s="300"/>
      <c r="CX106" s="300"/>
      <c r="CY106" s="300"/>
      <c r="CZ106" s="300"/>
      <c r="DA106" s="300"/>
      <c r="DB106" s="168" t="s">
        <v>108</v>
      </c>
      <c r="DC106" s="296" t="s">
        <v>171</v>
      </c>
      <c r="DD106" s="170"/>
      <c r="DE106" s="300"/>
      <c r="DF106" s="300"/>
      <c r="DG106" s="300"/>
      <c r="DH106" s="300"/>
      <c r="DI106" s="300"/>
      <c r="DJ106" s="300"/>
      <c r="DK106" s="169" t="s">
        <v>106</v>
      </c>
      <c r="DL106" s="296" t="s">
        <v>171</v>
      </c>
      <c r="DM106" s="170"/>
      <c r="DN106" s="300"/>
      <c r="DO106" s="300"/>
      <c r="DP106" s="300"/>
      <c r="DQ106" s="300"/>
      <c r="DR106" s="300"/>
      <c r="DS106" s="300"/>
      <c r="DT106" s="171" t="s">
        <v>106</v>
      </c>
      <c r="DU106" s="296" t="s">
        <v>171</v>
      </c>
      <c r="DV106" s="310"/>
      <c r="DW106" s="300"/>
      <c r="DX106" s="300"/>
      <c r="DY106" s="300"/>
      <c r="DZ106" s="300"/>
      <c r="EA106" s="300"/>
      <c r="EB106" s="300"/>
      <c r="EC106" s="172" t="s">
        <v>106</v>
      </c>
      <c r="ED106" s="173"/>
      <c r="EE106" s="296" t="s">
        <v>171</v>
      </c>
      <c r="EF106" s="170"/>
      <c r="EG106" s="300"/>
      <c r="EH106" s="300"/>
      <c r="EI106" s="300"/>
      <c r="EJ106" s="300"/>
      <c r="EK106" s="300"/>
      <c r="EL106" s="300"/>
      <c r="EM106" s="172" t="s">
        <v>106</v>
      </c>
      <c r="EN106" s="174"/>
      <c r="EO106" s="296" t="s">
        <v>171</v>
      </c>
      <c r="EP106" s="255"/>
      <c r="EQ106" s="256"/>
      <c r="ER106" s="256"/>
      <c r="ES106" s="256"/>
      <c r="ET106" s="256"/>
      <c r="EU106" s="256"/>
      <c r="EV106" s="175" t="s">
        <v>109</v>
      </c>
      <c r="EW106" s="259" t="str">
        <f t="shared" si="195"/>
        <v/>
      </c>
      <c r="EX106" s="253"/>
      <c r="EY106" s="296" t="s">
        <v>171</v>
      </c>
      <c r="EZ106" s="255"/>
      <c r="FA106" s="256"/>
      <c r="FB106" s="256"/>
      <c r="FC106" s="256"/>
      <c r="FD106" s="256"/>
      <c r="FE106" s="256"/>
      <c r="FF106" s="175" t="s">
        <v>109</v>
      </c>
      <c r="FG106" s="176" t="str">
        <f t="shared" si="196"/>
        <v/>
      </c>
      <c r="FH106" s="251"/>
      <c r="FI106" s="296"/>
      <c r="FJ106" s="423"/>
      <c r="FK106" s="424"/>
      <c r="FL106" s="424"/>
      <c r="FM106" s="424"/>
      <c r="FN106" s="424"/>
      <c r="FO106" s="424"/>
      <c r="FP106" s="165" t="s">
        <v>110</v>
      </c>
      <c r="FQ106" s="177" t="str">
        <f t="shared" si="197"/>
        <v/>
      </c>
      <c r="FR106" s="261"/>
      <c r="FS106" s="263" t="str">
        <f t="shared" si="198"/>
        <v/>
      </c>
      <c r="FT106" s="269"/>
      <c r="FU106" s="270"/>
      <c r="FV106" s="265" t="str">
        <f t="shared" si="199"/>
        <v/>
      </c>
      <c r="FW106" s="273"/>
      <c r="FX106" s="274"/>
      <c r="FY106" s="267" t="str">
        <f t="shared" si="200"/>
        <v/>
      </c>
      <c r="FZ106" s="273"/>
      <c r="GA106" s="277"/>
      <c r="GB106" s="376"/>
      <c r="GD106" s="316" t="str">
        <f t="shared" si="201"/>
        <v/>
      </c>
      <c r="GE106" s="290" t="str">
        <f t="shared" si="202"/>
        <v/>
      </c>
      <c r="GF106" s="290" t="str">
        <f t="shared" si="203"/>
        <v/>
      </c>
      <c r="GG106" s="290" t="str">
        <f t="shared" si="204"/>
        <v/>
      </c>
      <c r="GH106" s="387" t="str">
        <f t="shared" si="205"/>
        <v/>
      </c>
      <c r="GI106" s="316" t="str">
        <f t="shared" si="206"/>
        <v/>
      </c>
      <c r="GJ106" s="290" t="str">
        <f t="shared" si="207"/>
        <v/>
      </c>
      <c r="GK106" s="290" t="str">
        <f t="shared" si="208"/>
        <v/>
      </c>
      <c r="GL106" s="317" t="str">
        <f t="shared" si="209"/>
        <v/>
      </c>
      <c r="GM106" s="391"/>
      <c r="GN106" s="398" t="str">
        <f t="shared" si="210"/>
        <v/>
      </c>
      <c r="GO106" s="398" t="str">
        <f t="shared" si="211"/>
        <v/>
      </c>
      <c r="GP106" s="399" t="str">
        <f t="shared" si="212"/>
        <v/>
      </c>
      <c r="GQ106" s="400" t="str">
        <f t="shared" si="213"/>
        <v/>
      </c>
      <c r="GR106" s="400" t="str">
        <f t="shared" si="214"/>
        <v/>
      </c>
      <c r="GS106" s="400" t="str">
        <f t="shared" si="215"/>
        <v/>
      </c>
      <c r="GT106" s="290" t="str">
        <f t="shared" si="216"/>
        <v/>
      </c>
      <c r="GU106" s="290" t="str">
        <f t="shared" si="217"/>
        <v/>
      </c>
      <c r="GV106" s="290" t="str">
        <f t="shared" si="218"/>
        <v/>
      </c>
      <c r="GW106" s="400" t="str">
        <f t="shared" si="219"/>
        <v/>
      </c>
      <c r="GX106" s="290" t="str">
        <f t="shared" si="220"/>
        <v/>
      </c>
      <c r="GY106" s="290" t="str">
        <f t="shared" si="221"/>
        <v/>
      </c>
      <c r="GZ106" s="290" t="str">
        <f t="shared" si="222"/>
        <v/>
      </c>
      <c r="HA106" s="317" t="str">
        <f t="shared" si="223"/>
        <v/>
      </c>
      <c r="HB106" s="417" t="str">
        <f t="shared" si="224"/>
        <v/>
      </c>
      <c r="HC106" s="399" t="str">
        <f t="shared" si="225"/>
        <v/>
      </c>
      <c r="HD106" s="290" t="str">
        <f t="shared" si="226"/>
        <v/>
      </c>
      <c r="HE106" s="290" t="str">
        <f t="shared" si="227"/>
        <v/>
      </c>
      <c r="HF106" s="290" t="str">
        <f t="shared" si="228"/>
        <v/>
      </c>
      <c r="HG106" s="290" t="str">
        <f t="shared" si="229"/>
        <v/>
      </c>
      <c r="HH106" s="317" t="str">
        <f t="shared" si="230"/>
        <v/>
      </c>
      <c r="HI106" s="399" t="str">
        <f t="shared" si="231"/>
        <v/>
      </c>
      <c r="HJ106" s="387" t="str">
        <f t="shared" si="232"/>
        <v/>
      </c>
      <c r="HK106" s="387" t="str">
        <f t="shared" si="233"/>
        <v/>
      </c>
      <c r="HL106" s="387" t="str">
        <f t="shared" si="234"/>
        <v/>
      </c>
      <c r="HM106" s="387" t="str">
        <f t="shared" si="235"/>
        <v/>
      </c>
      <c r="HN106" s="317" t="str">
        <f t="shared" si="236"/>
        <v/>
      </c>
      <c r="HO106" s="417" t="str">
        <f t="shared" si="237"/>
        <v/>
      </c>
      <c r="HP106" s="290" t="str">
        <f t="shared" si="238"/>
        <v/>
      </c>
      <c r="HQ106" s="290" t="str">
        <f t="shared" si="239"/>
        <v/>
      </c>
      <c r="HR106" s="422" t="str">
        <f t="shared" si="240"/>
        <v/>
      </c>
      <c r="HS106" s="399" t="str">
        <f t="shared" si="241"/>
        <v/>
      </c>
      <c r="HT106" s="400" t="str">
        <f t="shared" si="242"/>
        <v/>
      </c>
      <c r="HU106" s="387" t="str">
        <f t="shared" si="243"/>
        <v/>
      </c>
      <c r="HV106" s="387" t="str">
        <f t="shared" si="244"/>
        <v/>
      </c>
      <c r="HW106" s="404" t="str">
        <f t="shared" si="245"/>
        <v/>
      </c>
      <c r="HX106" s="394" t="str">
        <f t="shared" si="246"/>
        <v/>
      </c>
      <c r="HY106" s="180"/>
      <c r="HZ106" s="406">
        <f t="shared" si="247"/>
        <v>0</v>
      </c>
      <c r="IA106" s="406">
        <f t="shared" si="248"/>
        <v>0</v>
      </c>
      <c r="IB106" s="407">
        <f t="shared" si="249"/>
        <v>0</v>
      </c>
      <c r="IC106" s="407" t="str">
        <f t="shared" si="250"/>
        <v/>
      </c>
      <c r="ID106" s="407" t="str">
        <f t="shared" si="251"/>
        <v/>
      </c>
      <c r="IE106" s="407" t="str">
        <f t="shared" si="252"/>
        <v/>
      </c>
      <c r="IF106" s="407" t="str">
        <f t="shared" si="253"/>
        <v/>
      </c>
      <c r="IG106" s="407">
        <f t="shared" si="254"/>
        <v>0</v>
      </c>
      <c r="IH106" s="407">
        <f t="shared" si="255"/>
        <v>0</v>
      </c>
      <c r="II106" s="407">
        <f t="shared" si="256"/>
        <v>0</v>
      </c>
      <c r="IJ106" s="407">
        <f t="shared" si="257"/>
        <v>0</v>
      </c>
      <c r="IK106" s="406">
        <f t="shared" si="258"/>
        <v>0</v>
      </c>
    </row>
    <row r="107" spans="2:245" s="178" customFormat="1" ht="15" customHeight="1" x14ac:dyDescent="0.2">
      <c r="B107" s="231">
        <f t="shared" si="174"/>
        <v>0</v>
      </c>
      <c r="C107" s="231">
        <f t="shared" si="175"/>
        <v>0</v>
      </c>
      <c r="D107" s="231">
        <f t="shared" si="176"/>
        <v>0</v>
      </c>
      <c r="E107" s="231">
        <f t="shared" si="177"/>
        <v>0</v>
      </c>
      <c r="F107" s="231">
        <f t="shared" si="178"/>
        <v>0</v>
      </c>
      <c r="G107" s="231">
        <f t="shared" si="179"/>
        <v>0</v>
      </c>
      <c r="H107" s="231">
        <f t="shared" si="180"/>
        <v>0</v>
      </c>
      <c r="I107" s="232">
        <f t="shared" si="181"/>
        <v>0</v>
      </c>
      <c r="J107" s="151">
        <f t="shared" si="182"/>
        <v>0</v>
      </c>
      <c r="K107" s="152"/>
      <c r="L107" s="152"/>
      <c r="M107" s="153"/>
      <c r="N107" s="233"/>
      <c r="O107" s="155"/>
      <c r="P107" s="145" t="str">
        <f>IFERROR(VLOOKUP(O107,整理番号!$A$30:$B$31,2,FALSE),"")</f>
        <v/>
      </c>
      <c r="Q107" s="213"/>
      <c r="R107" s="158"/>
      <c r="S107" s="156" t="str">
        <f t="shared" si="183"/>
        <v/>
      </c>
      <c r="T107" s="152"/>
      <c r="U107" s="153"/>
      <c r="V107" s="145" t="str">
        <f>IFERROR(VLOOKUP(U107,整理番号!$A$3:$B$5,2,FALSE),"")</f>
        <v/>
      </c>
      <c r="W107" s="153"/>
      <c r="X107" s="146" t="str">
        <f>IFERROR(VLOOKUP(W107,整理番号!$A$8:$B$9,2,FALSE),"")</f>
        <v/>
      </c>
      <c r="Y107" s="153"/>
      <c r="Z107" s="145" t="str">
        <f>IFERROR(VLOOKUP(Y107,整理番号!$A$12:$B$16,2,FALSE),"")</f>
        <v/>
      </c>
      <c r="AA107" s="209"/>
      <c r="AB107" s="211"/>
      <c r="AC107" s="211"/>
      <c r="AD107" s="209"/>
      <c r="AE107" s="209"/>
      <c r="AF107" s="209"/>
      <c r="AG107" s="209"/>
      <c r="AH107" s="408"/>
      <c r="AI107" s="159"/>
      <c r="AJ107" s="410" t="str">
        <f>IFERROR(VLOOKUP(AI107,整理番号!$A$19:$B$23,2,FALSE),"")</f>
        <v/>
      </c>
      <c r="AK107" s="156" t="str">
        <f t="shared" si="184"/>
        <v/>
      </c>
      <c r="AL107" s="157"/>
      <c r="AM107" s="216"/>
      <c r="AN107" s="218"/>
      <c r="AO107" s="218"/>
      <c r="AP107" s="158"/>
      <c r="AQ107" s="159"/>
      <c r="AR107" s="220"/>
      <c r="AS107" s="161" t="str">
        <f t="shared" si="185"/>
        <v/>
      </c>
      <c r="AT107" s="147"/>
      <c r="AU107" s="147"/>
      <c r="AV107" s="161" t="str">
        <f t="shared" si="186"/>
        <v/>
      </c>
      <c r="AW107" s="162" t="str">
        <f t="shared" si="187"/>
        <v/>
      </c>
      <c r="AX107" s="162" t="str">
        <f t="shared" si="188"/>
        <v/>
      </c>
      <c r="AY107" s="223"/>
      <c r="AZ107" s="227" t="str">
        <f t="shared" si="189"/>
        <v/>
      </c>
      <c r="BA107" s="228" t="str">
        <f t="shared" si="190"/>
        <v/>
      </c>
      <c r="BB107" s="234" t="str">
        <f t="shared" si="191"/>
        <v/>
      </c>
      <c r="BC107" s="237"/>
      <c r="BD107" s="238"/>
      <c r="BE107" s="284"/>
      <c r="BF107" s="286"/>
      <c r="BG107" s="241"/>
      <c r="BH107" s="241"/>
      <c r="BI107" s="241"/>
      <c r="BJ107" s="241"/>
      <c r="BK107" s="241"/>
      <c r="BL107" s="163" t="s">
        <v>105</v>
      </c>
      <c r="BM107" s="302" t="str">
        <f t="shared" si="192"/>
        <v/>
      </c>
      <c r="BN107" s="251"/>
      <c r="BO107" s="270"/>
      <c r="BP107" s="179"/>
      <c r="BQ107" s="164"/>
      <c r="BR107" s="243"/>
      <c r="BS107" s="243"/>
      <c r="BT107" s="243"/>
      <c r="BU107" s="243"/>
      <c r="BV107" s="243"/>
      <c r="BW107" s="165" t="s">
        <v>106</v>
      </c>
      <c r="BX107" s="251"/>
      <c r="BY107" s="296"/>
      <c r="BZ107" s="304"/>
      <c r="CA107" s="305"/>
      <c r="CB107" s="305"/>
      <c r="CC107" s="305"/>
      <c r="CD107" s="305"/>
      <c r="CE107" s="305"/>
      <c r="CF107" s="165" t="s">
        <v>169</v>
      </c>
      <c r="CG107" s="308" t="str">
        <f t="shared" si="193"/>
        <v/>
      </c>
      <c r="CH107" s="251"/>
      <c r="CI107" s="296"/>
      <c r="CJ107" s="166"/>
      <c r="CK107" s="245"/>
      <c r="CL107" s="245"/>
      <c r="CM107" s="245"/>
      <c r="CN107" s="245"/>
      <c r="CO107" s="245"/>
      <c r="CP107" s="165" t="s">
        <v>107</v>
      </c>
      <c r="CQ107" s="247"/>
      <c r="CR107" s="249" t="str">
        <f t="shared" si="194"/>
        <v/>
      </c>
      <c r="CS107" s="251"/>
      <c r="CT107" s="296" t="s">
        <v>171</v>
      </c>
      <c r="CU107" s="167"/>
      <c r="CV107" s="300"/>
      <c r="CW107" s="300"/>
      <c r="CX107" s="300"/>
      <c r="CY107" s="300"/>
      <c r="CZ107" s="300"/>
      <c r="DA107" s="300"/>
      <c r="DB107" s="168" t="s">
        <v>108</v>
      </c>
      <c r="DC107" s="296" t="s">
        <v>171</v>
      </c>
      <c r="DD107" s="170"/>
      <c r="DE107" s="300"/>
      <c r="DF107" s="300"/>
      <c r="DG107" s="300"/>
      <c r="DH107" s="300"/>
      <c r="DI107" s="300"/>
      <c r="DJ107" s="300"/>
      <c r="DK107" s="169" t="s">
        <v>106</v>
      </c>
      <c r="DL107" s="296" t="s">
        <v>171</v>
      </c>
      <c r="DM107" s="170"/>
      <c r="DN107" s="300"/>
      <c r="DO107" s="300"/>
      <c r="DP107" s="300"/>
      <c r="DQ107" s="300"/>
      <c r="DR107" s="300"/>
      <c r="DS107" s="300"/>
      <c r="DT107" s="171" t="s">
        <v>106</v>
      </c>
      <c r="DU107" s="296" t="s">
        <v>171</v>
      </c>
      <c r="DV107" s="310"/>
      <c r="DW107" s="300"/>
      <c r="DX107" s="300"/>
      <c r="DY107" s="300"/>
      <c r="DZ107" s="300"/>
      <c r="EA107" s="300"/>
      <c r="EB107" s="300"/>
      <c r="EC107" s="172" t="s">
        <v>106</v>
      </c>
      <c r="ED107" s="173"/>
      <c r="EE107" s="296" t="s">
        <v>171</v>
      </c>
      <c r="EF107" s="170"/>
      <c r="EG107" s="300"/>
      <c r="EH107" s="300"/>
      <c r="EI107" s="300"/>
      <c r="EJ107" s="300"/>
      <c r="EK107" s="300"/>
      <c r="EL107" s="300"/>
      <c r="EM107" s="172" t="s">
        <v>106</v>
      </c>
      <c r="EN107" s="174"/>
      <c r="EO107" s="296" t="s">
        <v>171</v>
      </c>
      <c r="EP107" s="255"/>
      <c r="EQ107" s="256"/>
      <c r="ER107" s="256"/>
      <c r="ES107" s="256"/>
      <c r="ET107" s="256"/>
      <c r="EU107" s="256"/>
      <c r="EV107" s="175" t="s">
        <v>109</v>
      </c>
      <c r="EW107" s="259" t="str">
        <f t="shared" si="195"/>
        <v/>
      </c>
      <c r="EX107" s="253"/>
      <c r="EY107" s="296" t="s">
        <v>171</v>
      </c>
      <c r="EZ107" s="255"/>
      <c r="FA107" s="256"/>
      <c r="FB107" s="256"/>
      <c r="FC107" s="256"/>
      <c r="FD107" s="256"/>
      <c r="FE107" s="256"/>
      <c r="FF107" s="175" t="s">
        <v>109</v>
      </c>
      <c r="FG107" s="176" t="str">
        <f t="shared" si="196"/>
        <v/>
      </c>
      <c r="FH107" s="251"/>
      <c r="FI107" s="296"/>
      <c r="FJ107" s="423"/>
      <c r="FK107" s="424"/>
      <c r="FL107" s="424"/>
      <c r="FM107" s="424"/>
      <c r="FN107" s="424"/>
      <c r="FO107" s="424"/>
      <c r="FP107" s="165" t="s">
        <v>110</v>
      </c>
      <c r="FQ107" s="177" t="str">
        <f t="shared" si="197"/>
        <v/>
      </c>
      <c r="FR107" s="261"/>
      <c r="FS107" s="263" t="str">
        <f t="shared" si="198"/>
        <v/>
      </c>
      <c r="FT107" s="269"/>
      <c r="FU107" s="270"/>
      <c r="FV107" s="265" t="str">
        <f t="shared" si="199"/>
        <v/>
      </c>
      <c r="FW107" s="273"/>
      <c r="FX107" s="274"/>
      <c r="FY107" s="267" t="str">
        <f t="shared" si="200"/>
        <v/>
      </c>
      <c r="FZ107" s="273"/>
      <c r="GA107" s="277"/>
      <c r="GB107" s="376"/>
      <c r="GD107" s="316" t="str">
        <f t="shared" si="201"/>
        <v/>
      </c>
      <c r="GE107" s="290" t="str">
        <f t="shared" si="202"/>
        <v/>
      </c>
      <c r="GF107" s="290" t="str">
        <f t="shared" si="203"/>
        <v/>
      </c>
      <c r="GG107" s="290" t="str">
        <f t="shared" si="204"/>
        <v/>
      </c>
      <c r="GH107" s="387" t="str">
        <f t="shared" si="205"/>
        <v/>
      </c>
      <c r="GI107" s="316" t="str">
        <f t="shared" si="206"/>
        <v/>
      </c>
      <c r="GJ107" s="290" t="str">
        <f t="shared" si="207"/>
        <v/>
      </c>
      <c r="GK107" s="290" t="str">
        <f t="shared" si="208"/>
        <v/>
      </c>
      <c r="GL107" s="317" t="str">
        <f t="shared" si="209"/>
        <v/>
      </c>
      <c r="GM107" s="391"/>
      <c r="GN107" s="398" t="str">
        <f t="shared" si="210"/>
        <v/>
      </c>
      <c r="GO107" s="398" t="str">
        <f t="shared" si="211"/>
        <v/>
      </c>
      <c r="GP107" s="399" t="str">
        <f t="shared" si="212"/>
        <v/>
      </c>
      <c r="GQ107" s="400" t="str">
        <f t="shared" si="213"/>
        <v/>
      </c>
      <c r="GR107" s="400" t="str">
        <f t="shared" si="214"/>
        <v/>
      </c>
      <c r="GS107" s="400" t="str">
        <f t="shared" si="215"/>
        <v/>
      </c>
      <c r="GT107" s="290" t="str">
        <f t="shared" si="216"/>
        <v/>
      </c>
      <c r="GU107" s="290" t="str">
        <f t="shared" si="217"/>
        <v/>
      </c>
      <c r="GV107" s="290" t="str">
        <f t="shared" si="218"/>
        <v/>
      </c>
      <c r="GW107" s="400" t="str">
        <f t="shared" si="219"/>
        <v/>
      </c>
      <c r="GX107" s="290" t="str">
        <f t="shared" si="220"/>
        <v/>
      </c>
      <c r="GY107" s="290" t="str">
        <f t="shared" si="221"/>
        <v/>
      </c>
      <c r="GZ107" s="290" t="str">
        <f t="shared" si="222"/>
        <v/>
      </c>
      <c r="HA107" s="317" t="str">
        <f t="shared" si="223"/>
        <v/>
      </c>
      <c r="HB107" s="417" t="str">
        <f t="shared" si="224"/>
        <v/>
      </c>
      <c r="HC107" s="399" t="str">
        <f t="shared" si="225"/>
        <v/>
      </c>
      <c r="HD107" s="290" t="str">
        <f t="shared" si="226"/>
        <v/>
      </c>
      <c r="HE107" s="290" t="str">
        <f t="shared" si="227"/>
        <v/>
      </c>
      <c r="HF107" s="290" t="str">
        <f t="shared" si="228"/>
        <v/>
      </c>
      <c r="HG107" s="290" t="str">
        <f t="shared" si="229"/>
        <v/>
      </c>
      <c r="HH107" s="317" t="str">
        <f t="shared" si="230"/>
        <v/>
      </c>
      <c r="HI107" s="399" t="str">
        <f t="shared" si="231"/>
        <v/>
      </c>
      <c r="HJ107" s="387" t="str">
        <f t="shared" si="232"/>
        <v/>
      </c>
      <c r="HK107" s="387" t="str">
        <f t="shared" si="233"/>
        <v/>
      </c>
      <c r="HL107" s="387" t="str">
        <f t="shared" si="234"/>
        <v/>
      </c>
      <c r="HM107" s="387" t="str">
        <f t="shared" si="235"/>
        <v/>
      </c>
      <c r="HN107" s="317" t="str">
        <f t="shared" si="236"/>
        <v/>
      </c>
      <c r="HO107" s="417" t="str">
        <f t="shared" si="237"/>
        <v/>
      </c>
      <c r="HP107" s="290" t="str">
        <f t="shared" si="238"/>
        <v/>
      </c>
      <c r="HQ107" s="290" t="str">
        <f t="shared" si="239"/>
        <v/>
      </c>
      <c r="HR107" s="422" t="str">
        <f t="shared" si="240"/>
        <v/>
      </c>
      <c r="HS107" s="399" t="str">
        <f t="shared" si="241"/>
        <v/>
      </c>
      <c r="HT107" s="400" t="str">
        <f t="shared" si="242"/>
        <v/>
      </c>
      <c r="HU107" s="387" t="str">
        <f t="shared" si="243"/>
        <v/>
      </c>
      <c r="HV107" s="387" t="str">
        <f t="shared" si="244"/>
        <v/>
      </c>
      <c r="HW107" s="404" t="str">
        <f t="shared" si="245"/>
        <v/>
      </c>
      <c r="HX107" s="394" t="str">
        <f t="shared" si="246"/>
        <v/>
      </c>
      <c r="HY107" s="180"/>
      <c r="HZ107" s="406">
        <f t="shared" si="247"/>
        <v>0</v>
      </c>
      <c r="IA107" s="406">
        <f t="shared" si="248"/>
        <v>0</v>
      </c>
      <c r="IB107" s="407">
        <f t="shared" si="249"/>
        <v>0</v>
      </c>
      <c r="IC107" s="407" t="str">
        <f t="shared" si="250"/>
        <v/>
      </c>
      <c r="ID107" s="407" t="str">
        <f t="shared" si="251"/>
        <v/>
      </c>
      <c r="IE107" s="407" t="str">
        <f t="shared" si="252"/>
        <v/>
      </c>
      <c r="IF107" s="407" t="str">
        <f t="shared" si="253"/>
        <v/>
      </c>
      <c r="IG107" s="407">
        <f t="shared" si="254"/>
        <v>0</v>
      </c>
      <c r="IH107" s="407">
        <f t="shared" si="255"/>
        <v>0</v>
      </c>
      <c r="II107" s="407">
        <f t="shared" si="256"/>
        <v>0</v>
      </c>
      <c r="IJ107" s="407">
        <f t="shared" si="257"/>
        <v>0</v>
      </c>
      <c r="IK107" s="406">
        <f t="shared" si="258"/>
        <v>0</v>
      </c>
    </row>
    <row r="108" spans="2:245" s="178" customFormat="1" ht="15" customHeight="1" x14ac:dyDescent="0.2">
      <c r="B108" s="231">
        <f t="shared" si="174"/>
        <v>0</v>
      </c>
      <c r="C108" s="231">
        <f t="shared" si="175"/>
        <v>0</v>
      </c>
      <c r="D108" s="231">
        <f t="shared" si="176"/>
        <v>0</v>
      </c>
      <c r="E108" s="231">
        <f t="shared" si="177"/>
        <v>0</v>
      </c>
      <c r="F108" s="231">
        <f t="shared" si="178"/>
        <v>0</v>
      </c>
      <c r="G108" s="231">
        <f t="shared" si="179"/>
        <v>0</v>
      </c>
      <c r="H108" s="231">
        <f t="shared" si="180"/>
        <v>0</v>
      </c>
      <c r="I108" s="232">
        <f t="shared" si="181"/>
        <v>0</v>
      </c>
      <c r="J108" s="151">
        <f t="shared" si="182"/>
        <v>0</v>
      </c>
      <c r="K108" s="152"/>
      <c r="L108" s="152"/>
      <c r="M108" s="153"/>
      <c r="N108" s="233"/>
      <c r="O108" s="155"/>
      <c r="P108" s="145" t="str">
        <f>IFERROR(VLOOKUP(O108,整理番号!$A$30:$B$31,2,FALSE),"")</f>
        <v/>
      </c>
      <c r="Q108" s="213"/>
      <c r="R108" s="158"/>
      <c r="S108" s="156" t="str">
        <f t="shared" si="183"/>
        <v/>
      </c>
      <c r="T108" s="152"/>
      <c r="U108" s="153"/>
      <c r="V108" s="145" t="str">
        <f>IFERROR(VLOOKUP(U108,整理番号!$A$3:$B$5,2,FALSE),"")</f>
        <v/>
      </c>
      <c r="W108" s="153"/>
      <c r="X108" s="146" t="str">
        <f>IFERROR(VLOOKUP(W108,整理番号!$A$8:$B$9,2,FALSE),"")</f>
        <v/>
      </c>
      <c r="Y108" s="153"/>
      <c r="Z108" s="145" t="str">
        <f>IFERROR(VLOOKUP(Y108,整理番号!$A$12:$B$16,2,FALSE),"")</f>
        <v/>
      </c>
      <c r="AA108" s="209"/>
      <c r="AB108" s="211"/>
      <c r="AC108" s="211"/>
      <c r="AD108" s="209"/>
      <c r="AE108" s="209"/>
      <c r="AF108" s="209"/>
      <c r="AG108" s="209"/>
      <c r="AH108" s="408"/>
      <c r="AI108" s="159"/>
      <c r="AJ108" s="410" t="str">
        <f>IFERROR(VLOOKUP(AI108,整理番号!$A$19:$B$23,2,FALSE),"")</f>
        <v/>
      </c>
      <c r="AK108" s="156" t="str">
        <f t="shared" si="184"/>
        <v/>
      </c>
      <c r="AL108" s="157"/>
      <c r="AM108" s="216"/>
      <c r="AN108" s="218"/>
      <c r="AO108" s="218"/>
      <c r="AP108" s="158"/>
      <c r="AQ108" s="159"/>
      <c r="AR108" s="220"/>
      <c r="AS108" s="161" t="str">
        <f t="shared" si="185"/>
        <v/>
      </c>
      <c r="AT108" s="147"/>
      <c r="AU108" s="147"/>
      <c r="AV108" s="161" t="str">
        <f t="shared" si="186"/>
        <v/>
      </c>
      <c r="AW108" s="162" t="str">
        <f t="shared" si="187"/>
        <v/>
      </c>
      <c r="AX108" s="162" t="str">
        <f t="shared" si="188"/>
        <v/>
      </c>
      <c r="AY108" s="223"/>
      <c r="AZ108" s="227" t="str">
        <f t="shared" si="189"/>
        <v/>
      </c>
      <c r="BA108" s="228" t="str">
        <f t="shared" si="190"/>
        <v/>
      </c>
      <c r="BB108" s="234" t="str">
        <f t="shared" si="191"/>
        <v/>
      </c>
      <c r="BC108" s="237"/>
      <c r="BD108" s="238"/>
      <c r="BE108" s="284"/>
      <c r="BF108" s="286"/>
      <c r="BG108" s="241"/>
      <c r="BH108" s="241"/>
      <c r="BI108" s="241"/>
      <c r="BJ108" s="241"/>
      <c r="BK108" s="241"/>
      <c r="BL108" s="163" t="s">
        <v>105</v>
      </c>
      <c r="BM108" s="302" t="str">
        <f t="shared" si="192"/>
        <v/>
      </c>
      <c r="BN108" s="251"/>
      <c r="BO108" s="270"/>
      <c r="BP108" s="179"/>
      <c r="BQ108" s="164"/>
      <c r="BR108" s="243"/>
      <c r="BS108" s="243"/>
      <c r="BT108" s="243"/>
      <c r="BU108" s="243"/>
      <c r="BV108" s="243"/>
      <c r="BW108" s="165" t="s">
        <v>106</v>
      </c>
      <c r="BX108" s="251"/>
      <c r="BY108" s="296"/>
      <c r="BZ108" s="304"/>
      <c r="CA108" s="305"/>
      <c r="CB108" s="305"/>
      <c r="CC108" s="305"/>
      <c r="CD108" s="305"/>
      <c r="CE108" s="305"/>
      <c r="CF108" s="165" t="s">
        <v>169</v>
      </c>
      <c r="CG108" s="308" t="str">
        <f t="shared" si="193"/>
        <v/>
      </c>
      <c r="CH108" s="251"/>
      <c r="CI108" s="296"/>
      <c r="CJ108" s="166"/>
      <c r="CK108" s="245"/>
      <c r="CL108" s="245"/>
      <c r="CM108" s="245"/>
      <c r="CN108" s="245"/>
      <c r="CO108" s="245"/>
      <c r="CP108" s="165" t="s">
        <v>107</v>
      </c>
      <c r="CQ108" s="247"/>
      <c r="CR108" s="249" t="str">
        <f t="shared" si="194"/>
        <v/>
      </c>
      <c r="CS108" s="251"/>
      <c r="CT108" s="296" t="s">
        <v>171</v>
      </c>
      <c r="CU108" s="167"/>
      <c r="CV108" s="300"/>
      <c r="CW108" s="300"/>
      <c r="CX108" s="300"/>
      <c r="CY108" s="300"/>
      <c r="CZ108" s="300"/>
      <c r="DA108" s="300"/>
      <c r="DB108" s="168" t="s">
        <v>108</v>
      </c>
      <c r="DC108" s="296" t="s">
        <v>171</v>
      </c>
      <c r="DD108" s="170"/>
      <c r="DE108" s="300"/>
      <c r="DF108" s="300"/>
      <c r="DG108" s="300"/>
      <c r="DH108" s="300"/>
      <c r="DI108" s="300"/>
      <c r="DJ108" s="300"/>
      <c r="DK108" s="169" t="s">
        <v>106</v>
      </c>
      <c r="DL108" s="296" t="s">
        <v>171</v>
      </c>
      <c r="DM108" s="170"/>
      <c r="DN108" s="300"/>
      <c r="DO108" s="300"/>
      <c r="DP108" s="300"/>
      <c r="DQ108" s="300"/>
      <c r="DR108" s="300"/>
      <c r="DS108" s="300"/>
      <c r="DT108" s="171" t="s">
        <v>106</v>
      </c>
      <c r="DU108" s="296" t="s">
        <v>171</v>
      </c>
      <c r="DV108" s="310"/>
      <c r="DW108" s="300"/>
      <c r="DX108" s="300"/>
      <c r="DY108" s="300"/>
      <c r="DZ108" s="300"/>
      <c r="EA108" s="300"/>
      <c r="EB108" s="300"/>
      <c r="EC108" s="172" t="s">
        <v>106</v>
      </c>
      <c r="ED108" s="173"/>
      <c r="EE108" s="296" t="s">
        <v>171</v>
      </c>
      <c r="EF108" s="170"/>
      <c r="EG108" s="300"/>
      <c r="EH108" s="300"/>
      <c r="EI108" s="300"/>
      <c r="EJ108" s="300"/>
      <c r="EK108" s="300"/>
      <c r="EL108" s="300"/>
      <c r="EM108" s="172" t="s">
        <v>106</v>
      </c>
      <c r="EN108" s="174"/>
      <c r="EO108" s="296" t="s">
        <v>171</v>
      </c>
      <c r="EP108" s="255"/>
      <c r="EQ108" s="256"/>
      <c r="ER108" s="256"/>
      <c r="ES108" s="256"/>
      <c r="ET108" s="256"/>
      <c r="EU108" s="256"/>
      <c r="EV108" s="175" t="s">
        <v>109</v>
      </c>
      <c r="EW108" s="259" t="str">
        <f t="shared" si="195"/>
        <v/>
      </c>
      <c r="EX108" s="253"/>
      <c r="EY108" s="296" t="s">
        <v>171</v>
      </c>
      <c r="EZ108" s="255"/>
      <c r="FA108" s="256"/>
      <c r="FB108" s="256"/>
      <c r="FC108" s="256"/>
      <c r="FD108" s="256"/>
      <c r="FE108" s="256"/>
      <c r="FF108" s="175" t="s">
        <v>109</v>
      </c>
      <c r="FG108" s="176" t="str">
        <f t="shared" si="196"/>
        <v/>
      </c>
      <c r="FH108" s="251"/>
      <c r="FI108" s="296"/>
      <c r="FJ108" s="423"/>
      <c r="FK108" s="424"/>
      <c r="FL108" s="424"/>
      <c r="FM108" s="424"/>
      <c r="FN108" s="424"/>
      <c r="FO108" s="424"/>
      <c r="FP108" s="165" t="s">
        <v>110</v>
      </c>
      <c r="FQ108" s="177" t="str">
        <f t="shared" si="197"/>
        <v/>
      </c>
      <c r="FR108" s="261"/>
      <c r="FS108" s="263" t="str">
        <f t="shared" si="198"/>
        <v/>
      </c>
      <c r="FT108" s="269"/>
      <c r="FU108" s="270"/>
      <c r="FV108" s="265" t="str">
        <f t="shared" si="199"/>
        <v/>
      </c>
      <c r="FW108" s="273"/>
      <c r="FX108" s="274"/>
      <c r="FY108" s="267" t="str">
        <f t="shared" si="200"/>
        <v/>
      </c>
      <c r="FZ108" s="273"/>
      <c r="GA108" s="277"/>
      <c r="GB108" s="376"/>
      <c r="GD108" s="316" t="str">
        <f t="shared" si="201"/>
        <v/>
      </c>
      <c r="GE108" s="290" t="str">
        <f t="shared" si="202"/>
        <v/>
      </c>
      <c r="GF108" s="290" t="str">
        <f t="shared" si="203"/>
        <v/>
      </c>
      <c r="GG108" s="290" t="str">
        <f t="shared" si="204"/>
        <v/>
      </c>
      <c r="GH108" s="387" t="str">
        <f t="shared" si="205"/>
        <v/>
      </c>
      <c r="GI108" s="316" t="str">
        <f t="shared" si="206"/>
        <v/>
      </c>
      <c r="GJ108" s="290" t="str">
        <f t="shared" si="207"/>
        <v/>
      </c>
      <c r="GK108" s="290" t="str">
        <f t="shared" si="208"/>
        <v/>
      </c>
      <c r="GL108" s="317" t="str">
        <f t="shared" si="209"/>
        <v/>
      </c>
      <c r="GM108" s="391"/>
      <c r="GN108" s="398" t="str">
        <f t="shared" si="210"/>
        <v/>
      </c>
      <c r="GO108" s="398" t="str">
        <f t="shared" si="211"/>
        <v/>
      </c>
      <c r="GP108" s="399" t="str">
        <f t="shared" si="212"/>
        <v/>
      </c>
      <c r="GQ108" s="400" t="str">
        <f t="shared" si="213"/>
        <v/>
      </c>
      <c r="GR108" s="400" t="str">
        <f t="shared" si="214"/>
        <v/>
      </c>
      <c r="GS108" s="400" t="str">
        <f t="shared" si="215"/>
        <v/>
      </c>
      <c r="GT108" s="290" t="str">
        <f t="shared" si="216"/>
        <v/>
      </c>
      <c r="GU108" s="290" t="str">
        <f t="shared" si="217"/>
        <v/>
      </c>
      <c r="GV108" s="290" t="str">
        <f t="shared" si="218"/>
        <v/>
      </c>
      <c r="GW108" s="400" t="str">
        <f t="shared" si="219"/>
        <v/>
      </c>
      <c r="GX108" s="290" t="str">
        <f t="shared" si="220"/>
        <v/>
      </c>
      <c r="GY108" s="290" t="str">
        <f t="shared" si="221"/>
        <v/>
      </c>
      <c r="GZ108" s="290" t="str">
        <f t="shared" si="222"/>
        <v/>
      </c>
      <c r="HA108" s="317" t="str">
        <f t="shared" si="223"/>
        <v/>
      </c>
      <c r="HB108" s="417" t="str">
        <f t="shared" si="224"/>
        <v/>
      </c>
      <c r="HC108" s="399" t="str">
        <f t="shared" si="225"/>
        <v/>
      </c>
      <c r="HD108" s="290" t="str">
        <f t="shared" si="226"/>
        <v/>
      </c>
      <c r="HE108" s="290" t="str">
        <f t="shared" si="227"/>
        <v/>
      </c>
      <c r="HF108" s="290" t="str">
        <f t="shared" si="228"/>
        <v/>
      </c>
      <c r="HG108" s="290" t="str">
        <f t="shared" si="229"/>
        <v/>
      </c>
      <c r="HH108" s="317" t="str">
        <f t="shared" si="230"/>
        <v/>
      </c>
      <c r="HI108" s="399" t="str">
        <f t="shared" si="231"/>
        <v/>
      </c>
      <c r="HJ108" s="387" t="str">
        <f t="shared" si="232"/>
        <v/>
      </c>
      <c r="HK108" s="387" t="str">
        <f t="shared" si="233"/>
        <v/>
      </c>
      <c r="HL108" s="387" t="str">
        <f t="shared" si="234"/>
        <v/>
      </c>
      <c r="HM108" s="387" t="str">
        <f t="shared" si="235"/>
        <v/>
      </c>
      <c r="HN108" s="317" t="str">
        <f t="shared" si="236"/>
        <v/>
      </c>
      <c r="HO108" s="417" t="str">
        <f t="shared" si="237"/>
        <v/>
      </c>
      <c r="HP108" s="290" t="str">
        <f t="shared" si="238"/>
        <v/>
      </c>
      <c r="HQ108" s="290" t="str">
        <f t="shared" si="239"/>
        <v/>
      </c>
      <c r="HR108" s="422" t="str">
        <f t="shared" si="240"/>
        <v/>
      </c>
      <c r="HS108" s="399" t="str">
        <f t="shared" si="241"/>
        <v/>
      </c>
      <c r="HT108" s="400" t="str">
        <f t="shared" si="242"/>
        <v/>
      </c>
      <c r="HU108" s="387" t="str">
        <f t="shared" si="243"/>
        <v/>
      </c>
      <c r="HV108" s="387" t="str">
        <f t="shared" si="244"/>
        <v/>
      </c>
      <c r="HW108" s="404" t="str">
        <f t="shared" si="245"/>
        <v/>
      </c>
      <c r="HX108" s="394" t="str">
        <f t="shared" si="246"/>
        <v/>
      </c>
      <c r="HY108" s="180"/>
      <c r="HZ108" s="406">
        <f t="shared" si="247"/>
        <v>0</v>
      </c>
      <c r="IA108" s="406">
        <f t="shared" si="248"/>
        <v>0</v>
      </c>
      <c r="IB108" s="407">
        <f t="shared" si="249"/>
        <v>0</v>
      </c>
      <c r="IC108" s="407" t="str">
        <f t="shared" si="250"/>
        <v/>
      </c>
      <c r="ID108" s="407" t="str">
        <f t="shared" si="251"/>
        <v/>
      </c>
      <c r="IE108" s="407" t="str">
        <f t="shared" si="252"/>
        <v/>
      </c>
      <c r="IF108" s="407" t="str">
        <f t="shared" si="253"/>
        <v/>
      </c>
      <c r="IG108" s="407">
        <f t="shared" si="254"/>
        <v>0</v>
      </c>
      <c r="IH108" s="407">
        <f t="shared" si="255"/>
        <v>0</v>
      </c>
      <c r="II108" s="407">
        <f t="shared" si="256"/>
        <v>0</v>
      </c>
      <c r="IJ108" s="407">
        <f t="shared" si="257"/>
        <v>0</v>
      </c>
      <c r="IK108" s="406">
        <f t="shared" si="258"/>
        <v>0</v>
      </c>
    </row>
    <row r="109" spans="2:245" s="178" customFormat="1" ht="15" customHeight="1" x14ac:dyDescent="0.2">
      <c r="B109" s="231">
        <f t="shared" si="174"/>
        <v>0</v>
      </c>
      <c r="C109" s="231">
        <f t="shared" si="175"/>
        <v>0</v>
      </c>
      <c r="D109" s="231">
        <f t="shared" si="176"/>
        <v>0</v>
      </c>
      <c r="E109" s="231">
        <f t="shared" si="177"/>
        <v>0</v>
      </c>
      <c r="F109" s="231">
        <f t="shared" si="178"/>
        <v>0</v>
      </c>
      <c r="G109" s="231">
        <f t="shared" si="179"/>
        <v>0</v>
      </c>
      <c r="H109" s="231">
        <f t="shared" si="180"/>
        <v>0</v>
      </c>
      <c r="I109" s="232">
        <f t="shared" si="181"/>
        <v>0</v>
      </c>
      <c r="J109" s="151">
        <f t="shared" si="182"/>
        <v>0</v>
      </c>
      <c r="K109" s="152"/>
      <c r="L109" s="152"/>
      <c r="M109" s="153"/>
      <c r="N109" s="233"/>
      <c r="O109" s="155"/>
      <c r="P109" s="145" t="str">
        <f>IFERROR(VLOOKUP(O109,整理番号!$A$30:$B$31,2,FALSE),"")</f>
        <v/>
      </c>
      <c r="Q109" s="213"/>
      <c r="R109" s="158"/>
      <c r="S109" s="156" t="str">
        <f t="shared" si="183"/>
        <v/>
      </c>
      <c r="T109" s="152"/>
      <c r="U109" s="153"/>
      <c r="V109" s="145" t="str">
        <f>IFERROR(VLOOKUP(U109,整理番号!$A$3:$B$5,2,FALSE),"")</f>
        <v/>
      </c>
      <c r="W109" s="153"/>
      <c r="X109" s="146" t="str">
        <f>IFERROR(VLOOKUP(W109,整理番号!$A$8:$B$9,2,FALSE),"")</f>
        <v/>
      </c>
      <c r="Y109" s="153"/>
      <c r="Z109" s="145" t="str">
        <f>IFERROR(VLOOKUP(Y109,整理番号!$A$12:$B$16,2,FALSE),"")</f>
        <v/>
      </c>
      <c r="AA109" s="209"/>
      <c r="AB109" s="211"/>
      <c r="AC109" s="211"/>
      <c r="AD109" s="209"/>
      <c r="AE109" s="209"/>
      <c r="AF109" s="209"/>
      <c r="AG109" s="209"/>
      <c r="AH109" s="408"/>
      <c r="AI109" s="159"/>
      <c r="AJ109" s="410" t="str">
        <f>IFERROR(VLOOKUP(AI109,整理番号!$A$19:$B$23,2,FALSE),"")</f>
        <v/>
      </c>
      <c r="AK109" s="156" t="str">
        <f t="shared" si="184"/>
        <v/>
      </c>
      <c r="AL109" s="157"/>
      <c r="AM109" s="216"/>
      <c r="AN109" s="218"/>
      <c r="AO109" s="218"/>
      <c r="AP109" s="158"/>
      <c r="AQ109" s="159"/>
      <c r="AR109" s="220"/>
      <c r="AS109" s="161" t="str">
        <f t="shared" si="185"/>
        <v/>
      </c>
      <c r="AT109" s="147"/>
      <c r="AU109" s="147"/>
      <c r="AV109" s="161" t="str">
        <f t="shared" si="186"/>
        <v/>
      </c>
      <c r="AW109" s="162" t="str">
        <f t="shared" si="187"/>
        <v/>
      </c>
      <c r="AX109" s="162" t="str">
        <f t="shared" si="188"/>
        <v/>
      </c>
      <c r="AY109" s="223"/>
      <c r="AZ109" s="227" t="str">
        <f t="shared" si="189"/>
        <v/>
      </c>
      <c r="BA109" s="228" t="str">
        <f t="shared" si="190"/>
        <v/>
      </c>
      <c r="BB109" s="234" t="str">
        <f t="shared" si="191"/>
        <v/>
      </c>
      <c r="BC109" s="237"/>
      <c r="BD109" s="238"/>
      <c r="BE109" s="284"/>
      <c r="BF109" s="286"/>
      <c r="BG109" s="241"/>
      <c r="BH109" s="241"/>
      <c r="BI109" s="241"/>
      <c r="BJ109" s="241"/>
      <c r="BK109" s="241"/>
      <c r="BL109" s="163" t="s">
        <v>105</v>
      </c>
      <c r="BM109" s="302" t="str">
        <f t="shared" si="192"/>
        <v/>
      </c>
      <c r="BN109" s="251"/>
      <c r="BO109" s="270"/>
      <c r="BP109" s="179"/>
      <c r="BQ109" s="164"/>
      <c r="BR109" s="243"/>
      <c r="BS109" s="243"/>
      <c r="BT109" s="243"/>
      <c r="BU109" s="243"/>
      <c r="BV109" s="243"/>
      <c r="BW109" s="165" t="s">
        <v>106</v>
      </c>
      <c r="BX109" s="251"/>
      <c r="BY109" s="296"/>
      <c r="BZ109" s="304"/>
      <c r="CA109" s="305"/>
      <c r="CB109" s="305"/>
      <c r="CC109" s="305"/>
      <c r="CD109" s="305"/>
      <c r="CE109" s="305"/>
      <c r="CF109" s="165" t="s">
        <v>169</v>
      </c>
      <c r="CG109" s="308" t="str">
        <f t="shared" si="193"/>
        <v/>
      </c>
      <c r="CH109" s="251"/>
      <c r="CI109" s="296"/>
      <c r="CJ109" s="166"/>
      <c r="CK109" s="245"/>
      <c r="CL109" s="245"/>
      <c r="CM109" s="245"/>
      <c r="CN109" s="245"/>
      <c r="CO109" s="245"/>
      <c r="CP109" s="165" t="s">
        <v>107</v>
      </c>
      <c r="CQ109" s="247"/>
      <c r="CR109" s="249" t="str">
        <f t="shared" si="194"/>
        <v/>
      </c>
      <c r="CS109" s="251"/>
      <c r="CT109" s="296" t="s">
        <v>171</v>
      </c>
      <c r="CU109" s="167"/>
      <c r="CV109" s="300"/>
      <c r="CW109" s="300"/>
      <c r="CX109" s="300"/>
      <c r="CY109" s="300"/>
      <c r="CZ109" s="300"/>
      <c r="DA109" s="300"/>
      <c r="DB109" s="168" t="s">
        <v>108</v>
      </c>
      <c r="DC109" s="296" t="s">
        <v>171</v>
      </c>
      <c r="DD109" s="170"/>
      <c r="DE109" s="300"/>
      <c r="DF109" s="300"/>
      <c r="DG109" s="300"/>
      <c r="DH109" s="300"/>
      <c r="DI109" s="300"/>
      <c r="DJ109" s="300"/>
      <c r="DK109" s="169" t="s">
        <v>106</v>
      </c>
      <c r="DL109" s="296" t="s">
        <v>171</v>
      </c>
      <c r="DM109" s="170"/>
      <c r="DN109" s="300"/>
      <c r="DO109" s="300"/>
      <c r="DP109" s="300"/>
      <c r="DQ109" s="300"/>
      <c r="DR109" s="300"/>
      <c r="DS109" s="300"/>
      <c r="DT109" s="171" t="s">
        <v>106</v>
      </c>
      <c r="DU109" s="296" t="s">
        <v>171</v>
      </c>
      <c r="DV109" s="310"/>
      <c r="DW109" s="300"/>
      <c r="DX109" s="300"/>
      <c r="DY109" s="300"/>
      <c r="DZ109" s="300"/>
      <c r="EA109" s="300"/>
      <c r="EB109" s="300"/>
      <c r="EC109" s="172" t="s">
        <v>106</v>
      </c>
      <c r="ED109" s="173"/>
      <c r="EE109" s="296" t="s">
        <v>171</v>
      </c>
      <c r="EF109" s="170"/>
      <c r="EG109" s="300"/>
      <c r="EH109" s="300"/>
      <c r="EI109" s="300"/>
      <c r="EJ109" s="300"/>
      <c r="EK109" s="300"/>
      <c r="EL109" s="300"/>
      <c r="EM109" s="172" t="s">
        <v>106</v>
      </c>
      <c r="EN109" s="174"/>
      <c r="EO109" s="296" t="s">
        <v>171</v>
      </c>
      <c r="EP109" s="255"/>
      <c r="EQ109" s="256"/>
      <c r="ER109" s="256"/>
      <c r="ES109" s="256"/>
      <c r="ET109" s="256"/>
      <c r="EU109" s="256"/>
      <c r="EV109" s="175" t="s">
        <v>109</v>
      </c>
      <c r="EW109" s="259" t="str">
        <f t="shared" si="195"/>
        <v/>
      </c>
      <c r="EX109" s="253"/>
      <c r="EY109" s="296" t="s">
        <v>171</v>
      </c>
      <c r="EZ109" s="255"/>
      <c r="FA109" s="256"/>
      <c r="FB109" s="256"/>
      <c r="FC109" s="256"/>
      <c r="FD109" s="256"/>
      <c r="FE109" s="256"/>
      <c r="FF109" s="175" t="s">
        <v>109</v>
      </c>
      <c r="FG109" s="176" t="str">
        <f t="shared" si="196"/>
        <v/>
      </c>
      <c r="FH109" s="251"/>
      <c r="FI109" s="296"/>
      <c r="FJ109" s="423"/>
      <c r="FK109" s="424"/>
      <c r="FL109" s="424"/>
      <c r="FM109" s="424"/>
      <c r="FN109" s="424"/>
      <c r="FO109" s="424"/>
      <c r="FP109" s="165" t="s">
        <v>110</v>
      </c>
      <c r="FQ109" s="177" t="str">
        <f t="shared" si="197"/>
        <v/>
      </c>
      <c r="FR109" s="261"/>
      <c r="FS109" s="263" t="str">
        <f t="shared" si="198"/>
        <v/>
      </c>
      <c r="FT109" s="269"/>
      <c r="FU109" s="270"/>
      <c r="FV109" s="265" t="str">
        <f t="shared" si="199"/>
        <v/>
      </c>
      <c r="FW109" s="273"/>
      <c r="FX109" s="274"/>
      <c r="FY109" s="267" t="str">
        <f t="shared" si="200"/>
        <v/>
      </c>
      <c r="FZ109" s="273"/>
      <c r="GA109" s="277"/>
      <c r="GB109" s="376"/>
      <c r="GD109" s="316" t="str">
        <f t="shared" si="201"/>
        <v/>
      </c>
      <c r="GE109" s="290" t="str">
        <f t="shared" si="202"/>
        <v/>
      </c>
      <c r="GF109" s="290" t="str">
        <f t="shared" si="203"/>
        <v/>
      </c>
      <c r="GG109" s="290" t="str">
        <f t="shared" si="204"/>
        <v/>
      </c>
      <c r="GH109" s="387" t="str">
        <f t="shared" si="205"/>
        <v/>
      </c>
      <c r="GI109" s="316" t="str">
        <f t="shared" si="206"/>
        <v/>
      </c>
      <c r="GJ109" s="290" t="str">
        <f t="shared" si="207"/>
        <v/>
      </c>
      <c r="GK109" s="290" t="str">
        <f t="shared" si="208"/>
        <v/>
      </c>
      <c r="GL109" s="317" t="str">
        <f t="shared" si="209"/>
        <v/>
      </c>
      <c r="GM109" s="391"/>
      <c r="GN109" s="398" t="str">
        <f t="shared" si="210"/>
        <v/>
      </c>
      <c r="GO109" s="398" t="str">
        <f t="shared" si="211"/>
        <v/>
      </c>
      <c r="GP109" s="399" t="str">
        <f t="shared" si="212"/>
        <v/>
      </c>
      <c r="GQ109" s="400" t="str">
        <f t="shared" si="213"/>
        <v/>
      </c>
      <c r="GR109" s="400" t="str">
        <f t="shared" si="214"/>
        <v/>
      </c>
      <c r="GS109" s="400" t="str">
        <f t="shared" si="215"/>
        <v/>
      </c>
      <c r="GT109" s="290" t="str">
        <f t="shared" si="216"/>
        <v/>
      </c>
      <c r="GU109" s="290" t="str">
        <f t="shared" si="217"/>
        <v/>
      </c>
      <c r="GV109" s="290" t="str">
        <f t="shared" si="218"/>
        <v/>
      </c>
      <c r="GW109" s="400" t="str">
        <f t="shared" si="219"/>
        <v/>
      </c>
      <c r="GX109" s="290" t="str">
        <f t="shared" si="220"/>
        <v/>
      </c>
      <c r="GY109" s="290" t="str">
        <f t="shared" si="221"/>
        <v/>
      </c>
      <c r="GZ109" s="290" t="str">
        <f t="shared" si="222"/>
        <v/>
      </c>
      <c r="HA109" s="317" t="str">
        <f t="shared" si="223"/>
        <v/>
      </c>
      <c r="HB109" s="417" t="str">
        <f t="shared" si="224"/>
        <v/>
      </c>
      <c r="HC109" s="399" t="str">
        <f t="shared" si="225"/>
        <v/>
      </c>
      <c r="HD109" s="290" t="str">
        <f t="shared" si="226"/>
        <v/>
      </c>
      <c r="HE109" s="290" t="str">
        <f t="shared" si="227"/>
        <v/>
      </c>
      <c r="HF109" s="290" t="str">
        <f t="shared" si="228"/>
        <v/>
      </c>
      <c r="HG109" s="290" t="str">
        <f t="shared" si="229"/>
        <v/>
      </c>
      <c r="HH109" s="317" t="str">
        <f t="shared" si="230"/>
        <v/>
      </c>
      <c r="HI109" s="399" t="str">
        <f t="shared" si="231"/>
        <v/>
      </c>
      <c r="HJ109" s="387" t="str">
        <f t="shared" si="232"/>
        <v/>
      </c>
      <c r="HK109" s="387" t="str">
        <f t="shared" si="233"/>
        <v/>
      </c>
      <c r="HL109" s="387" t="str">
        <f t="shared" si="234"/>
        <v/>
      </c>
      <c r="HM109" s="387" t="str">
        <f t="shared" si="235"/>
        <v/>
      </c>
      <c r="HN109" s="317" t="str">
        <f t="shared" si="236"/>
        <v/>
      </c>
      <c r="HO109" s="417" t="str">
        <f t="shared" si="237"/>
        <v/>
      </c>
      <c r="HP109" s="290" t="str">
        <f t="shared" si="238"/>
        <v/>
      </c>
      <c r="HQ109" s="290" t="str">
        <f t="shared" si="239"/>
        <v/>
      </c>
      <c r="HR109" s="422" t="str">
        <f t="shared" si="240"/>
        <v/>
      </c>
      <c r="HS109" s="399" t="str">
        <f t="shared" si="241"/>
        <v/>
      </c>
      <c r="HT109" s="400" t="str">
        <f t="shared" si="242"/>
        <v/>
      </c>
      <c r="HU109" s="387" t="str">
        <f t="shared" si="243"/>
        <v/>
      </c>
      <c r="HV109" s="387" t="str">
        <f t="shared" si="244"/>
        <v/>
      </c>
      <c r="HW109" s="404" t="str">
        <f t="shared" si="245"/>
        <v/>
      </c>
      <c r="HX109" s="394" t="str">
        <f t="shared" si="246"/>
        <v/>
      </c>
      <c r="HY109" s="180"/>
      <c r="HZ109" s="406">
        <f t="shared" si="247"/>
        <v>0</v>
      </c>
      <c r="IA109" s="406">
        <f t="shared" si="248"/>
        <v>0</v>
      </c>
      <c r="IB109" s="407">
        <f t="shared" si="249"/>
        <v>0</v>
      </c>
      <c r="IC109" s="407" t="str">
        <f t="shared" si="250"/>
        <v/>
      </c>
      <c r="ID109" s="407" t="str">
        <f t="shared" si="251"/>
        <v/>
      </c>
      <c r="IE109" s="407" t="str">
        <f t="shared" si="252"/>
        <v/>
      </c>
      <c r="IF109" s="407" t="str">
        <f t="shared" si="253"/>
        <v/>
      </c>
      <c r="IG109" s="407">
        <f t="shared" si="254"/>
        <v>0</v>
      </c>
      <c r="IH109" s="407">
        <f t="shared" si="255"/>
        <v>0</v>
      </c>
      <c r="II109" s="407">
        <f t="shared" si="256"/>
        <v>0</v>
      </c>
      <c r="IJ109" s="407">
        <f t="shared" si="257"/>
        <v>0</v>
      </c>
      <c r="IK109" s="406">
        <f t="shared" si="258"/>
        <v>0</v>
      </c>
    </row>
    <row r="110" spans="2:245" s="178" customFormat="1" ht="15" customHeight="1" x14ac:dyDescent="0.2">
      <c r="B110" s="231">
        <f t="shared" si="174"/>
        <v>0</v>
      </c>
      <c r="C110" s="231">
        <f t="shared" si="175"/>
        <v>0</v>
      </c>
      <c r="D110" s="231">
        <f t="shared" si="176"/>
        <v>0</v>
      </c>
      <c r="E110" s="231">
        <f t="shared" si="177"/>
        <v>0</v>
      </c>
      <c r="F110" s="231">
        <f t="shared" si="178"/>
        <v>0</v>
      </c>
      <c r="G110" s="231">
        <f t="shared" si="179"/>
        <v>0</v>
      </c>
      <c r="H110" s="231">
        <f t="shared" si="180"/>
        <v>0</v>
      </c>
      <c r="I110" s="232">
        <f t="shared" si="181"/>
        <v>0</v>
      </c>
      <c r="J110" s="151">
        <f t="shared" si="182"/>
        <v>0</v>
      </c>
      <c r="K110" s="152"/>
      <c r="L110" s="152"/>
      <c r="M110" s="153"/>
      <c r="N110" s="233"/>
      <c r="O110" s="155"/>
      <c r="P110" s="145" t="str">
        <f>IFERROR(VLOOKUP(O110,整理番号!$A$30:$B$31,2,FALSE),"")</f>
        <v/>
      </c>
      <c r="Q110" s="213"/>
      <c r="R110" s="158"/>
      <c r="S110" s="156" t="str">
        <f t="shared" si="183"/>
        <v/>
      </c>
      <c r="T110" s="152"/>
      <c r="U110" s="153"/>
      <c r="V110" s="145" t="str">
        <f>IFERROR(VLOOKUP(U110,整理番号!$A$3:$B$5,2,FALSE),"")</f>
        <v/>
      </c>
      <c r="W110" s="153"/>
      <c r="X110" s="146" t="str">
        <f>IFERROR(VLOOKUP(W110,整理番号!$A$8:$B$9,2,FALSE),"")</f>
        <v/>
      </c>
      <c r="Y110" s="153"/>
      <c r="Z110" s="145" t="str">
        <f>IFERROR(VLOOKUP(Y110,整理番号!$A$12:$B$16,2,FALSE),"")</f>
        <v/>
      </c>
      <c r="AA110" s="209"/>
      <c r="AB110" s="211"/>
      <c r="AC110" s="211"/>
      <c r="AD110" s="209"/>
      <c r="AE110" s="209"/>
      <c r="AF110" s="209"/>
      <c r="AG110" s="209"/>
      <c r="AH110" s="408"/>
      <c r="AI110" s="159"/>
      <c r="AJ110" s="410" t="str">
        <f>IFERROR(VLOOKUP(AI110,整理番号!$A$19:$B$23,2,FALSE),"")</f>
        <v/>
      </c>
      <c r="AK110" s="156" t="str">
        <f t="shared" si="184"/>
        <v/>
      </c>
      <c r="AL110" s="157"/>
      <c r="AM110" s="216"/>
      <c r="AN110" s="218"/>
      <c r="AO110" s="218"/>
      <c r="AP110" s="158"/>
      <c r="AQ110" s="159"/>
      <c r="AR110" s="220"/>
      <c r="AS110" s="161" t="str">
        <f t="shared" si="185"/>
        <v/>
      </c>
      <c r="AT110" s="147"/>
      <c r="AU110" s="147"/>
      <c r="AV110" s="161" t="str">
        <f t="shared" si="186"/>
        <v/>
      </c>
      <c r="AW110" s="162" t="str">
        <f t="shared" si="187"/>
        <v/>
      </c>
      <c r="AX110" s="162" t="str">
        <f t="shared" si="188"/>
        <v/>
      </c>
      <c r="AY110" s="223"/>
      <c r="AZ110" s="227" t="str">
        <f t="shared" si="189"/>
        <v/>
      </c>
      <c r="BA110" s="228" t="str">
        <f t="shared" si="190"/>
        <v/>
      </c>
      <c r="BB110" s="234" t="str">
        <f t="shared" si="191"/>
        <v/>
      </c>
      <c r="BC110" s="237"/>
      <c r="BD110" s="238"/>
      <c r="BE110" s="284"/>
      <c r="BF110" s="286"/>
      <c r="BG110" s="241"/>
      <c r="BH110" s="241"/>
      <c r="BI110" s="241"/>
      <c r="BJ110" s="241"/>
      <c r="BK110" s="241"/>
      <c r="BL110" s="163" t="s">
        <v>105</v>
      </c>
      <c r="BM110" s="302" t="str">
        <f t="shared" si="192"/>
        <v/>
      </c>
      <c r="BN110" s="251"/>
      <c r="BO110" s="270"/>
      <c r="BP110" s="179"/>
      <c r="BQ110" s="164"/>
      <c r="BR110" s="243"/>
      <c r="BS110" s="243"/>
      <c r="BT110" s="243"/>
      <c r="BU110" s="243"/>
      <c r="BV110" s="243"/>
      <c r="BW110" s="165" t="s">
        <v>106</v>
      </c>
      <c r="BX110" s="251"/>
      <c r="BY110" s="296"/>
      <c r="BZ110" s="304"/>
      <c r="CA110" s="305"/>
      <c r="CB110" s="305"/>
      <c r="CC110" s="305"/>
      <c r="CD110" s="305"/>
      <c r="CE110" s="305"/>
      <c r="CF110" s="165" t="s">
        <v>169</v>
      </c>
      <c r="CG110" s="308" t="str">
        <f t="shared" si="193"/>
        <v/>
      </c>
      <c r="CH110" s="251"/>
      <c r="CI110" s="296"/>
      <c r="CJ110" s="166"/>
      <c r="CK110" s="245"/>
      <c r="CL110" s="245"/>
      <c r="CM110" s="245"/>
      <c r="CN110" s="245"/>
      <c r="CO110" s="245"/>
      <c r="CP110" s="165" t="s">
        <v>107</v>
      </c>
      <c r="CQ110" s="247"/>
      <c r="CR110" s="249" t="str">
        <f t="shared" si="194"/>
        <v/>
      </c>
      <c r="CS110" s="251"/>
      <c r="CT110" s="296" t="s">
        <v>171</v>
      </c>
      <c r="CU110" s="167"/>
      <c r="CV110" s="300"/>
      <c r="CW110" s="300"/>
      <c r="CX110" s="300"/>
      <c r="CY110" s="300"/>
      <c r="CZ110" s="300"/>
      <c r="DA110" s="300"/>
      <c r="DB110" s="168" t="s">
        <v>108</v>
      </c>
      <c r="DC110" s="296" t="s">
        <v>171</v>
      </c>
      <c r="DD110" s="170"/>
      <c r="DE110" s="300"/>
      <c r="DF110" s="300"/>
      <c r="DG110" s="300"/>
      <c r="DH110" s="300"/>
      <c r="DI110" s="300"/>
      <c r="DJ110" s="300"/>
      <c r="DK110" s="169" t="s">
        <v>106</v>
      </c>
      <c r="DL110" s="296" t="s">
        <v>171</v>
      </c>
      <c r="DM110" s="170"/>
      <c r="DN110" s="300"/>
      <c r="DO110" s="300"/>
      <c r="DP110" s="300"/>
      <c r="DQ110" s="300"/>
      <c r="DR110" s="300"/>
      <c r="DS110" s="300"/>
      <c r="DT110" s="171" t="s">
        <v>106</v>
      </c>
      <c r="DU110" s="296" t="s">
        <v>171</v>
      </c>
      <c r="DV110" s="310"/>
      <c r="DW110" s="300"/>
      <c r="DX110" s="300"/>
      <c r="DY110" s="300"/>
      <c r="DZ110" s="300"/>
      <c r="EA110" s="300"/>
      <c r="EB110" s="300"/>
      <c r="EC110" s="172" t="s">
        <v>106</v>
      </c>
      <c r="ED110" s="173"/>
      <c r="EE110" s="296" t="s">
        <v>171</v>
      </c>
      <c r="EF110" s="170"/>
      <c r="EG110" s="300"/>
      <c r="EH110" s="300"/>
      <c r="EI110" s="300"/>
      <c r="EJ110" s="300"/>
      <c r="EK110" s="300"/>
      <c r="EL110" s="300"/>
      <c r="EM110" s="172" t="s">
        <v>106</v>
      </c>
      <c r="EN110" s="174"/>
      <c r="EO110" s="296" t="s">
        <v>171</v>
      </c>
      <c r="EP110" s="255"/>
      <c r="EQ110" s="256"/>
      <c r="ER110" s="256"/>
      <c r="ES110" s="256"/>
      <c r="ET110" s="256"/>
      <c r="EU110" s="256"/>
      <c r="EV110" s="175" t="s">
        <v>109</v>
      </c>
      <c r="EW110" s="259" t="str">
        <f t="shared" si="195"/>
        <v/>
      </c>
      <c r="EX110" s="253"/>
      <c r="EY110" s="296" t="s">
        <v>171</v>
      </c>
      <c r="EZ110" s="255"/>
      <c r="FA110" s="256"/>
      <c r="FB110" s="256"/>
      <c r="FC110" s="256"/>
      <c r="FD110" s="256"/>
      <c r="FE110" s="256"/>
      <c r="FF110" s="175" t="s">
        <v>109</v>
      </c>
      <c r="FG110" s="176" t="str">
        <f t="shared" si="196"/>
        <v/>
      </c>
      <c r="FH110" s="251"/>
      <c r="FI110" s="296"/>
      <c r="FJ110" s="423"/>
      <c r="FK110" s="424"/>
      <c r="FL110" s="424"/>
      <c r="FM110" s="424"/>
      <c r="FN110" s="424"/>
      <c r="FO110" s="424"/>
      <c r="FP110" s="165" t="s">
        <v>110</v>
      </c>
      <c r="FQ110" s="177" t="str">
        <f t="shared" si="197"/>
        <v/>
      </c>
      <c r="FR110" s="261"/>
      <c r="FS110" s="263" t="str">
        <f t="shared" si="198"/>
        <v/>
      </c>
      <c r="FT110" s="269"/>
      <c r="FU110" s="270"/>
      <c r="FV110" s="265" t="str">
        <f t="shared" si="199"/>
        <v/>
      </c>
      <c r="FW110" s="273"/>
      <c r="FX110" s="274"/>
      <c r="FY110" s="267" t="str">
        <f t="shared" si="200"/>
        <v/>
      </c>
      <c r="FZ110" s="273"/>
      <c r="GA110" s="277"/>
      <c r="GB110" s="376"/>
      <c r="GD110" s="316" t="str">
        <f t="shared" si="201"/>
        <v/>
      </c>
      <c r="GE110" s="290" t="str">
        <f t="shared" si="202"/>
        <v/>
      </c>
      <c r="GF110" s="290" t="str">
        <f t="shared" si="203"/>
        <v/>
      </c>
      <c r="GG110" s="290" t="str">
        <f t="shared" si="204"/>
        <v/>
      </c>
      <c r="GH110" s="387" t="str">
        <f t="shared" si="205"/>
        <v/>
      </c>
      <c r="GI110" s="316" t="str">
        <f t="shared" si="206"/>
        <v/>
      </c>
      <c r="GJ110" s="290" t="str">
        <f t="shared" si="207"/>
        <v/>
      </c>
      <c r="GK110" s="290" t="str">
        <f t="shared" si="208"/>
        <v/>
      </c>
      <c r="GL110" s="317" t="str">
        <f t="shared" si="209"/>
        <v/>
      </c>
      <c r="GM110" s="391"/>
      <c r="GN110" s="398" t="str">
        <f t="shared" si="210"/>
        <v/>
      </c>
      <c r="GO110" s="398" t="str">
        <f t="shared" si="211"/>
        <v/>
      </c>
      <c r="GP110" s="399" t="str">
        <f t="shared" si="212"/>
        <v/>
      </c>
      <c r="GQ110" s="400" t="str">
        <f t="shared" si="213"/>
        <v/>
      </c>
      <c r="GR110" s="400" t="str">
        <f t="shared" si="214"/>
        <v/>
      </c>
      <c r="GS110" s="400" t="str">
        <f t="shared" si="215"/>
        <v/>
      </c>
      <c r="GT110" s="290" t="str">
        <f t="shared" si="216"/>
        <v/>
      </c>
      <c r="GU110" s="290" t="str">
        <f t="shared" si="217"/>
        <v/>
      </c>
      <c r="GV110" s="290" t="str">
        <f t="shared" si="218"/>
        <v/>
      </c>
      <c r="GW110" s="400" t="str">
        <f t="shared" si="219"/>
        <v/>
      </c>
      <c r="GX110" s="290" t="str">
        <f t="shared" si="220"/>
        <v/>
      </c>
      <c r="GY110" s="290" t="str">
        <f t="shared" si="221"/>
        <v/>
      </c>
      <c r="GZ110" s="290" t="str">
        <f t="shared" si="222"/>
        <v/>
      </c>
      <c r="HA110" s="317" t="str">
        <f t="shared" si="223"/>
        <v/>
      </c>
      <c r="HB110" s="417" t="str">
        <f t="shared" si="224"/>
        <v/>
      </c>
      <c r="HC110" s="399" t="str">
        <f t="shared" si="225"/>
        <v/>
      </c>
      <c r="HD110" s="290" t="str">
        <f t="shared" si="226"/>
        <v/>
      </c>
      <c r="HE110" s="290" t="str">
        <f t="shared" si="227"/>
        <v/>
      </c>
      <c r="HF110" s="290" t="str">
        <f t="shared" si="228"/>
        <v/>
      </c>
      <c r="HG110" s="290" t="str">
        <f t="shared" si="229"/>
        <v/>
      </c>
      <c r="HH110" s="317" t="str">
        <f t="shared" si="230"/>
        <v/>
      </c>
      <c r="HI110" s="399" t="str">
        <f t="shared" si="231"/>
        <v/>
      </c>
      <c r="HJ110" s="387" t="str">
        <f t="shared" si="232"/>
        <v/>
      </c>
      <c r="HK110" s="387" t="str">
        <f t="shared" si="233"/>
        <v/>
      </c>
      <c r="HL110" s="387" t="str">
        <f t="shared" si="234"/>
        <v/>
      </c>
      <c r="HM110" s="387" t="str">
        <f t="shared" si="235"/>
        <v/>
      </c>
      <c r="HN110" s="317" t="str">
        <f t="shared" si="236"/>
        <v/>
      </c>
      <c r="HO110" s="417" t="str">
        <f t="shared" si="237"/>
        <v/>
      </c>
      <c r="HP110" s="290" t="str">
        <f t="shared" si="238"/>
        <v/>
      </c>
      <c r="HQ110" s="290" t="str">
        <f t="shared" si="239"/>
        <v/>
      </c>
      <c r="HR110" s="422" t="str">
        <f t="shared" si="240"/>
        <v/>
      </c>
      <c r="HS110" s="399" t="str">
        <f t="shared" si="241"/>
        <v/>
      </c>
      <c r="HT110" s="400" t="str">
        <f t="shared" si="242"/>
        <v/>
      </c>
      <c r="HU110" s="387" t="str">
        <f t="shared" si="243"/>
        <v/>
      </c>
      <c r="HV110" s="387" t="str">
        <f t="shared" si="244"/>
        <v/>
      </c>
      <c r="HW110" s="404" t="str">
        <f t="shared" si="245"/>
        <v/>
      </c>
      <c r="HX110" s="394" t="str">
        <f t="shared" si="246"/>
        <v/>
      </c>
      <c r="HY110" s="180"/>
      <c r="HZ110" s="406">
        <f t="shared" si="247"/>
        <v>0</v>
      </c>
      <c r="IA110" s="406">
        <f t="shared" si="248"/>
        <v>0</v>
      </c>
      <c r="IB110" s="407">
        <f t="shared" si="249"/>
        <v>0</v>
      </c>
      <c r="IC110" s="407" t="str">
        <f t="shared" si="250"/>
        <v/>
      </c>
      <c r="ID110" s="407" t="str">
        <f t="shared" si="251"/>
        <v/>
      </c>
      <c r="IE110" s="407" t="str">
        <f t="shared" si="252"/>
        <v/>
      </c>
      <c r="IF110" s="407" t="str">
        <f t="shared" si="253"/>
        <v/>
      </c>
      <c r="IG110" s="407">
        <f t="shared" si="254"/>
        <v>0</v>
      </c>
      <c r="IH110" s="407">
        <f t="shared" si="255"/>
        <v>0</v>
      </c>
      <c r="II110" s="407">
        <f t="shared" si="256"/>
        <v>0</v>
      </c>
      <c r="IJ110" s="407">
        <f t="shared" si="257"/>
        <v>0</v>
      </c>
      <c r="IK110" s="406">
        <f t="shared" si="258"/>
        <v>0</v>
      </c>
    </row>
    <row r="111" spans="2:245" s="178" customFormat="1" ht="15" customHeight="1" x14ac:dyDescent="0.2">
      <c r="B111" s="231">
        <f t="shared" si="174"/>
        <v>0</v>
      </c>
      <c r="C111" s="231">
        <f t="shared" si="175"/>
        <v>0</v>
      </c>
      <c r="D111" s="231">
        <f t="shared" si="176"/>
        <v>0</v>
      </c>
      <c r="E111" s="231">
        <f t="shared" si="177"/>
        <v>0</v>
      </c>
      <c r="F111" s="231">
        <f t="shared" si="178"/>
        <v>0</v>
      </c>
      <c r="G111" s="231">
        <f t="shared" si="179"/>
        <v>0</v>
      </c>
      <c r="H111" s="231">
        <f t="shared" si="180"/>
        <v>0</v>
      </c>
      <c r="I111" s="232">
        <f t="shared" si="181"/>
        <v>0</v>
      </c>
      <c r="J111" s="151">
        <f t="shared" si="182"/>
        <v>0</v>
      </c>
      <c r="K111" s="152"/>
      <c r="L111" s="152"/>
      <c r="M111" s="153"/>
      <c r="N111" s="233"/>
      <c r="O111" s="155"/>
      <c r="P111" s="145" t="str">
        <f>IFERROR(VLOOKUP(O111,整理番号!$A$30:$B$31,2,FALSE),"")</f>
        <v/>
      </c>
      <c r="Q111" s="213"/>
      <c r="R111" s="158"/>
      <c r="S111" s="156" t="str">
        <f t="shared" si="183"/>
        <v/>
      </c>
      <c r="T111" s="152"/>
      <c r="U111" s="153"/>
      <c r="V111" s="145" t="str">
        <f>IFERROR(VLOOKUP(U111,整理番号!$A$3:$B$5,2,FALSE),"")</f>
        <v/>
      </c>
      <c r="W111" s="153"/>
      <c r="X111" s="146" t="str">
        <f>IFERROR(VLOOKUP(W111,整理番号!$A$8:$B$9,2,FALSE),"")</f>
        <v/>
      </c>
      <c r="Y111" s="153"/>
      <c r="Z111" s="145" t="str">
        <f>IFERROR(VLOOKUP(Y111,整理番号!$A$12:$B$16,2,FALSE),"")</f>
        <v/>
      </c>
      <c r="AA111" s="209"/>
      <c r="AB111" s="211"/>
      <c r="AC111" s="211"/>
      <c r="AD111" s="209"/>
      <c r="AE111" s="209"/>
      <c r="AF111" s="209"/>
      <c r="AG111" s="209"/>
      <c r="AH111" s="408"/>
      <c r="AI111" s="159"/>
      <c r="AJ111" s="410" t="str">
        <f>IFERROR(VLOOKUP(AI111,整理番号!$A$19:$B$23,2,FALSE),"")</f>
        <v/>
      </c>
      <c r="AK111" s="156" t="str">
        <f t="shared" si="184"/>
        <v/>
      </c>
      <c r="AL111" s="157"/>
      <c r="AM111" s="216"/>
      <c r="AN111" s="218"/>
      <c r="AO111" s="218"/>
      <c r="AP111" s="158"/>
      <c r="AQ111" s="159"/>
      <c r="AR111" s="220"/>
      <c r="AS111" s="161" t="str">
        <f t="shared" si="185"/>
        <v/>
      </c>
      <c r="AT111" s="147"/>
      <c r="AU111" s="147"/>
      <c r="AV111" s="161" t="str">
        <f t="shared" si="186"/>
        <v/>
      </c>
      <c r="AW111" s="162" t="str">
        <f t="shared" si="187"/>
        <v/>
      </c>
      <c r="AX111" s="162" t="str">
        <f t="shared" si="188"/>
        <v/>
      </c>
      <c r="AY111" s="223"/>
      <c r="AZ111" s="227" t="str">
        <f t="shared" si="189"/>
        <v/>
      </c>
      <c r="BA111" s="228" t="str">
        <f t="shared" si="190"/>
        <v/>
      </c>
      <c r="BB111" s="234" t="str">
        <f t="shared" si="191"/>
        <v/>
      </c>
      <c r="BC111" s="237"/>
      <c r="BD111" s="238"/>
      <c r="BE111" s="284"/>
      <c r="BF111" s="286"/>
      <c r="BG111" s="241"/>
      <c r="BH111" s="241"/>
      <c r="BI111" s="241"/>
      <c r="BJ111" s="241"/>
      <c r="BK111" s="241"/>
      <c r="BL111" s="163" t="s">
        <v>105</v>
      </c>
      <c r="BM111" s="302" t="str">
        <f t="shared" si="192"/>
        <v/>
      </c>
      <c r="BN111" s="251"/>
      <c r="BO111" s="270"/>
      <c r="BP111" s="179"/>
      <c r="BQ111" s="164"/>
      <c r="BR111" s="243"/>
      <c r="BS111" s="243"/>
      <c r="BT111" s="243"/>
      <c r="BU111" s="243"/>
      <c r="BV111" s="243"/>
      <c r="BW111" s="165" t="s">
        <v>106</v>
      </c>
      <c r="BX111" s="251"/>
      <c r="BY111" s="296"/>
      <c r="BZ111" s="304"/>
      <c r="CA111" s="305"/>
      <c r="CB111" s="305"/>
      <c r="CC111" s="305"/>
      <c r="CD111" s="305"/>
      <c r="CE111" s="305"/>
      <c r="CF111" s="165" t="s">
        <v>169</v>
      </c>
      <c r="CG111" s="308" t="str">
        <f t="shared" si="193"/>
        <v/>
      </c>
      <c r="CH111" s="251"/>
      <c r="CI111" s="296"/>
      <c r="CJ111" s="166"/>
      <c r="CK111" s="245"/>
      <c r="CL111" s="245"/>
      <c r="CM111" s="245"/>
      <c r="CN111" s="245"/>
      <c r="CO111" s="245"/>
      <c r="CP111" s="165" t="s">
        <v>107</v>
      </c>
      <c r="CQ111" s="247"/>
      <c r="CR111" s="249" t="str">
        <f t="shared" si="194"/>
        <v/>
      </c>
      <c r="CS111" s="251"/>
      <c r="CT111" s="296" t="s">
        <v>171</v>
      </c>
      <c r="CU111" s="167"/>
      <c r="CV111" s="300"/>
      <c r="CW111" s="300"/>
      <c r="CX111" s="300"/>
      <c r="CY111" s="300"/>
      <c r="CZ111" s="300"/>
      <c r="DA111" s="300"/>
      <c r="DB111" s="168" t="s">
        <v>108</v>
      </c>
      <c r="DC111" s="296" t="s">
        <v>171</v>
      </c>
      <c r="DD111" s="170"/>
      <c r="DE111" s="300"/>
      <c r="DF111" s="300"/>
      <c r="DG111" s="300"/>
      <c r="DH111" s="300"/>
      <c r="DI111" s="300"/>
      <c r="DJ111" s="300"/>
      <c r="DK111" s="169" t="s">
        <v>106</v>
      </c>
      <c r="DL111" s="296" t="s">
        <v>171</v>
      </c>
      <c r="DM111" s="170"/>
      <c r="DN111" s="300"/>
      <c r="DO111" s="300"/>
      <c r="DP111" s="300"/>
      <c r="DQ111" s="300"/>
      <c r="DR111" s="300"/>
      <c r="DS111" s="300"/>
      <c r="DT111" s="171" t="s">
        <v>106</v>
      </c>
      <c r="DU111" s="296" t="s">
        <v>171</v>
      </c>
      <c r="DV111" s="310"/>
      <c r="DW111" s="300"/>
      <c r="DX111" s="300"/>
      <c r="DY111" s="300"/>
      <c r="DZ111" s="300"/>
      <c r="EA111" s="300"/>
      <c r="EB111" s="300"/>
      <c r="EC111" s="172" t="s">
        <v>106</v>
      </c>
      <c r="ED111" s="173"/>
      <c r="EE111" s="296" t="s">
        <v>171</v>
      </c>
      <c r="EF111" s="170"/>
      <c r="EG111" s="300"/>
      <c r="EH111" s="300"/>
      <c r="EI111" s="300"/>
      <c r="EJ111" s="300"/>
      <c r="EK111" s="300"/>
      <c r="EL111" s="300"/>
      <c r="EM111" s="172" t="s">
        <v>106</v>
      </c>
      <c r="EN111" s="174"/>
      <c r="EO111" s="296" t="s">
        <v>171</v>
      </c>
      <c r="EP111" s="255"/>
      <c r="EQ111" s="256"/>
      <c r="ER111" s="256"/>
      <c r="ES111" s="256"/>
      <c r="ET111" s="256"/>
      <c r="EU111" s="256"/>
      <c r="EV111" s="175" t="s">
        <v>109</v>
      </c>
      <c r="EW111" s="259" t="str">
        <f t="shared" si="195"/>
        <v/>
      </c>
      <c r="EX111" s="253"/>
      <c r="EY111" s="296" t="s">
        <v>171</v>
      </c>
      <c r="EZ111" s="255"/>
      <c r="FA111" s="256"/>
      <c r="FB111" s="256"/>
      <c r="FC111" s="256"/>
      <c r="FD111" s="256"/>
      <c r="FE111" s="256"/>
      <c r="FF111" s="175" t="s">
        <v>109</v>
      </c>
      <c r="FG111" s="176" t="str">
        <f t="shared" si="196"/>
        <v/>
      </c>
      <c r="FH111" s="251"/>
      <c r="FI111" s="296"/>
      <c r="FJ111" s="423"/>
      <c r="FK111" s="424"/>
      <c r="FL111" s="424"/>
      <c r="FM111" s="424"/>
      <c r="FN111" s="424"/>
      <c r="FO111" s="424"/>
      <c r="FP111" s="165" t="s">
        <v>110</v>
      </c>
      <c r="FQ111" s="177" t="str">
        <f t="shared" si="197"/>
        <v/>
      </c>
      <c r="FR111" s="261"/>
      <c r="FS111" s="263" t="str">
        <f t="shared" si="198"/>
        <v/>
      </c>
      <c r="FT111" s="269"/>
      <c r="FU111" s="270"/>
      <c r="FV111" s="265" t="str">
        <f t="shared" si="199"/>
        <v/>
      </c>
      <c r="FW111" s="273"/>
      <c r="FX111" s="274"/>
      <c r="FY111" s="267" t="str">
        <f t="shared" si="200"/>
        <v/>
      </c>
      <c r="FZ111" s="273"/>
      <c r="GA111" s="277"/>
      <c r="GB111" s="376"/>
      <c r="GD111" s="316" t="str">
        <f t="shared" si="201"/>
        <v/>
      </c>
      <c r="GE111" s="290" t="str">
        <f t="shared" si="202"/>
        <v/>
      </c>
      <c r="GF111" s="290" t="str">
        <f t="shared" si="203"/>
        <v/>
      </c>
      <c r="GG111" s="290" t="str">
        <f t="shared" si="204"/>
        <v/>
      </c>
      <c r="GH111" s="387" t="str">
        <f t="shared" si="205"/>
        <v/>
      </c>
      <c r="GI111" s="316" t="str">
        <f t="shared" si="206"/>
        <v/>
      </c>
      <c r="GJ111" s="290" t="str">
        <f t="shared" si="207"/>
        <v/>
      </c>
      <c r="GK111" s="290" t="str">
        <f t="shared" si="208"/>
        <v/>
      </c>
      <c r="GL111" s="317" t="str">
        <f t="shared" si="209"/>
        <v/>
      </c>
      <c r="GM111" s="391"/>
      <c r="GN111" s="398" t="str">
        <f t="shared" si="210"/>
        <v/>
      </c>
      <c r="GO111" s="398" t="str">
        <f t="shared" si="211"/>
        <v/>
      </c>
      <c r="GP111" s="399" t="str">
        <f t="shared" si="212"/>
        <v/>
      </c>
      <c r="GQ111" s="400" t="str">
        <f t="shared" si="213"/>
        <v/>
      </c>
      <c r="GR111" s="400" t="str">
        <f t="shared" si="214"/>
        <v/>
      </c>
      <c r="GS111" s="400" t="str">
        <f t="shared" si="215"/>
        <v/>
      </c>
      <c r="GT111" s="290" t="str">
        <f t="shared" si="216"/>
        <v/>
      </c>
      <c r="GU111" s="290" t="str">
        <f t="shared" si="217"/>
        <v/>
      </c>
      <c r="GV111" s="290" t="str">
        <f t="shared" si="218"/>
        <v/>
      </c>
      <c r="GW111" s="400" t="str">
        <f t="shared" si="219"/>
        <v/>
      </c>
      <c r="GX111" s="290" t="str">
        <f t="shared" si="220"/>
        <v/>
      </c>
      <c r="GY111" s="290" t="str">
        <f t="shared" si="221"/>
        <v/>
      </c>
      <c r="GZ111" s="290" t="str">
        <f t="shared" si="222"/>
        <v/>
      </c>
      <c r="HA111" s="317" t="str">
        <f t="shared" si="223"/>
        <v/>
      </c>
      <c r="HB111" s="417" t="str">
        <f t="shared" si="224"/>
        <v/>
      </c>
      <c r="HC111" s="399" t="str">
        <f t="shared" si="225"/>
        <v/>
      </c>
      <c r="HD111" s="290" t="str">
        <f t="shared" si="226"/>
        <v/>
      </c>
      <c r="HE111" s="290" t="str">
        <f t="shared" si="227"/>
        <v/>
      </c>
      <c r="HF111" s="290" t="str">
        <f t="shared" si="228"/>
        <v/>
      </c>
      <c r="HG111" s="290" t="str">
        <f t="shared" si="229"/>
        <v/>
      </c>
      <c r="HH111" s="317" t="str">
        <f t="shared" si="230"/>
        <v/>
      </c>
      <c r="HI111" s="399" t="str">
        <f t="shared" si="231"/>
        <v/>
      </c>
      <c r="HJ111" s="387" t="str">
        <f t="shared" si="232"/>
        <v/>
      </c>
      <c r="HK111" s="387" t="str">
        <f t="shared" si="233"/>
        <v/>
      </c>
      <c r="HL111" s="387" t="str">
        <f t="shared" si="234"/>
        <v/>
      </c>
      <c r="HM111" s="387" t="str">
        <f t="shared" si="235"/>
        <v/>
      </c>
      <c r="HN111" s="317" t="str">
        <f t="shared" si="236"/>
        <v/>
      </c>
      <c r="HO111" s="417" t="str">
        <f t="shared" si="237"/>
        <v/>
      </c>
      <c r="HP111" s="290" t="str">
        <f t="shared" si="238"/>
        <v/>
      </c>
      <c r="HQ111" s="290" t="str">
        <f t="shared" si="239"/>
        <v/>
      </c>
      <c r="HR111" s="422" t="str">
        <f t="shared" si="240"/>
        <v/>
      </c>
      <c r="HS111" s="399" t="str">
        <f t="shared" si="241"/>
        <v/>
      </c>
      <c r="HT111" s="400" t="str">
        <f t="shared" si="242"/>
        <v/>
      </c>
      <c r="HU111" s="387" t="str">
        <f t="shared" si="243"/>
        <v/>
      </c>
      <c r="HV111" s="387" t="str">
        <f t="shared" si="244"/>
        <v/>
      </c>
      <c r="HW111" s="404" t="str">
        <f t="shared" si="245"/>
        <v/>
      </c>
      <c r="HX111" s="394" t="str">
        <f t="shared" si="246"/>
        <v/>
      </c>
      <c r="HY111" s="180"/>
      <c r="HZ111" s="406">
        <f t="shared" si="247"/>
        <v>0</v>
      </c>
      <c r="IA111" s="406">
        <f t="shared" si="248"/>
        <v>0</v>
      </c>
      <c r="IB111" s="407">
        <f t="shared" si="249"/>
        <v>0</v>
      </c>
      <c r="IC111" s="407" t="str">
        <f t="shared" si="250"/>
        <v/>
      </c>
      <c r="ID111" s="407" t="str">
        <f t="shared" si="251"/>
        <v/>
      </c>
      <c r="IE111" s="407" t="str">
        <f t="shared" si="252"/>
        <v/>
      </c>
      <c r="IF111" s="407" t="str">
        <f t="shared" si="253"/>
        <v/>
      </c>
      <c r="IG111" s="407">
        <f t="shared" si="254"/>
        <v>0</v>
      </c>
      <c r="IH111" s="407">
        <f t="shared" si="255"/>
        <v>0</v>
      </c>
      <c r="II111" s="407">
        <f t="shared" si="256"/>
        <v>0</v>
      </c>
      <c r="IJ111" s="407">
        <f t="shared" si="257"/>
        <v>0</v>
      </c>
      <c r="IK111" s="406">
        <f t="shared" si="258"/>
        <v>0</v>
      </c>
    </row>
    <row r="112" spans="2:245" s="178" customFormat="1" ht="15" customHeight="1" x14ac:dyDescent="0.2">
      <c r="B112" s="231">
        <f t="shared" si="174"/>
        <v>0</v>
      </c>
      <c r="C112" s="231">
        <f t="shared" si="175"/>
        <v>0</v>
      </c>
      <c r="D112" s="231">
        <f t="shared" si="176"/>
        <v>0</v>
      </c>
      <c r="E112" s="231">
        <f t="shared" si="177"/>
        <v>0</v>
      </c>
      <c r="F112" s="231">
        <f t="shared" si="178"/>
        <v>0</v>
      </c>
      <c r="G112" s="231">
        <f t="shared" si="179"/>
        <v>0</v>
      </c>
      <c r="H112" s="231">
        <f t="shared" si="180"/>
        <v>0</v>
      </c>
      <c r="I112" s="232">
        <f t="shared" si="181"/>
        <v>0</v>
      </c>
      <c r="J112" s="151">
        <f t="shared" si="182"/>
        <v>0</v>
      </c>
      <c r="K112" s="152"/>
      <c r="L112" s="152"/>
      <c r="M112" s="153"/>
      <c r="N112" s="233"/>
      <c r="O112" s="155"/>
      <c r="P112" s="145" t="str">
        <f>IFERROR(VLOOKUP(O112,整理番号!$A$30:$B$31,2,FALSE),"")</f>
        <v/>
      </c>
      <c r="Q112" s="213"/>
      <c r="R112" s="158"/>
      <c r="S112" s="156" t="str">
        <f t="shared" si="183"/>
        <v/>
      </c>
      <c r="T112" s="152"/>
      <c r="U112" s="153"/>
      <c r="V112" s="145" t="str">
        <f>IFERROR(VLOOKUP(U112,整理番号!$A$3:$B$5,2,FALSE),"")</f>
        <v/>
      </c>
      <c r="W112" s="153"/>
      <c r="X112" s="146" t="str">
        <f>IFERROR(VLOOKUP(W112,整理番号!$A$8:$B$9,2,FALSE),"")</f>
        <v/>
      </c>
      <c r="Y112" s="153"/>
      <c r="Z112" s="145" t="str">
        <f>IFERROR(VLOOKUP(Y112,整理番号!$A$12:$B$16,2,FALSE),"")</f>
        <v/>
      </c>
      <c r="AA112" s="209"/>
      <c r="AB112" s="211"/>
      <c r="AC112" s="211"/>
      <c r="AD112" s="209"/>
      <c r="AE112" s="209"/>
      <c r="AF112" s="209"/>
      <c r="AG112" s="209"/>
      <c r="AH112" s="408"/>
      <c r="AI112" s="159"/>
      <c r="AJ112" s="410" t="str">
        <f>IFERROR(VLOOKUP(AI112,整理番号!$A$19:$B$23,2,FALSE),"")</f>
        <v/>
      </c>
      <c r="AK112" s="156" t="str">
        <f t="shared" si="184"/>
        <v/>
      </c>
      <c r="AL112" s="157"/>
      <c r="AM112" s="216"/>
      <c r="AN112" s="218"/>
      <c r="AO112" s="218"/>
      <c r="AP112" s="158"/>
      <c r="AQ112" s="159"/>
      <c r="AR112" s="220"/>
      <c r="AS112" s="161" t="str">
        <f t="shared" si="185"/>
        <v/>
      </c>
      <c r="AT112" s="147"/>
      <c r="AU112" s="147"/>
      <c r="AV112" s="161" t="str">
        <f t="shared" si="186"/>
        <v/>
      </c>
      <c r="AW112" s="162" t="str">
        <f t="shared" si="187"/>
        <v/>
      </c>
      <c r="AX112" s="162" t="str">
        <f t="shared" si="188"/>
        <v/>
      </c>
      <c r="AY112" s="223"/>
      <c r="AZ112" s="227" t="str">
        <f t="shared" si="189"/>
        <v/>
      </c>
      <c r="BA112" s="228" t="str">
        <f t="shared" si="190"/>
        <v/>
      </c>
      <c r="BB112" s="234" t="str">
        <f t="shared" si="191"/>
        <v/>
      </c>
      <c r="BC112" s="237"/>
      <c r="BD112" s="238"/>
      <c r="BE112" s="284"/>
      <c r="BF112" s="286"/>
      <c r="BG112" s="241"/>
      <c r="BH112" s="241"/>
      <c r="BI112" s="241"/>
      <c r="BJ112" s="241"/>
      <c r="BK112" s="241"/>
      <c r="BL112" s="163" t="s">
        <v>105</v>
      </c>
      <c r="BM112" s="302" t="str">
        <f t="shared" si="192"/>
        <v/>
      </c>
      <c r="BN112" s="251"/>
      <c r="BO112" s="270"/>
      <c r="BP112" s="179"/>
      <c r="BQ112" s="164"/>
      <c r="BR112" s="243"/>
      <c r="BS112" s="243"/>
      <c r="BT112" s="243"/>
      <c r="BU112" s="243"/>
      <c r="BV112" s="243"/>
      <c r="BW112" s="165" t="s">
        <v>106</v>
      </c>
      <c r="BX112" s="251"/>
      <c r="BY112" s="296"/>
      <c r="BZ112" s="304"/>
      <c r="CA112" s="305"/>
      <c r="CB112" s="305"/>
      <c r="CC112" s="305"/>
      <c r="CD112" s="305"/>
      <c r="CE112" s="305"/>
      <c r="CF112" s="165" t="s">
        <v>169</v>
      </c>
      <c r="CG112" s="308" t="str">
        <f t="shared" si="193"/>
        <v/>
      </c>
      <c r="CH112" s="251"/>
      <c r="CI112" s="296"/>
      <c r="CJ112" s="166"/>
      <c r="CK112" s="245"/>
      <c r="CL112" s="245"/>
      <c r="CM112" s="245"/>
      <c r="CN112" s="245"/>
      <c r="CO112" s="245"/>
      <c r="CP112" s="165" t="s">
        <v>107</v>
      </c>
      <c r="CQ112" s="247"/>
      <c r="CR112" s="249" t="str">
        <f t="shared" si="194"/>
        <v/>
      </c>
      <c r="CS112" s="251"/>
      <c r="CT112" s="296" t="s">
        <v>171</v>
      </c>
      <c r="CU112" s="167"/>
      <c r="CV112" s="300"/>
      <c r="CW112" s="300"/>
      <c r="CX112" s="300"/>
      <c r="CY112" s="300"/>
      <c r="CZ112" s="300"/>
      <c r="DA112" s="300"/>
      <c r="DB112" s="168" t="s">
        <v>108</v>
      </c>
      <c r="DC112" s="296" t="s">
        <v>171</v>
      </c>
      <c r="DD112" s="170"/>
      <c r="DE112" s="300"/>
      <c r="DF112" s="300"/>
      <c r="DG112" s="300"/>
      <c r="DH112" s="300"/>
      <c r="DI112" s="300"/>
      <c r="DJ112" s="300"/>
      <c r="DK112" s="169" t="s">
        <v>106</v>
      </c>
      <c r="DL112" s="296" t="s">
        <v>171</v>
      </c>
      <c r="DM112" s="170"/>
      <c r="DN112" s="300"/>
      <c r="DO112" s="300"/>
      <c r="DP112" s="300"/>
      <c r="DQ112" s="300"/>
      <c r="DR112" s="300"/>
      <c r="DS112" s="300"/>
      <c r="DT112" s="171" t="s">
        <v>106</v>
      </c>
      <c r="DU112" s="296" t="s">
        <v>171</v>
      </c>
      <c r="DV112" s="310"/>
      <c r="DW112" s="300"/>
      <c r="DX112" s="300"/>
      <c r="DY112" s="300"/>
      <c r="DZ112" s="300"/>
      <c r="EA112" s="300"/>
      <c r="EB112" s="300"/>
      <c r="EC112" s="172" t="s">
        <v>106</v>
      </c>
      <c r="ED112" s="173"/>
      <c r="EE112" s="296" t="s">
        <v>171</v>
      </c>
      <c r="EF112" s="170"/>
      <c r="EG112" s="300"/>
      <c r="EH112" s="300"/>
      <c r="EI112" s="300"/>
      <c r="EJ112" s="300"/>
      <c r="EK112" s="300"/>
      <c r="EL112" s="300"/>
      <c r="EM112" s="172" t="s">
        <v>106</v>
      </c>
      <c r="EN112" s="174"/>
      <c r="EO112" s="296" t="s">
        <v>171</v>
      </c>
      <c r="EP112" s="255"/>
      <c r="EQ112" s="256"/>
      <c r="ER112" s="256"/>
      <c r="ES112" s="256"/>
      <c r="ET112" s="256"/>
      <c r="EU112" s="256"/>
      <c r="EV112" s="175" t="s">
        <v>109</v>
      </c>
      <c r="EW112" s="259" t="str">
        <f t="shared" si="195"/>
        <v/>
      </c>
      <c r="EX112" s="253"/>
      <c r="EY112" s="296" t="s">
        <v>171</v>
      </c>
      <c r="EZ112" s="255"/>
      <c r="FA112" s="256"/>
      <c r="FB112" s="256"/>
      <c r="FC112" s="256"/>
      <c r="FD112" s="256"/>
      <c r="FE112" s="256"/>
      <c r="FF112" s="175" t="s">
        <v>109</v>
      </c>
      <c r="FG112" s="176" t="str">
        <f t="shared" si="196"/>
        <v/>
      </c>
      <c r="FH112" s="251"/>
      <c r="FI112" s="296"/>
      <c r="FJ112" s="423"/>
      <c r="FK112" s="424"/>
      <c r="FL112" s="424"/>
      <c r="FM112" s="424"/>
      <c r="FN112" s="424"/>
      <c r="FO112" s="424"/>
      <c r="FP112" s="165" t="s">
        <v>110</v>
      </c>
      <c r="FQ112" s="177" t="str">
        <f t="shared" si="197"/>
        <v/>
      </c>
      <c r="FR112" s="261"/>
      <c r="FS112" s="263" t="str">
        <f t="shared" si="198"/>
        <v/>
      </c>
      <c r="FT112" s="269"/>
      <c r="FU112" s="270"/>
      <c r="FV112" s="265" t="str">
        <f t="shared" si="199"/>
        <v/>
      </c>
      <c r="FW112" s="273"/>
      <c r="FX112" s="274"/>
      <c r="FY112" s="267" t="str">
        <f t="shared" si="200"/>
        <v/>
      </c>
      <c r="FZ112" s="273"/>
      <c r="GA112" s="277"/>
      <c r="GB112" s="376"/>
      <c r="GD112" s="316" t="str">
        <f t="shared" si="201"/>
        <v/>
      </c>
      <c r="GE112" s="290" t="str">
        <f t="shared" si="202"/>
        <v/>
      </c>
      <c r="GF112" s="290" t="str">
        <f t="shared" si="203"/>
        <v/>
      </c>
      <c r="GG112" s="290" t="str">
        <f t="shared" si="204"/>
        <v/>
      </c>
      <c r="GH112" s="387" t="str">
        <f t="shared" si="205"/>
        <v/>
      </c>
      <c r="GI112" s="316" t="str">
        <f t="shared" si="206"/>
        <v/>
      </c>
      <c r="GJ112" s="290" t="str">
        <f t="shared" si="207"/>
        <v/>
      </c>
      <c r="GK112" s="290" t="str">
        <f t="shared" si="208"/>
        <v/>
      </c>
      <c r="GL112" s="317" t="str">
        <f t="shared" si="209"/>
        <v/>
      </c>
      <c r="GM112" s="391"/>
      <c r="GN112" s="398" t="str">
        <f t="shared" si="210"/>
        <v/>
      </c>
      <c r="GO112" s="398" t="str">
        <f t="shared" si="211"/>
        <v/>
      </c>
      <c r="GP112" s="399" t="str">
        <f t="shared" si="212"/>
        <v/>
      </c>
      <c r="GQ112" s="400" t="str">
        <f t="shared" si="213"/>
        <v/>
      </c>
      <c r="GR112" s="400" t="str">
        <f t="shared" si="214"/>
        <v/>
      </c>
      <c r="GS112" s="400" t="str">
        <f t="shared" si="215"/>
        <v/>
      </c>
      <c r="GT112" s="290" t="str">
        <f t="shared" si="216"/>
        <v/>
      </c>
      <c r="GU112" s="290" t="str">
        <f t="shared" si="217"/>
        <v/>
      </c>
      <c r="GV112" s="290" t="str">
        <f t="shared" si="218"/>
        <v/>
      </c>
      <c r="GW112" s="400" t="str">
        <f t="shared" si="219"/>
        <v/>
      </c>
      <c r="GX112" s="290" t="str">
        <f t="shared" si="220"/>
        <v/>
      </c>
      <c r="GY112" s="290" t="str">
        <f t="shared" si="221"/>
        <v/>
      </c>
      <c r="GZ112" s="290" t="str">
        <f t="shared" si="222"/>
        <v/>
      </c>
      <c r="HA112" s="317" t="str">
        <f t="shared" si="223"/>
        <v/>
      </c>
      <c r="HB112" s="417" t="str">
        <f t="shared" si="224"/>
        <v/>
      </c>
      <c r="HC112" s="399" t="str">
        <f t="shared" si="225"/>
        <v/>
      </c>
      <c r="HD112" s="290" t="str">
        <f t="shared" si="226"/>
        <v/>
      </c>
      <c r="HE112" s="290" t="str">
        <f t="shared" si="227"/>
        <v/>
      </c>
      <c r="HF112" s="290" t="str">
        <f t="shared" si="228"/>
        <v/>
      </c>
      <c r="HG112" s="290" t="str">
        <f t="shared" si="229"/>
        <v/>
      </c>
      <c r="HH112" s="317" t="str">
        <f t="shared" si="230"/>
        <v/>
      </c>
      <c r="HI112" s="399" t="str">
        <f t="shared" si="231"/>
        <v/>
      </c>
      <c r="HJ112" s="387" t="str">
        <f t="shared" si="232"/>
        <v/>
      </c>
      <c r="HK112" s="387" t="str">
        <f t="shared" si="233"/>
        <v/>
      </c>
      <c r="HL112" s="387" t="str">
        <f t="shared" si="234"/>
        <v/>
      </c>
      <c r="HM112" s="387" t="str">
        <f t="shared" si="235"/>
        <v/>
      </c>
      <c r="HN112" s="317" t="str">
        <f t="shared" si="236"/>
        <v/>
      </c>
      <c r="HO112" s="417" t="str">
        <f t="shared" si="237"/>
        <v/>
      </c>
      <c r="HP112" s="290" t="str">
        <f t="shared" si="238"/>
        <v/>
      </c>
      <c r="HQ112" s="290" t="str">
        <f t="shared" si="239"/>
        <v/>
      </c>
      <c r="HR112" s="422" t="str">
        <f t="shared" si="240"/>
        <v/>
      </c>
      <c r="HS112" s="399" t="str">
        <f t="shared" si="241"/>
        <v/>
      </c>
      <c r="HT112" s="400" t="str">
        <f t="shared" si="242"/>
        <v/>
      </c>
      <c r="HU112" s="387" t="str">
        <f t="shared" si="243"/>
        <v/>
      </c>
      <c r="HV112" s="387" t="str">
        <f t="shared" si="244"/>
        <v/>
      </c>
      <c r="HW112" s="404" t="str">
        <f t="shared" si="245"/>
        <v/>
      </c>
      <c r="HX112" s="394" t="str">
        <f t="shared" si="246"/>
        <v/>
      </c>
      <c r="HY112" s="180"/>
      <c r="HZ112" s="406">
        <f t="shared" si="247"/>
        <v>0</v>
      </c>
      <c r="IA112" s="406">
        <f t="shared" si="248"/>
        <v>0</v>
      </c>
      <c r="IB112" s="407">
        <f t="shared" si="249"/>
        <v>0</v>
      </c>
      <c r="IC112" s="407" t="str">
        <f t="shared" si="250"/>
        <v/>
      </c>
      <c r="ID112" s="407" t="str">
        <f t="shared" si="251"/>
        <v/>
      </c>
      <c r="IE112" s="407" t="str">
        <f t="shared" si="252"/>
        <v/>
      </c>
      <c r="IF112" s="407" t="str">
        <f t="shared" si="253"/>
        <v/>
      </c>
      <c r="IG112" s="407">
        <f t="shared" si="254"/>
        <v>0</v>
      </c>
      <c r="IH112" s="407">
        <f t="shared" si="255"/>
        <v>0</v>
      </c>
      <c r="II112" s="407">
        <f t="shared" si="256"/>
        <v>0</v>
      </c>
      <c r="IJ112" s="407">
        <f t="shared" si="257"/>
        <v>0</v>
      </c>
      <c r="IK112" s="406">
        <f t="shared" si="258"/>
        <v>0</v>
      </c>
    </row>
    <row r="113" spans="2:245" s="178" customFormat="1" ht="15" customHeight="1" x14ac:dyDescent="0.2">
      <c r="B113" s="231">
        <f t="shared" si="174"/>
        <v>0</v>
      </c>
      <c r="C113" s="231">
        <f t="shared" si="175"/>
        <v>0</v>
      </c>
      <c r="D113" s="231">
        <f t="shared" si="176"/>
        <v>0</v>
      </c>
      <c r="E113" s="231">
        <f t="shared" si="177"/>
        <v>0</v>
      </c>
      <c r="F113" s="231">
        <f t="shared" si="178"/>
        <v>0</v>
      </c>
      <c r="G113" s="231">
        <f t="shared" si="179"/>
        <v>0</v>
      </c>
      <c r="H113" s="231">
        <f t="shared" si="180"/>
        <v>0</v>
      </c>
      <c r="I113" s="232">
        <f t="shared" si="181"/>
        <v>0</v>
      </c>
      <c r="J113" s="151">
        <f t="shared" si="182"/>
        <v>0</v>
      </c>
      <c r="K113" s="152"/>
      <c r="L113" s="152"/>
      <c r="M113" s="153"/>
      <c r="N113" s="233"/>
      <c r="O113" s="155"/>
      <c r="P113" s="145" t="str">
        <f>IFERROR(VLOOKUP(O113,整理番号!$A$30:$B$31,2,FALSE),"")</f>
        <v/>
      </c>
      <c r="Q113" s="213"/>
      <c r="R113" s="158"/>
      <c r="S113" s="156" t="str">
        <f t="shared" si="183"/>
        <v/>
      </c>
      <c r="T113" s="152"/>
      <c r="U113" s="153"/>
      <c r="V113" s="145" t="str">
        <f>IFERROR(VLOOKUP(U113,整理番号!$A$3:$B$5,2,FALSE),"")</f>
        <v/>
      </c>
      <c r="W113" s="153"/>
      <c r="X113" s="146" t="str">
        <f>IFERROR(VLOOKUP(W113,整理番号!$A$8:$B$9,2,FALSE),"")</f>
        <v/>
      </c>
      <c r="Y113" s="153"/>
      <c r="Z113" s="145" t="str">
        <f>IFERROR(VLOOKUP(Y113,整理番号!$A$12:$B$16,2,FALSE),"")</f>
        <v/>
      </c>
      <c r="AA113" s="209"/>
      <c r="AB113" s="211"/>
      <c r="AC113" s="211"/>
      <c r="AD113" s="209"/>
      <c r="AE113" s="209"/>
      <c r="AF113" s="209"/>
      <c r="AG113" s="209"/>
      <c r="AH113" s="408"/>
      <c r="AI113" s="159"/>
      <c r="AJ113" s="410" t="str">
        <f>IFERROR(VLOOKUP(AI113,整理番号!$A$19:$B$23,2,FALSE),"")</f>
        <v/>
      </c>
      <c r="AK113" s="156" t="str">
        <f t="shared" si="184"/>
        <v/>
      </c>
      <c r="AL113" s="157"/>
      <c r="AM113" s="216"/>
      <c r="AN113" s="218"/>
      <c r="AO113" s="218"/>
      <c r="AP113" s="158"/>
      <c r="AQ113" s="159"/>
      <c r="AR113" s="220"/>
      <c r="AS113" s="161" t="str">
        <f t="shared" si="185"/>
        <v/>
      </c>
      <c r="AT113" s="147"/>
      <c r="AU113" s="147"/>
      <c r="AV113" s="161" t="str">
        <f t="shared" si="186"/>
        <v/>
      </c>
      <c r="AW113" s="162" t="str">
        <f t="shared" si="187"/>
        <v/>
      </c>
      <c r="AX113" s="162" t="str">
        <f t="shared" si="188"/>
        <v/>
      </c>
      <c r="AY113" s="223"/>
      <c r="AZ113" s="227" t="str">
        <f t="shared" si="189"/>
        <v/>
      </c>
      <c r="BA113" s="228" t="str">
        <f t="shared" si="190"/>
        <v/>
      </c>
      <c r="BB113" s="234" t="str">
        <f t="shared" si="191"/>
        <v/>
      </c>
      <c r="BC113" s="237"/>
      <c r="BD113" s="238"/>
      <c r="BE113" s="284"/>
      <c r="BF113" s="286"/>
      <c r="BG113" s="241"/>
      <c r="BH113" s="241"/>
      <c r="BI113" s="241"/>
      <c r="BJ113" s="241"/>
      <c r="BK113" s="241"/>
      <c r="BL113" s="163" t="s">
        <v>105</v>
      </c>
      <c r="BM113" s="302" t="str">
        <f t="shared" si="192"/>
        <v/>
      </c>
      <c r="BN113" s="251"/>
      <c r="BO113" s="270"/>
      <c r="BP113" s="179"/>
      <c r="BQ113" s="164"/>
      <c r="BR113" s="243"/>
      <c r="BS113" s="243"/>
      <c r="BT113" s="243"/>
      <c r="BU113" s="243"/>
      <c r="BV113" s="243"/>
      <c r="BW113" s="165" t="s">
        <v>106</v>
      </c>
      <c r="BX113" s="251"/>
      <c r="BY113" s="296"/>
      <c r="BZ113" s="304"/>
      <c r="CA113" s="305"/>
      <c r="CB113" s="305"/>
      <c r="CC113" s="305"/>
      <c r="CD113" s="305"/>
      <c r="CE113" s="305"/>
      <c r="CF113" s="165" t="s">
        <v>169</v>
      </c>
      <c r="CG113" s="308" t="str">
        <f t="shared" si="193"/>
        <v/>
      </c>
      <c r="CH113" s="251"/>
      <c r="CI113" s="296"/>
      <c r="CJ113" s="166"/>
      <c r="CK113" s="245"/>
      <c r="CL113" s="245"/>
      <c r="CM113" s="245"/>
      <c r="CN113" s="245"/>
      <c r="CO113" s="245"/>
      <c r="CP113" s="165" t="s">
        <v>107</v>
      </c>
      <c r="CQ113" s="247"/>
      <c r="CR113" s="249" t="str">
        <f t="shared" si="194"/>
        <v/>
      </c>
      <c r="CS113" s="251"/>
      <c r="CT113" s="296" t="s">
        <v>171</v>
      </c>
      <c r="CU113" s="167"/>
      <c r="CV113" s="300"/>
      <c r="CW113" s="300"/>
      <c r="CX113" s="300"/>
      <c r="CY113" s="300"/>
      <c r="CZ113" s="300"/>
      <c r="DA113" s="300"/>
      <c r="DB113" s="168" t="s">
        <v>108</v>
      </c>
      <c r="DC113" s="296" t="s">
        <v>171</v>
      </c>
      <c r="DD113" s="170"/>
      <c r="DE113" s="300"/>
      <c r="DF113" s="300"/>
      <c r="DG113" s="300"/>
      <c r="DH113" s="300"/>
      <c r="DI113" s="300"/>
      <c r="DJ113" s="300"/>
      <c r="DK113" s="169" t="s">
        <v>106</v>
      </c>
      <c r="DL113" s="296" t="s">
        <v>171</v>
      </c>
      <c r="DM113" s="170"/>
      <c r="DN113" s="300"/>
      <c r="DO113" s="300"/>
      <c r="DP113" s="300"/>
      <c r="DQ113" s="300"/>
      <c r="DR113" s="300"/>
      <c r="DS113" s="300"/>
      <c r="DT113" s="171" t="s">
        <v>106</v>
      </c>
      <c r="DU113" s="296" t="s">
        <v>171</v>
      </c>
      <c r="DV113" s="310"/>
      <c r="DW113" s="300"/>
      <c r="DX113" s="300"/>
      <c r="DY113" s="300"/>
      <c r="DZ113" s="300"/>
      <c r="EA113" s="300"/>
      <c r="EB113" s="300"/>
      <c r="EC113" s="172" t="s">
        <v>106</v>
      </c>
      <c r="ED113" s="173"/>
      <c r="EE113" s="296" t="s">
        <v>171</v>
      </c>
      <c r="EF113" s="170"/>
      <c r="EG113" s="300"/>
      <c r="EH113" s="300"/>
      <c r="EI113" s="300"/>
      <c r="EJ113" s="300"/>
      <c r="EK113" s="300"/>
      <c r="EL113" s="300"/>
      <c r="EM113" s="172" t="s">
        <v>106</v>
      </c>
      <c r="EN113" s="174"/>
      <c r="EO113" s="296" t="s">
        <v>171</v>
      </c>
      <c r="EP113" s="255"/>
      <c r="EQ113" s="256"/>
      <c r="ER113" s="256"/>
      <c r="ES113" s="256"/>
      <c r="ET113" s="256"/>
      <c r="EU113" s="256"/>
      <c r="EV113" s="175" t="s">
        <v>109</v>
      </c>
      <c r="EW113" s="259" t="str">
        <f t="shared" si="195"/>
        <v/>
      </c>
      <c r="EX113" s="253"/>
      <c r="EY113" s="296" t="s">
        <v>171</v>
      </c>
      <c r="EZ113" s="255"/>
      <c r="FA113" s="256"/>
      <c r="FB113" s="256"/>
      <c r="FC113" s="256"/>
      <c r="FD113" s="256"/>
      <c r="FE113" s="256"/>
      <c r="FF113" s="175" t="s">
        <v>109</v>
      </c>
      <c r="FG113" s="176" t="str">
        <f t="shared" si="196"/>
        <v/>
      </c>
      <c r="FH113" s="251"/>
      <c r="FI113" s="296"/>
      <c r="FJ113" s="423"/>
      <c r="FK113" s="424"/>
      <c r="FL113" s="424"/>
      <c r="FM113" s="424"/>
      <c r="FN113" s="424"/>
      <c r="FO113" s="424"/>
      <c r="FP113" s="165" t="s">
        <v>110</v>
      </c>
      <c r="FQ113" s="177" t="str">
        <f t="shared" si="197"/>
        <v/>
      </c>
      <c r="FR113" s="261"/>
      <c r="FS113" s="263" t="str">
        <f t="shared" si="198"/>
        <v/>
      </c>
      <c r="FT113" s="269"/>
      <c r="FU113" s="270"/>
      <c r="FV113" s="265" t="str">
        <f t="shared" si="199"/>
        <v/>
      </c>
      <c r="FW113" s="273"/>
      <c r="FX113" s="274"/>
      <c r="FY113" s="267" t="str">
        <f t="shared" si="200"/>
        <v/>
      </c>
      <c r="FZ113" s="273"/>
      <c r="GA113" s="277"/>
      <c r="GB113" s="376"/>
      <c r="GD113" s="316" t="str">
        <f t="shared" si="201"/>
        <v/>
      </c>
      <c r="GE113" s="290" t="str">
        <f t="shared" si="202"/>
        <v/>
      </c>
      <c r="GF113" s="290" t="str">
        <f t="shared" si="203"/>
        <v/>
      </c>
      <c r="GG113" s="290" t="str">
        <f t="shared" si="204"/>
        <v/>
      </c>
      <c r="GH113" s="387" t="str">
        <f t="shared" si="205"/>
        <v/>
      </c>
      <c r="GI113" s="316" t="str">
        <f t="shared" si="206"/>
        <v/>
      </c>
      <c r="GJ113" s="290" t="str">
        <f t="shared" si="207"/>
        <v/>
      </c>
      <c r="GK113" s="290" t="str">
        <f t="shared" si="208"/>
        <v/>
      </c>
      <c r="GL113" s="317" t="str">
        <f t="shared" si="209"/>
        <v/>
      </c>
      <c r="GM113" s="391"/>
      <c r="GN113" s="398" t="str">
        <f t="shared" si="210"/>
        <v/>
      </c>
      <c r="GO113" s="398" t="str">
        <f t="shared" si="211"/>
        <v/>
      </c>
      <c r="GP113" s="399" t="str">
        <f t="shared" si="212"/>
        <v/>
      </c>
      <c r="GQ113" s="400" t="str">
        <f t="shared" si="213"/>
        <v/>
      </c>
      <c r="GR113" s="400" t="str">
        <f t="shared" si="214"/>
        <v/>
      </c>
      <c r="GS113" s="400" t="str">
        <f t="shared" si="215"/>
        <v/>
      </c>
      <c r="GT113" s="290" t="str">
        <f t="shared" si="216"/>
        <v/>
      </c>
      <c r="GU113" s="290" t="str">
        <f t="shared" si="217"/>
        <v/>
      </c>
      <c r="GV113" s="290" t="str">
        <f t="shared" si="218"/>
        <v/>
      </c>
      <c r="GW113" s="400" t="str">
        <f t="shared" si="219"/>
        <v/>
      </c>
      <c r="GX113" s="290" t="str">
        <f t="shared" si="220"/>
        <v/>
      </c>
      <c r="GY113" s="290" t="str">
        <f t="shared" si="221"/>
        <v/>
      </c>
      <c r="GZ113" s="290" t="str">
        <f t="shared" si="222"/>
        <v/>
      </c>
      <c r="HA113" s="317" t="str">
        <f t="shared" si="223"/>
        <v/>
      </c>
      <c r="HB113" s="417" t="str">
        <f t="shared" si="224"/>
        <v/>
      </c>
      <c r="HC113" s="399" t="str">
        <f t="shared" si="225"/>
        <v/>
      </c>
      <c r="HD113" s="290" t="str">
        <f t="shared" si="226"/>
        <v/>
      </c>
      <c r="HE113" s="290" t="str">
        <f t="shared" si="227"/>
        <v/>
      </c>
      <c r="HF113" s="290" t="str">
        <f t="shared" si="228"/>
        <v/>
      </c>
      <c r="HG113" s="290" t="str">
        <f t="shared" si="229"/>
        <v/>
      </c>
      <c r="HH113" s="317" t="str">
        <f t="shared" si="230"/>
        <v/>
      </c>
      <c r="HI113" s="399" t="str">
        <f t="shared" si="231"/>
        <v/>
      </c>
      <c r="HJ113" s="387" t="str">
        <f t="shared" si="232"/>
        <v/>
      </c>
      <c r="HK113" s="387" t="str">
        <f t="shared" si="233"/>
        <v/>
      </c>
      <c r="HL113" s="387" t="str">
        <f t="shared" si="234"/>
        <v/>
      </c>
      <c r="HM113" s="387" t="str">
        <f t="shared" si="235"/>
        <v/>
      </c>
      <c r="HN113" s="317" t="str">
        <f t="shared" si="236"/>
        <v/>
      </c>
      <c r="HO113" s="417" t="str">
        <f t="shared" si="237"/>
        <v/>
      </c>
      <c r="HP113" s="290" t="str">
        <f t="shared" si="238"/>
        <v/>
      </c>
      <c r="HQ113" s="290" t="str">
        <f t="shared" si="239"/>
        <v/>
      </c>
      <c r="HR113" s="422" t="str">
        <f t="shared" si="240"/>
        <v/>
      </c>
      <c r="HS113" s="399" t="str">
        <f t="shared" si="241"/>
        <v/>
      </c>
      <c r="HT113" s="400" t="str">
        <f t="shared" si="242"/>
        <v/>
      </c>
      <c r="HU113" s="387" t="str">
        <f t="shared" si="243"/>
        <v/>
      </c>
      <c r="HV113" s="387" t="str">
        <f t="shared" si="244"/>
        <v/>
      </c>
      <c r="HW113" s="404" t="str">
        <f t="shared" si="245"/>
        <v/>
      </c>
      <c r="HX113" s="394" t="str">
        <f t="shared" si="246"/>
        <v/>
      </c>
      <c r="HY113" s="180"/>
      <c r="HZ113" s="406">
        <f t="shared" si="247"/>
        <v>0</v>
      </c>
      <c r="IA113" s="406">
        <f t="shared" si="248"/>
        <v>0</v>
      </c>
      <c r="IB113" s="407">
        <f t="shared" si="249"/>
        <v>0</v>
      </c>
      <c r="IC113" s="407" t="str">
        <f t="shared" si="250"/>
        <v/>
      </c>
      <c r="ID113" s="407" t="str">
        <f t="shared" si="251"/>
        <v/>
      </c>
      <c r="IE113" s="407" t="str">
        <f t="shared" si="252"/>
        <v/>
      </c>
      <c r="IF113" s="407" t="str">
        <f t="shared" si="253"/>
        <v/>
      </c>
      <c r="IG113" s="407">
        <f t="shared" si="254"/>
        <v>0</v>
      </c>
      <c r="IH113" s="407">
        <f t="shared" si="255"/>
        <v>0</v>
      </c>
      <c r="II113" s="407">
        <f t="shared" si="256"/>
        <v>0</v>
      </c>
      <c r="IJ113" s="407">
        <f t="shared" si="257"/>
        <v>0</v>
      </c>
      <c r="IK113" s="406">
        <f t="shared" si="258"/>
        <v>0</v>
      </c>
    </row>
    <row r="114" spans="2:245" s="178" customFormat="1" ht="15" customHeight="1" x14ac:dyDescent="0.2">
      <c r="B114" s="231">
        <f t="shared" si="174"/>
        <v>0</v>
      </c>
      <c r="C114" s="231">
        <f t="shared" si="175"/>
        <v>0</v>
      </c>
      <c r="D114" s="231">
        <f t="shared" si="176"/>
        <v>0</v>
      </c>
      <c r="E114" s="231">
        <f t="shared" si="177"/>
        <v>0</v>
      </c>
      <c r="F114" s="231">
        <f t="shared" si="178"/>
        <v>0</v>
      </c>
      <c r="G114" s="231">
        <f t="shared" si="179"/>
        <v>0</v>
      </c>
      <c r="H114" s="231">
        <f t="shared" si="180"/>
        <v>0</v>
      </c>
      <c r="I114" s="232">
        <f t="shared" si="181"/>
        <v>0</v>
      </c>
      <c r="J114" s="151">
        <f t="shared" si="182"/>
        <v>0</v>
      </c>
      <c r="K114" s="152"/>
      <c r="L114" s="152"/>
      <c r="M114" s="153"/>
      <c r="N114" s="233"/>
      <c r="O114" s="155"/>
      <c r="P114" s="145" t="str">
        <f>IFERROR(VLOOKUP(O114,整理番号!$A$30:$B$31,2,FALSE),"")</f>
        <v/>
      </c>
      <c r="Q114" s="213"/>
      <c r="R114" s="158"/>
      <c r="S114" s="156" t="str">
        <f t="shared" si="183"/>
        <v/>
      </c>
      <c r="T114" s="152"/>
      <c r="U114" s="153"/>
      <c r="V114" s="145" t="str">
        <f>IFERROR(VLOOKUP(U114,整理番号!$A$3:$B$5,2,FALSE),"")</f>
        <v/>
      </c>
      <c r="W114" s="153"/>
      <c r="X114" s="146" t="str">
        <f>IFERROR(VLOOKUP(W114,整理番号!$A$8:$B$9,2,FALSE),"")</f>
        <v/>
      </c>
      <c r="Y114" s="153"/>
      <c r="Z114" s="145" t="str">
        <f>IFERROR(VLOOKUP(Y114,整理番号!$A$12:$B$16,2,FALSE),"")</f>
        <v/>
      </c>
      <c r="AA114" s="209"/>
      <c r="AB114" s="211"/>
      <c r="AC114" s="211"/>
      <c r="AD114" s="209"/>
      <c r="AE114" s="209"/>
      <c r="AF114" s="209"/>
      <c r="AG114" s="209"/>
      <c r="AH114" s="408"/>
      <c r="AI114" s="159"/>
      <c r="AJ114" s="410" t="str">
        <f>IFERROR(VLOOKUP(AI114,整理番号!$A$19:$B$23,2,FALSE),"")</f>
        <v/>
      </c>
      <c r="AK114" s="156" t="str">
        <f t="shared" si="184"/>
        <v/>
      </c>
      <c r="AL114" s="157"/>
      <c r="AM114" s="216"/>
      <c r="AN114" s="218"/>
      <c r="AO114" s="218"/>
      <c r="AP114" s="158"/>
      <c r="AQ114" s="159"/>
      <c r="AR114" s="220"/>
      <c r="AS114" s="161" t="str">
        <f t="shared" si="185"/>
        <v/>
      </c>
      <c r="AT114" s="147"/>
      <c r="AU114" s="147"/>
      <c r="AV114" s="161" t="str">
        <f t="shared" si="186"/>
        <v/>
      </c>
      <c r="AW114" s="162" t="str">
        <f t="shared" si="187"/>
        <v/>
      </c>
      <c r="AX114" s="162" t="str">
        <f t="shared" si="188"/>
        <v/>
      </c>
      <c r="AY114" s="223"/>
      <c r="AZ114" s="227" t="str">
        <f t="shared" si="189"/>
        <v/>
      </c>
      <c r="BA114" s="228" t="str">
        <f t="shared" si="190"/>
        <v/>
      </c>
      <c r="BB114" s="234" t="str">
        <f t="shared" si="191"/>
        <v/>
      </c>
      <c r="BC114" s="237"/>
      <c r="BD114" s="238"/>
      <c r="BE114" s="284"/>
      <c r="BF114" s="286"/>
      <c r="BG114" s="241"/>
      <c r="BH114" s="241"/>
      <c r="BI114" s="241"/>
      <c r="BJ114" s="241"/>
      <c r="BK114" s="241"/>
      <c r="BL114" s="163" t="s">
        <v>105</v>
      </c>
      <c r="BM114" s="302" t="str">
        <f t="shared" si="192"/>
        <v/>
      </c>
      <c r="BN114" s="251"/>
      <c r="BO114" s="270"/>
      <c r="BP114" s="179"/>
      <c r="BQ114" s="164"/>
      <c r="BR114" s="243"/>
      <c r="BS114" s="243"/>
      <c r="BT114" s="243"/>
      <c r="BU114" s="243"/>
      <c r="BV114" s="243"/>
      <c r="BW114" s="165" t="s">
        <v>106</v>
      </c>
      <c r="BX114" s="251"/>
      <c r="BY114" s="296"/>
      <c r="BZ114" s="304"/>
      <c r="CA114" s="305"/>
      <c r="CB114" s="305"/>
      <c r="CC114" s="305"/>
      <c r="CD114" s="305"/>
      <c r="CE114" s="305"/>
      <c r="CF114" s="165" t="s">
        <v>169</v>
      </c>
      <c r="CG114" s="308" t="str">
        <f t="shared" si="193"/>
        <v/>
      </c>
      <c r="CH114" s="251"/>
      <c r="CI114" s="296"/>
      <c r="CJ114" s="166"/>
      <c r="CK114" s="245"/>
      <c r="CL114" s="245"/>
      <c r="CM114" s="245"/>
      <c r="CN114" s="245"/>
      <c r="CO114" s="245"/>
      <c r="CP114" s="165" t="s">
        <v>107</v>
      </c>
      <c r="CQ114" s="247"/>
      <c r="CR114" s="249" t="str">
        <f t="shared" si="194"/>
        <v/>
      </c>
      <c r="CS114" s="251"/>
      <c r="CT114" s="296" t="s">
        <v>171</v>
      </c>
      <c r="CU114" s="167"/>
      <c r="CV114" s="300"/>
      <c r="CW114" s="300"/>
      <c r="CX114" s="300"/>
      <c r="CY114" s="300"/>
      <c r="CZ114" s="300"/>
      <c r="DA114" s="300"/>
      <c r="DB114" s="168" t="s">
        <v>108</v>
      </c>
      <c r="DC114" s="296" t="s">
        <v>171</v>
      </c>
      <c r="DD114" s="170"/>
      <c r="DE114" s="300"/>
      <c r="DF114" s="300"/>
      <c r="DG114" s="300"/>
      <c r="DH114" s="300"/>
      <c r="DI114" s="300"/>
      <c r="DJ114" s="300"/>
      <c r="DK114" s="169" t="s">
        <v>106</v>
      </c>
      <c r="DL114" s="296" t="s">
        <v>171</v>
      </c>
      <c r="DM114" s="170"/>
      <c r="DN114" s="300"/>
      <c r="DO114" s="300"/>
      <c r="DP114" s="300"/>
      <c r="DQ114" s="300"/>
      <c r="DR114" s="300"/>
      <c r="DS114" s="300"/>
      <c r="DT114" s="171" t="s">
        <v>106</v>
      </c>
      <c r="DU114" s="296" t="s">
        <v>171</v>
      </c>
      <c r="DV114" s="310"/>
      <c r="DW114" s="300"/>
      <c r="DX114" s="300"/>
      <c r="DY114" s="300"/>
      <c r="DZ114" s="300"/>
      <c r="EA114" s="300"/>
      <c r="EB114" s="300"/>
      <c r="EC114" s="172" t="s">
        <v>106</v>
      </c>
      <c r="ED114" s="173"/>
      <c r="EE114" s="296" t="s">
        <v>171</v>
      </c>
      <c r="EF114" s="170"/>
      <c r="EG114" s="300"/>
      <c r="EH114" s="300"/>
      <c r="EI114" s="300"/>
      <c r="EJ114" s="300"/>
      <c r="EK114" s="300"/>
      <c r="EL114" s="300"/>
      <c r="EM114" s="172" t="s">
        <v>106</v>
      </c>
      <c r="EN114" s="174"/>
      <c r="EO114" s="296" t="s">
        <v>171</v>
      </c>
      <c r="EP114" s="255"/>
      <c r="EQ114" s="256"/>
      <c r="ER114" s="256"/>
      <c r="ES114" s="256"/>
      <c r="ET114" s="256"/>
      <c r="EU114" s="256"/>
      <c r="EV114" s="175" t="s">
        <v>109</v>
      </c>
      <c r="EW114" s="259" t="str">
        <f t="shared" si="195"/>
        <v/>
      </c>
      <c r="EX114" s="253"/>
      <c r="EY114" s="296" t="s">
        <v>171</v>
      </c>
      <c r="EZ114" s="255"/>
      <c r="FA114" s="256"/>
      <c r="FB114" s="256"/>
      <c r="FC114" s="256"/>
      <c r="FD114" s="256"/>
      <c r="FE114" s="256"/>
      <c r="FF114" s="175" t="s">
        <v>109</v>
      </c>
      <c r="FG114" s="176" t="str">
        <f t="shared" si="196"/>
        <v/>
      </c>
      <c r="FH114" s="251"/>
      <c r="FI114" s="296"/>
      <c r="FJ114" s="423"/>
      <c r="FK114" s="424"/>
      <c r="FL114" s="424"/>
      <c r="FM114" s="424"/>
      <c r="FN114" s="424"/>
      <c r="FO114" s="424"/>
      <c r="FP114" s="165" t="s">
        <v>110</v>
      </c>
      <c r="FQ114" s="177" t="str">
        <f t="shared" si="197"/>
        <v/>
      </c>
      <c r="FR114" s="261"/>
      <c r="FS114" s="263" t="str">
        <f t="shared" si="198"/>
        <v/>
      </c>
      <c r="FT114" s="269"/>
      <c r="FU114" s="270"/>
      <c r="FV114" s="265" t="str">
        <f t="shared" si="199"/>
        <v/>
      </c>
      <c r="FW114" s="273"/>
      <c r="FX114" s="274"/>
      <c r="FY114" s="267" t="str">
        <f t="shared" si="200"/>
        <v/>
      </c>
      <c r="FZ114" s="273"/>
      <c r="GA114" s="277"/>
      <c r="GB114" s="376"/>
      <c r="GD114" s="316" t="str">
        <f t="shared" si="201"/>
        <v/>
      </c>
      <c r="GE114" s="290" t="str">
        <f t="shared" si="202"/>
        <v/>
      </c>
      <c r="GF114" s="290" t="str">
        <f t="shared" si="203"/>
        <v/>
      </c>
      <c r="GG114" s="290" t="str">
        <f t="shared" si="204"/>
        <v/>
      </c>
      <c r="GH114" s="387" t="str">
        <f t="shared" si="205"/>
        <v/>
      </c>
      <c r="GI114" s="316" t="str">
        <f t="shared" si="206"/>
        <v/>
      </c>
      <c r="GJ114" s="290" t="str">
        <f t="shared" si="207"/>
        <v/>
      </c>
      <c r="GK114" s="290" t="str">
        <f t="shared" si="208"/>
        <v/>
      </c>
      <c r="GL114" s="317" t="str">
        <f t="shared" si="209"/>
        <v/>
      </c>
      <c r="GM114" s="391"/>
      <c r="GN114" s="398" t="str">
        <f t="shared" si="210"/>
        <v/>
      </c>
      <c r="GO114" s="398" t="str">
        <f t="shared" si="211"/>
        <v/>
      </c>
      <c r="GP114" s="399" t="str">
        <f t="shared" si="212"/>
        <v/>
      </c>
      <c r="GQ114" s="400" t="str">
        <f t="shared" si="213"/>
        <v/>
      </c>
      <c r="GR114" s="400" t="str">
        <f t="shared" si="214"/>
        <v/>
      </c>
      <c r="GS114" s="400" t="str">
        <f t="shared" si="215"/>
        <v/>
      </c>
      <c r="GT114" s="290" t="str">
        <f t="shared" si="216"/>
        <v/>
      </c>
      <c r="GU114" s="290" t="str">
        <f t="shared" si="217"/>
        <v/>
      </c>
      <c r="GV114" s="290" t="str">
        <f t="shared" si="218"/>
        <v/>
      </c>
      <c r="GW114" s="400" t="str">
        <f t="shared" si="219"/>
        <v/>
      </c>
      <c r="GX114" s="290" t="str">
        <f t="shared" si="220"/>
        <v/>
      </c>
      <c r="GY114" s="290" t="str">
        <f t="shared" si="221"/>
        <v/>
      </c>
      <c r="GZ114" s="290" t="str">
        <f t="shared" si="222"/>
        <v/>
      </c>
      <c r="HA114" s="317" t="str">
        <f t="shared" si="223"/>
        <v/>
      </c>
      <c r="HB114" s="417" t="str">
        <f t="shared" si="224"/>
        <v/>
      </c>
      <c r="HC114" s="399" t="str">
        <f t="shared" si="225"/>
        <v/>
      </c>
      <c r="HD114" s="290" t="str">
        <f t="shared" si="226"/>
        <v/>
      </c>
      <c r="HE114" s="290" t="str">
        <f t="shared" si="227"/>
        <v/>
      </c>
      <c r="HF114" s="290" t="str">
        <f t="shared" si="228"/>
        <v/>
      </c>
      <c r="HG114" s="290" t="str">
        <f t="shared" si="229"/>
        <v/>
      </c>
      <c r="HH114" s="317" t="str">
        <f t="shared" si="230"/>
        <v/>
      </c>
      <c r="HI114" s="399" t="str">
        <f t="shared" si="231"/>
        <v/>
      </c>
      <c r="HJ114" s="387" t="str">
        <f t="shared" si="232"/>
        <v/>
      </c>
      <c r="HK114" s="387" t="str">
        <f t="shared" si="233"/>
        <v/>
      </c>
      <c r="HL114" s="387" t="str">
        <f t="shared" si="234"/>
        <v/>
      </c>
      <c r="HM114" s="387" t="str">
        <f t="shared" si="235"/>
        <v/>
      </c>
      <c r="HN114" s="317" t="str">
        <f t="shared" si="236"/>
        <v/>
      </c>
      <c r="HO114" s="417" t="str">
        <f t="shared" si="237"/>
        <v/>
      </c>
      <c r="HP114" s="290" t="str">
        <f t="shared" si="238"/>
        <v/>
      </c>
      <c r="HQ114" s="290" t="str">
        <f t="shared" si="239"/>
        <v/>
      </c>
      <c r="HR114" s="422" t="str">
        <f t="shared" si="240"/>
        <v/>
      </c>
      <c r="HS114" s="399" t="str">
        <f t="shared" si="241"/>
        <v/>
      </c>
      <c r="HT114" s="400" t="str">
        <f t="shared" si="242"/>
        <v/>
      </c>
      <c r="HU114" s="387" t="str">
        <f t="shared" si="243"/>
        <v/>
      </c>
      <c r="HV114" s="387" t="str">
        <f t="shared" si="244"/>
        <v/>
      </c>
      <c r="HW114" s="404" t="str">
        <f t="shared" si="245"/>
        <v/>
      </c>
      <c r="HX114" s="394" t="str">
        <f t="shared" si="246"/>
        <v/>
      </c>
      <c r="HY114" s="180"/>
      <c r="HZ114" s="406">
        <f t="shared" si="247"/>
        <v>0</v>
      </c>
      <c r="IA114" s="406">
        <f t="shared" si="248"/>
        <v>0</v>
      </c>
      <c r="IB114" s="407">
        <f t="shared" si="249"/>
        <v>0</v>
      </c>
      <c r="IC114" s="407" t="str">
        <f t="shared" si="250"/>
        <v/>
      </c>
      <c r="ID114" s="407" t="str">
        <f t="shared" si="251"/>
        <v/>
      </c>
      <c r="IE114" s="407" t="str">
        <f t="shared" si="252"/>
        <v/>
      </c>
      <c r="IF114" s="407" t="str">
        <f t="shared" si="253"/>
        <v/>
      </c>
      <c r="IG114" s="407">
        <f t="shared" si="254"/>
        <v>0</v>
      </c>
      <c r="IH114" s="407">
        <f t="shared" si="255"/>
        <v>0</v>
      </c>
      <c r="II114" s="407">
        <f t="shared" si="256"/>
        <v>0</v>
      </c>
      <c r="IJ114" s="407">
        <f t="shared" si="257"/>
        <v>0</v>
      </c>
      <c r="IK114" s="406">
        <f t="shared" si="258"/>
        <v>0</v>
      </c>
    </row>
    <row r="115" spans="2:245" s="178" customFormat="1" ht="15" customHeight="1" x14ac:dyDescent="0.2">
      <c r="B115" s="231">
        <f t="shared" si="174"/>
        <v>0</v>
      </c>
      <c r="C115" s="231">
        <f t="shared" si="175"/>
        <v>0</v>
      </c>
      <c r="D115" s="231">
        <f t="shared" si="176"/>
        <v>0</v>
      </c>
      <c r="E115" s="231">
        <f t="shared" si="177"/>
        <v>0</v>
      </c>
      <c r="F115" s="231">
        <f t="shared" si="178"/>
        <v>0</v>
      </c>
      <c r="G115" s="231">
        <f t="shared" si="179"/>
        <v>0</v>
      </c>
      <c r="H115" s="231">
        <f t="shared" si="180"/>
        <v>0</v>
      </c>
      <c r="I115" s="232">
        <f t="shared" si="181"/>
        <v>0</v>
      </c>
      <c r="J115" s="151">
        <f t="shared" si="182"/>
        <v>0</v>
      </c>
      <c r="K115" s="152"/>
      <c r="L115" s="152"/>
      <c r="M115" s="153"/>
      <c r="N115" s="233"/>
      <c r="O115" s="155"/>
      <c r="P115" s="145" t="str">
        <f>IFERROR(VLOOKUP(O115,整理番号!$A$30:$B$31,2,FALSE),"")</f>
        <v/>
      </c>
      <c r="Q115" s="213"/>
      <c r="R115" s="158"/>
      <c r="S115" s="156" t="str">
        <f t="shared" si="183"/>
        <v/>
      </c>
      <c r="T115" s="152"/>
      <c r="U115" s="153"/>
      <c r="V115" s="145" t="str">
        <f>IFERROR(VLOOKUP(U115,整理番号!$A$3:$B$5,2,FALSE),"")</f>
        <v/>
      </c>
      <c r="W115" s="153"/>
      <c r="X115" s="146" t="str">
        <f>IFERROR(VLOOKUP(W115,整理番号!$A$8:$B$9,2,FALSE),"")</f>
        <v/>
      </c>
      <c r="Y115" s="153"/>
      <c r="Z115" s="145" t="str">
        <f>IFERROR(VLOOKUP(Y115,整理番号!$A$12:$B$16,2,FALSE),"")</f>
        <v/>
      </c>
      <c r="AA115" s="209"/>
      <c r="AB115" s="211"/>
      <c r="AC115" s="211"/>
      <c r="AD115" s="209"/>
      <c r="AE115" s="209"/>
      <c r="AF115" s="209"/>
      <c r="AG115" s="209"/>
      <c r="AH115" s="408"/>
      <c r="AI115" s="159"/>
      <c r="AJ115" s="410" t="str">
        <f>IFERROR(VLOOKUP(AI115,整理番号!$A$19:$B$23,2,FALSE),"")</f>
        <v/>
      </c>
      <c r="AK115" s="156" t="str">
        <f t="shared" si="184"/>
        <v/>
      </c>
      <c r="AL115" s="157"/>
      <c r="AM115" s="216"/>
      <c r="AN115" s="218"/>
      <c r="AO115" s="218"/>
      <c r="AP115" s="158"/>
      <c r="AQ115" s="159"/>
      <c r="AR115" s="220"/>
      <c r="AS115" s="161" t="str">
        <f t="shared" si="185"/>
        <v/>
      </c>
      <c r="AT115" s="147"/>
      <c r="AU115" s="147"/>
      <c r="AV115" s="161" t="str">
        <f t="shared" si="186"/>
        <v/>
      </c>
      <c r="AW115" s="162" t="str">
        <f t="shared" si="187"/>
        <v/>
      </c>
      <c r="AX115" s="162" t="str">
        <f t="shared" si="188"/>
        <v/>
      </c>
      <c r="AY115" s="223"/>
      <c r="AZ115" s="227" t="str">
        <f t="shared" si="189"/>
        <v/>
      </c>
      <c r="BA115" s="228" t="str">
        <f t="shared" si="190"/>
        <v/>
      </c>
      <c r="BB115" s="234" t="str">
        <f t="shared" si="191"/>
        <v/>
      </c>
      <c r="BC115" s="237"/>
      <c r="BD115" s="238"/>
      <c r="BE115" s="284"/>
      <c r="BF115" s="286"/>
      <c r="BG115" s="241"/>
      <c r="BH115" s="241"/>
      <c r="BI115" s="241"/>
      <c r="BJ115" s="241"/>
      <c r="BK115" s="241"/>
      <c r="BL115" s="163" t="s">
        <v>105</v>
      </c>
      <c r="BM115" s="302" t="str">
        <f t="shared" si="192"/>
        <v/>
      </c>
      <c r="BN115" s="251"/>
      <c r="BO115" s="270"/>
      <c r="BP115" s="179"/>
      <c r="BQ115" s="164"/>
      <c r="BR115" s="243"/>
      <c r="BS115" s="243"/>
      <c r="BT115" s="243"/>
      <c r="BU115" s="243"/>
      <c r="BV115" s="243"/>
      <c r="BW115" s="165" t="s">
        <v>106</v>
      </c>
      <c r="BX115" s="251"/>
      <c r="BY115" s="296"/>
      <c r="BZ115" s="304"/>
      <c r="CA115" s="305"/>
      <c r="CB115" s="305"/>
      <c r="CC115" s="305"/>
      <c r="CD115" s="305"/>
      <c r="CE115" s="305"/>
      <c r="CF115" s="165" t="s">
        <v>169</v>
      </c>
      <c r="CG115" s="308" t="str">
        <f t="shared" si="193"/>
        <v/>
      </c>
      <c r="CH115" s="251"/>
      <c r="CI115" s="296"/>
      <c r="CJ115" s="166"/>
      <c r="CK115" s="245"/>
      <c r="CL115" s="245"/>
      <c r="CM115" s="245"/>
      <c r="CN115" s="245"/>
      <c r="CO115" s="245"/>
      <c r="CP115" s="165" t="s">
        <v>107</v>
      </c>
      <c r="CQ115" s="247"/>
      <c r="CR115" s="249" t="str">
        <f t="shared" si="194"/>
        <v/>
      </c>
      <c r="CS115" s="251"/>
      <c r="CT115" s="296" t="s">
        <v>171</v>
      </c>
      <c r="CU115" s="167"/>
      <c r="CV115" s="300"/>
      <c r="CW115" s="300"/>
      <c r="CX115" s="300"/>
      <c r="CY115" s="300"/>
      <c r="CZ115" s="300"/>
      <c r="DA115" s="300"/>
      <c r="DB115" s="168" t="s">
        <v>108</v>
      </c>
      <c r="DC115" s="296" t="s">
        <v>171</v>
      </c>
      <c r="DD115" s="170"/>
      <c r="DE115" s="300"/>
      <c r="DF115" s="300"/>
      <c r="DG115" s="300"/>
      <c r="DH115" s="300"/>
      <c r="DI115" s="300"/>
      <c r="DJ115" s="300"/>
      <c r="DK115" s="169" t="s">
        <v>106</v>
      </c>
      <c r="DL115" s="296" t="s">
        <v>171</v>
      </c>
      <c r="DM115" s="170"/>
      <c r="DN115" s="300"/>
      <c r="DO115" s="300"/>
      <c r="DP115" s="300"/>
      <c r="DQ115" s="300"/>
      <c r="DR115" s="300"/>
      <c r="DS115" s="300"/>
      <c r="DT115" s="171" t="s">
        <v>106</v>
      </c>
      <c r="DU115" s="296" t="s">
        <v>171</v>
      </c>
      <c r="DV115" s="310"/>
      <c r="DW115" s="300"/>
      <c r="DX115" s="300"/>
      <c r="DY115" s="300"/>
      <c r="DZ115" s="300"/>
      <c r="EA115" s="300"/>
      <c r="EB115" s="300"/>
      <c r="EC115" s="172" t="s">
        <v>106</v>
      </c>
      <c r="ED115" s="173"/>
      <c r="EE115" s="296" t="s">
        <v>171</v>
      </c>
      <c r="EF115" s="170"/>
      <c r="EG115" s="300"/>
      <c r="EH115" s="300"/>
      <c r="EI115" s="300"/>
      <c r="EJ115" s="300"/>
      <c r="EK115" s="300"/>
      <c r="EL115" s="300"/>
      <c r="EM115" s="172" t="s">
        <v>106</v>
      </c>
      <c r="EN115" s="174"/>
      <c r="EO115" s="296" t="s">
        <v>171</v>
      </c>
      <c r="EP115" s="255"/>
      <c r="EQ115" s="256"/>
      <c r="ER115" s="256"/>
      <c r="ES115" s="256"/>
      <c r="ET115" s="256"/>
      <c r="EU115" s="256"/>
      <c r="EV115" s="175" t="s">
        <v>109</v>
      </c>
      <c r="EW115" s="259" t="str">
        <f t="shared" si="195"/>
        <v/>
      </c>
      <c r="EX115" s="253"/>
      <c r="EY115" s="296" t="s">
        <v>171</v>
      </c>
      <c r="EZ115" s="255"/>
      <c r="FA115" s="256"/>
      <c r="FB115" s="256"/>
      <c r="FC115" s="256"/>
      <c r="FD115" s="256"/>
      <c r="FE115" s="256"/>
      <c r="FF115" s="175" t="s">
        <v>109</v>
      </c>
      <c r="FG115" s="176" t="str">
        <f t="shared" si="196"/>
        <v/>
      </c>
      <c r="FH115" s="251"/>
      <c r="FI115" s="296"/>
      <c r="FJ115" s="423"/>
      <c r="FK115" s="424"/>
      <c r="FL115" s="424"/>
      <c r="FM115" s="424"/>
      <c r="FN115" s="424"/>
      <c r="FO115" s="424"/>
      <c r="FP115" s="165" t="s">
        <v>110</v>
      </c>
      <c r="FQ115" s="177" t="str">
        <f t="shared" si="197"/>
        <v/>
      </c>
      <c r="FR115" s="261"/>
      <c r="FS115" s="263" t="str">
        <f t="shared" si="198"/>
        <v/>
      </c>
      <c r="FT115" s="269"/>
      <c r="FU115" s="270"/>
      <c r="FV115" s="265" t="str">
        <f t="shared" si="199"/>
        <v/>
      </c>
      <c r="FW115" s="273"/>
      <c r="FX115" s="274"/>
      <c r="FY115" s="267" t="str">
        <f t="shared" si="200"/>
        <v/>
      </c>
      <c r="FZ115" s="273"/>
      <c r="GA115" s="277"/>
      <c r="GB115" s="376"/>
      <c r="GD115" s="316" t="str">
        <f t="shared" si="201"/>
        <v/>
      </c>
      <c r="GE115" s="290" t="str">
        <f t="shared" si="202"/>
        <v/>
      </c>
      <c r="GF115" s="290" t="str">
        <f t="shared" si="203"/>
        <v/>
      </c>
      <c r="GG115" s="290" t="str">
        <f t="shared" si="204"/>
        <v/>
      </c>
      <c r="GH115" s="387" t="str">
        <f t="shared" si="205"/>
        <v/>
      </c>
      <c r="GI115" s="316" t="str">
        <f t="shared" si="206"/>
        <v/>
      </c>
      <c r="GJ115" s="290" t="str">
        <f t="shared" si="207"/>
        <v/>
      </c>
      <c r="GK115" s="290" t="str">
        <f t="shared" si="208"/>
        <v/>
      </c>
      <c r="GL115" s="317" t="str">
        <f t="shared" si="209"/>
        <v/>
      </c>
      <c r="GM115" s="391"/>
      <c r="GN115" s="398" t="str">
        <f t="shared" si="210"/>
        <v/>
      </c>
      <c r="GO115" s="398" t="str">
        <f t="shared" si="211"/>
        <v/>
      </c>
      <c r="GP115" s="399" t="str">
        <f t="shared" si="212"/>
        <v/>
      </c>
      <c r="GQ115" s="400" t="str">
        <f t="shared" si="213"/>
        <v/>
      </c>
      <c r="GR115" s="400" t="str">
        <f t="shared" si="214"/>
        <v/>
      </c>
      <c r="GS115" s="400" t="str">
        <f t="shared" si="215"/>
        <v/>
      </c>
      <c r="GT115" s="290" t="str">
        <f t="shared" si="216"/>
        <v/>
      </c>
      <c r="GU115" s="290" t="str">
        <f t="shared" si="217"/>
        <v/>
      </c>
      <c r="GV115" s="290" t="str">
        <f t="shared" si="218"/>
        <v/>
      </c>
      <c r="GW115" s="400" t="str">
        <f t="shared" si="219"/>
        <v/>
      </c>
      <c r="GX115" s="290" t="str">
        <f t="shared" si="220"/>
        <v/>
      </c>
      <c r="GY115" s="290" t="str">
        <f t="shared" si="221"/>
        <v/>
      </c>
      <c r="GZ115" s="290" t="str">
        <f t="shared" si="222"/>
        <v/>
      </c>
      <c r="HA115" s="317" t="str">
        <f t="shared" si="223"/>
        <v/>
      </c>
      <c r="HB115" s="417" t="str">
        <f t="shared" si="224"/>
        <v/>
      </c>
      <c r="HC115" s="399" t="str">
        <f t="shared" si="225"/>
        <v/>
      </c>
      <c r="HD115" s="290" t="str">
        <f t="shared" si="226"/>
        <v/>
      </c>
      <c r="HE115" s="290" t="str">
        <f t="shared" si="227"/>
        <v/>
      </c>
      <c r="HF115" s="290" t="str">
        <f t="shared" si="228"/>
        <v/>
      </c>
      <c r="HG115" s="290" t="str">
        <f t="shared" si="229"/>
        <v/>
      </c>
      <c r="HH115" s="317" t="str">
        <f t="shared" si="230"/>
        <v/>
      </c>
      <c r="HI115" s="399" t="str">
        <f t="shared" si="231"/>
        <v/>
      </c>
      <c r="HJ115" s="387" t="str">
        <f t="shared" si="232"/>
        <v/>
      </c>
      <c r="HK115" s="387" t="str">
        <f t="shared" si="233"/>
        <v/>
      </c>
      <c r="HL115" s="387" t="str">
        <f t="shared" si="234"/>
        <v/>
      </c>
      <c r="HM115" s="387" t="str">
        <f t="shared" si="235"/>
        <v/>
      </c>
      <c r="HN115" s="317" t="str">
        <f t="shared" si="236"/>
        <v/>
      </c>
      <c r="HO115" s="417" t="str">
        <f t="shared" si="237"/>
        <v/>
      </c>
      <c r="HP115" s="290" t="str">
        <f t="shared" si="238"/>
        <v/>
      </c>
      <c r="HQ115" s="290" t="str">
        <f t="shared" si="239"/>
        <v/>
      </c>
      <c r="HR115" s="422" t="str">
        <f t="shared" si="240"/>
        <v/>
      </c>
      <c r="HS115" s="399" t="str">
        <f t="shared" si="241"/>
        <v/>
      </c>
      <c r="HT115" s="400" t="str">
        <f t="shared" si="242"/>
        <v/>
      </c>
      <c r="HU115" s="387" t="str">
        <f t="shared" si="243"/>
        <v/>
      </c>
      <c r="HV115" s="387" t="str">
        <f t="shared" si="244"/>
        <v/>
      </c>
      <c r="HW115" s="404" t="str">
        <f t="shared" si="245"/>
        <v/>
      </c>
      <c r="HX115" s="394" t="str">
        <f t="shared" si="246"/>
        <v/>
      </c>
      <c r="HY115" s="180"/>
      <c r="HZ115" s="406">
        <f t="shared" si="247"/>
        <v>0</v>
      </c>
      <c r="IA115" s="406">
        <f t="shared" si="248"/>
        <v>0</v>
      </c>
      <c r="IB115" s="407">
        <f t="shared" si="249"/>
        <v>0</v>
      </c>
      <c r="IC115" s="407" t="str">
        <f t="shared" si="250"/>
        <v/>
      </c>
      <c r="ID115" s="407" t="str">
        <f t="shared" si="251"/>
        <v/>
      </c>
      <c r="IE115" s="407" t="str">
        <f t="shared" si="252"/>
        <v/>
      </c>
      <c r="IF115" s="407" t="str">
        <f t="shared" si="253"/>
        <v/>
      </c>
      <c r="IG115" s="407">
        <f t="shared" si="254"/>
        <v>0</v>
      </c>
      <c r="IH115" s="407">
        <f t="shared" si="255"/>
        <v>0</v>
      </c>
      <c r="II115" s="407">
        <f t="shared" si="256"/>
        <v>0</v>
      </c>
      <c r="IJ115" s="407">
        <f t="shared" si="257"/>
        <v>0</v>
      </c>
      <c r="IK115" s="406">
        <f t="shared" si="258"/>
        <v>0</v>
      </c>
    </row>
    <row r="116" spans="2:245" s="178" customFormat="1" ht="15" customHeight="1" x14ac:dyDescent="0.2">
      <c r="B116" s="231">
        <f t="shared" si="174"/>
        <v>0</v>
      </c>
      <c r="C116" s="231">
        <f t="shared" si="175"/>
        <v>0</v>
      </c>
      <c r="D116" s="231">
        <f t="shared" si="176"/>
        <v>0</v>
      </c>
      <c r="E116" s="231">
        <f t="shared" si="177"/>
        <v>0</v>
      </c>
      <c r="F116" s="231">
        <f t="shared" si="178"/>
        <v>0</v>
      </c>
      <c r="G116" s="231">
        <f t="shared" si="179"/>
        <v>0</v>
      </c>
      <c r="H116" s="231">
        <f t="shared" si="180"/>
        <v>0</v>
      </c>
      <c r="I116" s="232">
        <f t="shared" si="181"/>
        <v>0</v>
      </c>
      <c r="J116" s="151">
        <f t="shared" si="182"/>
        <v>0</v>
      </c>
      <c r="K116" s="152"/>
      <c r="L116" s="152"/>
      <c r="M116" s="153"/>
      <c r="N116" s="233"/>
      <c r="O116" s="155"/>
      <c r="P116" s="145" t="str">
        <f>IFERROR(VLOOKUP(O116,整理番号!$A$30:$B$31,2,FALSE),"")</f>
        <v/>
      </c>
      <c r="Q116" s="213"/>
      <c r="R116" s="158"/>
      <c r="S116" s="156" t="str">
        <f t="shared" si="183"/>
        <v/>
      </c>
      <c r="T116" s="152"/>
      <c r="U116" s="153"/>
      <c r="V116" s="145" t="str">
        <f>IFERROR(VLOOKUP(U116,整理番号!$A$3:$B$5,2,FALSE),"")</f>
        <v/>
      </c>
      <c r="W116" s="153"/>
      <c r="X116" s="146" t="str">
        <f>IFERROR(VLOOKUP(W116,整理番号!$A$8:$B$9,2,FALSE),"")</f>
        <v/>
      </c>
      <c r="Y116" s="153"/>
      <c r="Z116" s="145" t="str">
        <f>IFERROR(VLOOKUP(Y116,整理番号!$A$12:$B$16,2,FALSE),"")</f>
        <v/>
      </c>
      <c r="AA116" s="209"/>
      <c r="AB116" s="211"/>
      <c r="AC116" s="211"/>
      <c r="AD116" s="209"/>
      <c r="AE116" s="209"/>
      <c r="AF116" s="209"/>
      <c r="AG116" s="209"/>
      <c r="AH116" s="408"/>
      <c r="AI116" s="159"/>
      <c r="AJ116" s="410" t="str">
        <f>IFERROR(VLOOKUP(AI116,整理番号!$A$19:$B$23,2,FALSE),"")</f>
        <v/>
      </c>
      <c r="AK116" s="156" t="str">
        <f t="shared" si="184"/>
        <v/>
      </c>
      <c r="AL116" s="157"/>
      <c r="AM116" s="216"/>
      <c r="AN116" s="218"/>
      <c r="AO116" s="218"/>
      <c r="AP116" s="158"/>
      <c r="AQ116" s="159"/>
      <c r="AR116" s="220"/>
      <c r="AS116" s="161" t="str">
        <f t="shared" si="185"/>
        <v/>
      </c>
      <c r="AT116" s="147"/>
      <c r="AU116" s="147"/>
      <c r="AV116" s="161" t="str">
        <f t="shared" si="186"/>
        <v/>
      </c>
      <c r="AW116" s="162" t="str">
        <f t="shared" si="187"/>
        <v/>
      </c>
      <c r="AX116" s="162" t="str">
        <f t="shared" si="188"/>
        <v/>
      </c>
      <c r="AY116" s="223"/>
      <c r="AZ116" s="227" t="str">
        <f t="shared" si="189"/>
        <v/>
      </c>
      <c r="BA116" s="228" t="str">
        <f t="shared" si="190"/>
        <v/>
      </c>
      <c r="BB116" s="234" t="str">
        <f t="shared" si="191"/>
        <v/>
      </c>
      <c r="BC116" s="237"/>
      <c r="BD116" s="238"/>
      <c r="BE116" s="284"/>
      <c r="BF116" s="286"/>
      <c r="BG116" s="241"/>
      <c r="BH116" s="241"/>
      <c r="BI116" s="241"/>
      <c r="BJ116" s="241"/>
      <c r="BK116" s="241"/>
      <c r="BL116" s="163" t="s">
        <v>105</v>
      </c>
      <c r="BM116" s="302" t="str">
        <f t="shared" si="192"/>
        <v/>
      </c>
      <c r="BN116" s="251"/>
      <c r="BO116" s="270"/>
      <c r="BP116" s="179"/>
      <c r="BQ116" s="164"/>
      <c r="BR116" s="243"/>
      <c r="BS116" s="243"/>
      <c r="BT116" s="243"/>
      <c r="BU116" s="243"/>
      <c r="BV116" s="243"/>
      <c r="BW116" s="165" t="s">
        <v>106</v>
      </c>
      <c r="BX116" s="251"/>
      <c r="BY116" s="296"/>
      <c r="BZ116" s="304"/>
      <c r="CA116" s="305"/>
      <c r="CB116" s="305"/>
      <c r="CC116" s="305"/>
      <c r="CD116" s="305"/>
      <c r="CE116" s="305"/>
      <c r="CF116" s="165" t="s">
        <v>169</v>
      </c>
      <c r="CG116" s="308" t="str">
        <f t="shared" si="193"/>
        <v/>
      </c>
      <c r="CH116" s="251"/>
      <c r="CI116" s="296"/>
      <c r="CJ116" s="166"/>
      <c r="CK116" s="245"/>
      <c r="CL116" s="245"/>
      <c r="CM116" s="245"/>
      <c r="CN116" s="245"/>
      <c r="CO116" s="245"/>
      <c r="CP116" s="165" t="s">
        <v>107</v>
      </c>
      <c r="CQ116" s="247"/>
      <c r="CR116" s="249" t="str">
        <f t="shared" si="194"/>
        <v/>
      </c>
      <c r="CS116" s="251"/>
      <c r="CT116" s="296" t="s">
        <v>171</v>
      </c>
      <c r="CU116" s="167"/>
      <c r="CV116" s="300"/>
      <c r="CW116" s="300"/>
      <c r="CX116" s="300"/>
      <c r="CY116" s="300"/>
      <c r="CZ116" s="300"/>
      <c r="DA116" s="300"/>
      <c r="DB116" s="168" t="s">
        <v>108</v>
      </c>
      <c r="DC116" s="296" t="s">
        <v>171</v>
      </c>
      <c r="DD116" s="170"/>
      <c r="DE116" s="300"/>
      <c r="DF116" s="300"/>
      <c r="DG116" s="300"/>
      <c r="DH116" s="300"/>
      <c r="DI116" s="300"/>
      <c r="DJ116" s="300"/>
      <c r="DK116" s="169" t="s">
        <v>106</v>
      </c>
      <c r="DL116" s="296" t="s">
        <v>171</v>
      </c>
      <c r="DM116" s="170"/>
      <c r="DN116" s="300"/>
      <c r="DO116" s="300"/>
      <c r="DP116" s="300"/>
      <c r="DQ116" s="300"/>
      <c r="DR116" s="300"/>
      <c r="DS116" s="300"/>
      <c r="DT116" s="171" t="s">
        <v>106</v>
      </c>
      <c r="DU116" s="296" t="s">
        <v>171</v>
      </c>
      <c r="DV116" s="310"/>
      <c r="DW116" s="300"/>
      <c r="DX116" s="300"/>
      <c r="DY116" s="300"/>
      <c r="DZ116" s="300"/>
      <c r="EA116" s="300"/>
      <c r="EB116" s="300"/>
      <c r="EC116" s="172" t="s">
        <v>106</v>
      </c>
      <c r="ED116" s="173"/>
      <c r="EE116" s="296" t="s">
        <v>171</v>
      </c>
      <c r="EF116" s="170"/>
      <c r="EG116" s="300"/>
      <c r="EH116" s="300"/>
      <c r="EI116" s="300"/>
      <c r="EJ116" s="300"/>
      <c r="EK116" s="300"/>
      <c r="EL116" s="300"/>
      <c r="EM116" s="172" t="s">
        <v>106</v>
      </c>
      <c r="EN116" s="174"/>
      <c r="EO116" s="296" t="s">
        <v>171</v>
      </c>
      <c r="EP116" s="255"/>
      <c r="EQ116" s="256"/>
      <c r="ER116" s="256"/>
      <c r="ES116" s="256"/>
      <c r="ET116" s="256"/>
      <c r="EU116" s="256"/>
      <c r="EV116" s="175" t="s">
        <v>109</v>
      </c>
      <c r="EW116" s="259" t="str">
        <f t="shared" si="195"/>
        <v/>
      </c>
      <c r="EX116" s="253"/>
      <c r="EY116" s="296" t="s">
        <v>171</v>
      </c>
      <c r="EZ116" s="255"/>
      <c r="FA116" s="256"/>
      <c r="FB116" s="256"/>
      <c r="FC116" s="256"/>
      <c r="FD116" s="256"/>
      <c r="FE116" s="256"/>
      <c r="FF116" s="175" t="s">
        <v>109</v>
      </c>
      <c r="FG116" s="176" t="str">
        <f t="shared" si="196"/>
        <v/>
      </c>
      <c r="FH116" s="251"/>
      <c r="FI116" s="296"/>
      <c r="FJ116" s="423"/>
      <c r="FK116" s="424"/>
      <c r="FL116" s="424"/>
      <c r="FM116" s="424"/>
      <c r="FN116" s="424"/>
      <c r="FO116" s="424"/>
      <c r="FP116" s="165" t="s">
        <v>110</v>
      </c>
      <c r="FQ116" s="177" t="str">
        <f t="shared" si="197"/>
        <v/>
      </c>
      <c r="FR116" s="261"/>
      <c r="FS116" s="263" t="str">
        <f t="shared" si="198"/>
        <v/>
      </c>
      <c r="FT116" s="269"/>
      <c r="FU116" s="270"/>
      <c r="FV116" s="265" t="str">
        <f t="shared" si="199"/>
        <v/>
      </c>
      <c r="FW116" s="273"/>
      <c r="FX116" s="274"/>
      <c r="FY116" s="267" t="str">
        <f t="shared" si="200"/>
        <v/>
      </c>
      <c r="FZ116" s="273"/>
      <c r="GA116" s="277"/>
      <c r="GB116" s="376"/>
      <c r="GD116" s="316" t="str">
        <f t="shared" si="201"/>
        <v/>
      </c>
      <c r="GE116" s="290" t="str">
        <f t="shared" si="202"/>
        <v/>
      </c>
      <c r="GF116" s="290" t="str">
        <f t="shared" si="203"/>
        <v/>
      </c>
      <c r="GG116" s="290" t="str">
        <f t="shared" si="204"/>
        <v/>
      </c>
      <c r="GH116" s="387" t="str">
        <f t="shared" si="205"/>
        <v/>
      </c>
      <c r="GI116" s="316" t="str">
        <f t="shared" si="206"/>
        <v/>
      </c>
      <c r="GJ116" s="290" t="str">
        <f t="shared" si="207"/>
        <v/>
      </c>
      <c r="GK116" s="290" t="str">
        <f t="shared" si="208"/>
        <v/>
      </c>
      <c r="GL116" s="317" t="str">
        <f t="shared" si="209"/>
        <v/>
      </c>
      <c r="GM116" s="391"/>
      <c r="GN116" s="398" t="str">
        <f t="shared" si="210"/>
        <v/>
      </c>
      <c r="GO116" s="398" t="str">
        <f t="shared" si="211"/>
        <v/>
      </c>
      <c r="GP116" s="399" t="str">
        <f t="shared" si="212"/>
        <v/>
      </c>
      <c r="GQ116" s="400" t="str">
        <f t="shared" si="213"/>
        <v/>
      </c>
      <c r="GR116" s="400" t="str">
        <f t="shared" si="214"/>
        <v/>
      </c>
      <c r="GS116" s="400" t="str">
        <f t="shared" si="215"/>
        <v/>
      </c>
      <c r="GT116" s="290" t="str">
        <f t="shared" si="216"/>
        <v/>
      </c>
      <c r="GU116" s="290" t="str">
        <f t="shared" si="217"/>
        <v/>
      </c>
      <c r="GV116" s="290" t="str">
        <f t="shared" si="218"/>
        <v/>
      </c>
      <c r="GW116" s="400" t="str">
        <f t="shared" si="219"/>
        <v/>
      </c>
      <c r="GX116" s="290" t="str">
        <f t="shared" si="220"/>
        <v/>
      </c>
      <c r="GY116" s="290" t="str">
        <f t="shared" si="221"/>
        <v/>
      </c>
      <c r="GZ116" s="290" t="str">
        <f t="shared" si="222"/>
        <v/>
      </c>
      <c r="HA116" s="317" t="str">
        <f t="shared" si="223"/>
        <v/>
      </c>
      <c r="HB116" s="417" t="str">
        <f t="shared" si="224"/>
        <v/>
      </c>
      <c r="HC116" s="399" t="str">
        <f t="shared" si="225"/>
        <v/>
      </c>
      <c r="HD116" s="290" t="str">
        <f t="shared" si="226"/>
        <v/>
      </c>
      <c r="HE116" s="290" t="str">
        <f t="shared" si="227"/>
        <v/>
      </c>
      <c r="HF116" s="290" t="str">
        <f t="shared" si="228"/>
        <v/>
      </c>
      <c r="HG116" s="290" t="str">
        <f t="shared" si="229"/>
        <v/>
      </c>
      <c r="HH116" s="317" t="str">
        <f t="shared" si="230"/>
        <v/>
      </c>
      <c r="HI116" s="399" t="str">
        <f t="shared" si="231"/>
        <v/>
      </c>
      <c r="HJ116" s="387" t="str">
        <f t="shared" si="232"/>
        <v/>
      </c>
      <c r="HK116" s="387" t="str">
        <f t="shared" si="233"/>
        <v/>
      </c>
      <c r="HL116" s="387" t="str">
        <f t="shared" si="234"/>
        <v/>
      </c>
      <c r="HM116" s="387" t="str">
        <f t="shared" si="235"/>
        <v/>
      </c>
      <c r="HN116" s="317" t="str">
        <f t="shared" si="236"/>
        <v/>
      </c>
      <c r="HO116" s="417" t="str">
        <f t="shared" si="237"/>
        <v/>
      </c>
      <c r="HP116" s="290" t="str">
        <f t="shared" si="238"/>
        <v/>
      </c>
      <c r="HQ116" s="290" t="str">
        <f t="shared" si="239"/>
        <v/>
      </c>
      <c r="HR116" s="422" t="str">
        <f t="shared" si="240"/>
        <v/>
      </c>
      <c r="HS116" s="399" t="str">
        <f t="shared" si="241"/>
        <v/>
      </c>
      <c r="HT116" s="400" t="str">
        <f t="shared" si="242"/>
        <v/>
      </c>
      <c r="HU116" s="387" t="str">
        <f t="shared" si="243"/>
        <v/>
      </c>
      <c r="HV116" s="387" t="str">
        <f t="shared" si="244"/>
        <v/>
      </c>
      <c r="HW116" s="404" t="str">
        <f t="shared" si="245"/>
        <v/>
      </c>
      <c r="HX116" s="394" t="str">
        <f t="shared" si="246"/>
        <v/>
      </c>
      <c r="HY116" s="180"/>
      <c r="HZ116" s="406">
        <f t="shared" si="247"/>
        <v>0</v>
      </c>
      <c r="IA116" s="406">
        <f t="shared" si="248"/>
        <v>0</v>
      </c>
      <c r="IB116" s="407">
        <f t="shared" si="249"/>
        <v>0</v>
      </c>
      <c r="IC116" s="407" t="str">
        <f t="shared" si="250"/>
        <v/>
      </c>
      <c r="ID116" s="407" t="str">
        <f t="shared" si="251"/>
        <v/>
      </c>
      <c r="IE116" s="407" t="str">
        <f t="shared" si="252"/>
        <v/>
      </c>
      <c r="IF116" s="407" t="str">
        <f t="shared" si="253"/>
        <v/>
      </c>
      <c r="IG116" s="407">
        <f t="shared" si="254"/>
        <v>0</v>
      </c>
      <c r="IH116" s="407">
        <f t="shared" si="255"/>
        <v>0</v>
      </c>
      <c r="II116" s="407">
        <f t="shared" si="256"/>
        <v>0</v>
      </c>
      <c r="IJ116" s="407">
        <f t="shared" si="257"/>
        <v>0</v>
      </c>
      <c r="IK116" s="406">
        <f t="shared" si="258"/>
        <v>0</v>
      </c>
    </row>
    <row r="117" spans="2:245" s="178" customFormat="1" ht="15" customHeight="1" x14ac:dyDescent="0.2">
      <c r="B117" s="231">
        <f t="shared" si="174"/>
        <v>0</v>
      </c>
      <c r="C117" s="231">
        <f t="shared" si="175"/>
        <v>0</v>
      </c>
      <c r="D117" s="231">
        <f t="shared" si="176"/>
        <v>0</v>
      </c>
      <c r="E117" s="231">
        <f t="shared" si="177"/>
        <v>0</v>
      </c>
      <c r="F117" s="231">
        <f t="shared" si="178"/>
        <v>0</v>
      </c>
      <c r="G117" s="231">
        <f t="shared" si="179"/>
        <v>0</v>
      </c>
      <c r="H117" s="231">
        <f t="shared" si="180"/>
        <v>0</v>
      </c>
      <c r="I117" s="232">
        <f t="shared" si="181"/>
        <v>0</v>
      </c>
      <c r="J117" s="151">
        <f t="shared" si="182"/>
        <v>0</v>
      </c>
      <c r="K117" s="152"/>
      <c r="L117" s="152"/>
      <c r="M117" s="153"/>
      <c r="N117" s="233"/>
      <c r="O117" s="155"/>
      <c r="P117" s="145" t="str">
        <f>IFERROR(VLOOKUP(O117,整理番号!$A$30:$B$31,2,FALSE),"")</f>
        <v/>
      </c>
      <c r="Q117" s="213"/>
      <c r="R117" s="158"/>
      <c r="S117" s="156" t="str">
        <f t="shared" si="183"/>
        <v/>
      </c>
      <c r="T117" s="152"/>
      <c r="U117" s="153"/>
      <c r="V117" s="145" t="str">
        <f>IFERROR(VLOOKUP(U117,整理番号!$A$3:$B$5,2,FALSE),"")</f>
        <v/>
      </c>
      <c r="W117" s="153"/>
      <c r="X117" s="146" t="str">
        <f>IFERROR(VLOOKUP(W117,整理番号!$A$8:$B$9,2,FALSE),"")</f>
        <v/>
      </c>
      <c r="Y117" s="153"/>
      <c r="Z117" s="145" t="str">
        <f>IFERROR(VLOOKUP(Y117,整理番号!$A$12:$B$16,2,FALSE),"")</f>
        <v/>
      </c>
      <c r="AA117" s="209"/>
      <c r="AB117" s="211"/>
      <c r="AC117" s="211"/>
      <c r="AD117" s="209"/>
      <c r="AE117" s="209"/>
      <c r="AF117" s="209"/>
      <c r="AG117" s="209"/>
      <c r="AH117" s="408"/>
      <c r="AI117" s="159"/>
      <c r="AJ117" s="410" t="str">
        <f>IFERROR(VLOOKUP(AI117,整理番号!$A$19:$B$23,2,FALSE),"")</f>
        <v/>
      </c>
      <c r="AK117" s="156" t="str">
        <f t="shared" si="184"/>
        <v/>
      </c>
      <c r="AL117" s="157"/>
      <c r="AM117" s="216"/>
      <c r="AN117" s="218"/>
      <c r="AO117" s="218"/>
      <c r="AP117" s="158"/>
      <c r="AQ117" s="159"/>
      <c r="AR117" s="220"/>
      <c r="AS117" s="161" t="str">
        <f t="shared" si="185"/>
        <v/>
      </c>
      <c r="AT117" s="147"/>
      <c r="AU117" s="147"/>
      <c r="AV117" s="161" t="str">
        <f t="shared" si="186"/>
        <v/>
      </c>
      <c r="AW117" s="162" t="str">
        <f t="shared" si="187"/>
        <v/>
      </c>
      <c r="AX117" s="162" t="str">
        <f t="shared" si="188"/>
        <v/>
      </c>
      <c r="AY117" s="223"/>
      <c r="AZ117" s="227" t="str">
        <f t="shared" si="189"/>
        <v/>
      </c>
      <c r="BA117" s="228" t="str">
        <f t="shared" si="190"/>
        <v/>
      </c>
      <c r="BB117" s="234" t="str">
        <f t="shared" si="191"/>
        <v/>
      </c>
      <c r="BC117" s="237"/>
      <c r="BD117" s="238"/>
      <c r="BE117" s="284"/>
      <c r="BF117" s="286"/>
      <c r="BG117" s="241"/>
      <c r="BH117" s="241"/>
      <c r="BI117" s="241"/>
      <c r="BJ117" s="241"/>
      <c r="BK117" s="241"/>
      <c r="BL117" s="163" t="s">
        <v>105</v>
      </c>
      <c r="BM117" s="302" t="str">
        <f t="shared" si="192"/>
        <v/>
      </c>
      <c r="BN117" s="251"/>
      <c r="BO117" s="270"/>
      <c r="BP117" s="179"/>
      <c r="BQ117" s="164"/>
      <c r="BR117" s="243"/>
      <c r="BS117" s="243"/>
      <c r="BT117" s="243"/>
      <c r="BU117" s="243"/>
      <c r="BV117" s="243"/>
      <c r="BW117" s="165" t="s">
        <v>106</v>
      </c>
      <c r="BX117" s="251"/>
      <c r="BY117" s="296"/>
      <c r="BZ117" s="304"/>
      <c r="CA117" s="305"/>
      <c r="CB117" s="305"/>
      <c r="CC117" s="305"/>
      <c r="CD117" s="305"/>
      <c r="CE117" s="305"/>
      <c r="CF117" s="165" t="s">
        <v>169</v>
      </c>
      <c r="CG117" s="308" t="str">
        <f t="shared" si="193"/>
        <v/>
      </c>
      <c r="CH117" s="251"/>
      <c r="CI117" s="296"/>
      <c r="CJ117" s="166"/>
      <c r="CK117" s="245"/>
      <c r="CL117" s="245"/>
      <c r="CM117" s="245"/>
      <c r="CN117" s="245"/>
      <c r="CO117" s="245"/>
      <c r="CP117" s="165" t="s">
        <v>107</v>
      </c>
      <c r="CQ117" s="247"/>
      <c r="CR117" s="249" t="str">
        <f t="shared" si="194"/>
        <v/>
      </c>
      <c r="CS117" s="251"/>
      <c r="CT117" s="296" t="s">
        <v>171</v>
      </c>
      <c r="CU117" s="167"/>
      <c r="CV117" s="300"/>
      <c r="CW117" s="300"/>
      <c r="CX117" s="300"/>
      <c r="CY117" s="300"/>
      <c r="CZ117" s="300"/>
      <c r="DA117" s="300"/>
      <c r="DB117" s="168" t="s">
        <v>108</v>
      </c>
      <c r="DC117" s="296" t="s">
        <v>171</v>
      </c>
      <c r="DD117" s="170"/>
      <c r="DE117" s="300"/>
      <c r="DF117" s="300"/>
      <c r="DG117" s="300"/>
      <c r="DH117" s="300"/>
      <c r="DI117" s="300"/>
      <c r="DJ117" s="300"/>
      <c r="DK117" s="169" t="s">
        <v>106</v>
      </c>
      <c r="DL117" s="296" t="s">
        <v>171</v>
      </c>
      <c r="DM117" s="170"/>
      <c r="DN117" s="300"/>
      <c r="DO117" s="300"/>
      <c r="DP117" s="300"/>
      <c r="DQ117" s="300"/>
      <c r="DR117" s="300"/>
      <c r="DS117" s="300"/>
      <c r="DT117" s="171" t="s">
        <v>106</v>
      </c>
      <c r="DU117" s="296" t="s">
        <v>171</v>
      </c>
      <c r="DV117" s="310"/>
      <c r="DW117" s="300"/>
      <c r="DX117" s="300"/>
      <c r="DY117" s="300"/>
      <c r="DZ117" s="300"/>
      <c r="EA117" s="300"/>
      <c r="EB117" s="300"/>
      <c r="EC117" s="172" t="s">
        <v>106</v>
      </c>
      <c r="ED117" s="173"/>
      <c r="EE117" s="296" t="s">
        <v>171</v>
      </c>
      <c r="EF117" s="170"/>
      <c r="EG117" s="300"/>
      <c r="EH117" s="300"/>
      <c r="EI117" s="300"/>
      <c r="EJ117" s="300"/>
      <c r="EK117" s="300"/>
      <c r="EL117" s="300"/>
      <c r="EM117" s="172" t="s">
        <v>106</v>
      </c>
      <c r="EN117" s="174"/>
      <c r="EO117" s="296" t="s">
        <v>171</v>
      </c>
      <c r="EP117" s="255"/>
      <c r="EQ117" s="256"/>
      <c r="ER117" s="256"/>
      <c r="ES117" s="256"/>
      <c r="ET117" s="256"/>
      <c r="EU117" s="256"/>
      <c r="EV117" s="175" t="s">
        <v>109</v>
      </c>
      <c r="EW117" s="259" t="str">
        <f t="shared" si="195"/>
        <v/>
      </c>
      <c r="EX117" s="253"/>
      <c r="EY117" s="296" t="s">
        <v>171</v>
      </c>
      <c r="EZ117" s="255"/>
      <c r="FA117" s="256"/>
      <c r="FB117" s="256"/>
      <c r="FC117" s="256"/>
      <c r="FD117" s="256"/>
      <c r="FE117" s="256"/>
      <c r="FF117" s="175" t="s">
        <v>109</v>
      </c>
      <c r="FG117" s="176" t="str">
        <f t="shared" si="196"/>
        <v/>
      </c>
      <c r="FH117" s="251"/>
      <c r="FI117" s="296"/>
      <c r="FJ117" s="423"/>
      <c r="FK117" s="424"/>
      <c r="FL117" s="424"/>
      <c r="FM117" s="424"/>
      <c r="FN117" s="424"/>
      <c r="FO117" s="424"/>
      <c r="FP117" s="165" t="s">
        <v>110</v>
      </c>
      <c r="FQ117" s="177" t="str">
        <f t="shared" si="197"/>
        <v/>
      </c>
      <c r="FR117" s="261"/>
      <c r="FS117" s="263" t="str">
        <f t="shared" si="198"/>
        <v/>
      </c>
      <c r="FT117" s="269"/>
      <c r="FU117" s="270"/>
      <c r="FV117" s="265" t="str">
        <f t="shared" si="199"/>
        <v/>
      </c>
      <c r="FW117" s="273"/>
      <c r="FX117" s="274"/>
      <c r="FY117" s="267" t="str">
        <f t="shared" si="200"/>
        <v/>
      </c>
      <c r="FZ117" s="273"/>
      <c r="GA117" s="277"/>
      <c r="GB117" s="376"/>
      <c r="GD117" s="316" t="str">
        <f t="shared" si="201"/>
        <v/>
      </c>
      <c r="GE117" s="290" t="str">
        <f t="shared" si="202"/>
        <v/>
      </c>
      <c r="GF117" s="290" t="str">
        <f t="shared" si="203"/>
        <v/>
      </c>
      <c r="GG117" s="290" t="str">
        <f t="shared" si="204"/>
        <v/>
      </c>
      <c r="GH117" s="387" t="str">
        <f t="shared" si="205"/>
        <v/>
      </c>
      <c r="GI117" s="316" t="str">
        <f t="shared" si="206"/>
        <v/>
      </c>
      <c r="GJ117" s="290" t="str">
        <f t="shared" si="207"/>
        <v/>
      </c>
      <c r="GK117" s="290" t="str">
        <f t="shared" si="208"/>
        <v/>
      </c>
      <c r="GL117" s="317" t="str">
        <f t="shared" si="209"/>
        <v/>
      </c>
      <c r="GM117" s="391"/>
      <c r="GN117" s="398" t="str">
        <f t="shared" si="210"/>
        <v/>
      </c>
      <c r="GO117" s="398" t="str">
        <f t="shared" si="211"/>
        <v/>
      </c>
      <c r="GP117" s="399" t="str">
        <f t="shared" si="212"/>
        <v/>
      </c>
      <c r="GQ117" s="400" t="str">
        <f t="shared" si="213"/>
        <v/>
      </c>
      <c r="GR117" s="400" t="str">
        <f t="shared" si="214"/>
        <v/>
      </c>
      <c r="GS117" s="400" t="str">
        <f t="shared" si="215"/>
        <v/>
      </c>
      <c r="GT117" s="290" t="str">
        <f t="shared" si="216"/>
        <v/>
      </c>
      <c r="GU117" s="290" t="str">
        <f t="shared" si="217"/>
        <v/>
      </c>
      <c r="GV117" s="290" t="str">
        <f t="shared" si="218"/>
        <v/>
      </c>
      <c r="GW117" s="400" t="str">
        <f t="shared" si="219"/>
        <v/>
      </c>
      <c r="GX117" s="290" t="str">
        <f t="shared" si="220"/>
        <v/>
      </c>
      <c r="GY117" s="290" t="str">
        <f t="shared" si="221"/>
        <v/>
      </c>
      <c r="GZ117" s="290" t="str">
        <f t="shared" si="222"/>
        <v/>
      </c>
      <c r="HA117" s="317" t="str">
        <f t="shared" si="223"/>
        <v/>
      </c>
      <c r="HB117" s="417" t="str">
        <f t="shared" si="224"/>
        <v/>
      </c>
      <c r="HC117" s="399" t="str">
        <f t="shared" si="225"/>
        <v/>
      </c>
      <c r="HD117" s="290" t="str">
        <f t="shared" si="226"/>
        <v/>
      </c>
      <c r="HE117" s="290" t="str">
        <f t="shared" si="227"/>
        <v/>
      </c>
      <c r="HF117" s="290" t="str">
        <f t="shared" si="228"/>
        <v/>
      </c>
      <c r="HG117" s="290" t="str">
        <f t="shared" si="229"/>
        <v/>
      </c>
      <c r="HH117" s="317" t="str">
        <f t="shared" si="230"/>
        <v/>
      </c>
      <c r="HI117" s="399" t="str">
        <f t="shared" si="231"/>
        <v/>
      </c>
      <c r="HJ117" s="387" t="str">
        <f t="shared" si="232"/>
        <v/>
      </c>
      <c r="HK117" s="387" t="str">
        <f t="shared" si="233"/>
        <v/>
      </c>
      <c r="HL117" s="387" t="str">
        <f t="shared" si="234"/>
        <v/>
      </c>
      <c r="HM117" s="387" t="str">
        <f t="shared" si="235"/>
        <v/>
      </c>
      <c r="HN117" s="317" t="str">
        <f t="shared" si="236"/>
        <v/>
      </c>
      <c r="HO117" s="417" t="str">
        <f t="shared" si="237"/>
        <v/>
      </c>
      <c r="HP117" s="290" t="str">
        <f t="shared" si="238"/>
        <v/>
      </c>
      <c r="HQ117" s="290" t="str">
        <f t="shared" si="239"/>
        <v/>
      </c>
      <c r="HR117" s="422" t="str">
        <f t="shared" si="240"/>
        <v/>
      </c>
      <c r="HS117" s="399" t="str">
        <f t="shared" si="241"/>
        <v/>
      </c>
      <c r="HT117" s="400" t="str">
        <f t="shared" si="242"/>
        <v/>
      </c>
      <c r="HU117" s="387" t="str">
        <f t="shared" si="243"/>
        <v/>
      </c>
      <c r="HV117" s="387" t="str">
        <f t="shared" si="244"/>
        <v/>
      </c>
      <c r="HW117" s="404" t="str">
        <f t="shared" si="245"/>
        <v/>
      </c>
      <c r="HX117" s="394" t="str">
        <f t="shared" si="246"/>
        <v/>
      </c>
      <c r="HY117" s="180"/>
      <c r="HZ117" s="406">
        <f t="shared" si="247"/>
        <v>0</v>
      </c>
      <c r="IA117" s="406">
        <f t="shared" si="248"/>
        <v>0</v>
      </c>
      <c r="IB117" s="407">
        <f t="shared" si="249"/>
        <v>0</v>
      </c>
      <c r="IC117" s="407" t="str">
        <f t="shared" si="250"/>
        <v/>
      </c>
      <c r="ID117" s="407" t="str">
        <f t="shared" si="251"/>
        <v/>
      </c>
      <c r="IE117" s="407" t="str">
        <f t="shared" si="252"/>
        <v/>
      </c>
      <c r="IF117" s="407" t="str">
        <f t="shared" si="253"/>
        <v/>
      </c>
      <c r="IG117" s="407">
        <f t="shared" si="254"/>
        <v>0</v>
      </c>
      <c r="IH117" s="407">
        <f t="shared" si="255"/>
        <v>0</v>
      </c>
      <c r="II117" s="407">
        <f t="shared" si="256"/>
        <v>0</v>
      </c>
      <c r="IJ117" s="407">
        <f t="shared" si="257"/>
        <v>0</v>
      </c>
      <c r="IK117" s="406">
        <f t="shared" si="258"/>
        <v>0</v>
      </c>
    </row>
    <row r="118" spans="2:245" s="178" customFormat="1" ht="15" customHeight="1" x14ac:dyDescent="0.2">
      <c r="B118" s="231">
        <f t="shared" si="174"/>
        <v>0</v>
      </c>
      <c r="C118" s="231">
        <f t="shared" si="175"/>
        <v>0</v>
      </c>
      <c r="D118" s="231">
        <f t="shared" si="176"/>
        <v>0</v>
      </c>
      <c r="E118" s="231">
        <f t="shared" si="177"/>
        <v>0</v>
      </c>
      <c r="F118" s="231">
        <f t="shared" si="178"/>
        <v>0</v>
      </c>
      <c r="G118" s="231">
        <f t="shared" si="179"/>
        <v>0</v>
      </c>
      <c r="H118" s="231">
        <f t="shared" si="180"/>
        <v>0</v>
      </c>
      <c r="I118" s="232">
        <f t="shared" si="181"/>
        <v>0</v>
      </c>
      <c r="J118" s="151">
        <f t="shared" si="182"/>
        <v>0</v>
      </c>
      <c r="K118" s="152"/>
      <c r="L118" s="152"/>
      <c r="M118" s="153"/>
      <c r="N118" s="233"/>
      <c r="O118" s="155"/>
      <c r="P118" s="145" t="str">
        <f>IFERROR(VLOOKUP(O118,整理番号!$A$30:$B$31,2,FALSE),"")</f>
        <v/>
      </c>
      <c r="Q118" s="213"/>
      <c r="R118" s="158"/>
      <c r="S118" s="156" t="str">
        <f t="shared" si="183"/>
        <v/>
      </c>
      <c r="T118" s="152"/>
      <c r="U118" s="153"/>
      <c r="V118" s="145" t="str">
        <f>IFERROR(VLOOKUP(U118,整理番号!$A$3:$B$5,2,FALSE),"")</f>
        <v/>
      </c>
      <c r="W118" s="153"/>
      <c r="X118" s="146" t="str">
        <f>IFERROR(VLOOKUP(W118,整理番号!$A$8:$B$9,2,FALSE),"")</f>
        <v/>
      </c>
      <c r="Y118" s="153"/>
      <c r="Z118" s="145" t="str">
        <f>IFERROR(VLOOKUP(Y118,整理番号!$A$12:$B$16,2,FALSE),"")</f>
        <v/>
      </c>
      <c r="AA118" s="209"/>
      <c r="AB118" s="211"/>
      <c r="AC118" s="211"/>
      <c r="AD118" s="209"/>
      <c r="AE118" s="209"/>
      <c r="AF118" s="209"/>
      <c r="AG118" s="209"/>
      <c r="AH118" s="408"/>
      <c r="AI118" s="159"/>
      <c r="AJ118" s="410" t="str">
        <f>IFERROR(VLOOKUP(AI118,整理番号!$A$19:$B$23,2,FALSE),"")</f>
        <v/>
      </c>
      <c r="AK118" s="156" t="str">
        <f t="shared" si="184"/>
        <v/>
      </c>
      <c r="AL118" s="157"/>
      <c r="AM118" s="216"/>
      <c r="AN118" s="218"/>
      <c r="AO118" s="218"/>
      <c r="AP118" s="158"/>
      <c r="AQ118" s="159"/>
      <c r="AR118" s="220"/>
      <c r="AS118" s="161" t="str">
        <f t="shared" si="185"/>
        <v/>
      </c>
      <c r="AT118" s="147"/>
      <c r="AU118" s="147"/>
      <c r="AV118" s="161" t="str">
        <f t="shared" si="186"/>
        <v/>
      </c>
      <c r="AW118" s="162" t="str">
        <f t="shared" si="187"/>
        <v/>
      </c>
      <c r="AX118" s="162" t="str">
        <f t="shared" si="188"/>
        <v/>
      </c>
      <c r="AY118" s="223"/>
      <c r="AZ118" s="227" t="str">
        <f t="shared" si="189"/>
        <v/>
      </c>
      <c r="BA118" s="228" t="str">
        <f t="shared" si="190"/>
        <v/>
      </c>
      <c r="BB118" s="234" t="str">
        <f t="shared" si="191"/>
        <v/>
      </c>
      <c r="BC118" s="237"/>
      <c r="BD118" s="238"/>
      <c r="BE118" s="284"/>
      <c r="BF118" s="286"/>
      <c r="BG118" s="241"/>
      <c r="BH118" s="241"/>
      <c r="BI118" s="241"/>
      <c r="BJ118" s="241"/>
      <c r="BK118" s="241"/>
      <c r="BL118" s="163" t="s">
        <v>105</v>
      </c>
      <c r="BM118" s="302" t="str">
        <f t="shared" si="192"/>
        <v/>
      </c>
      <c r="BN118" s="251"/>
      <c r="BO118" s="270"/>
      <c r="BP118" s="179"/>
      <c r="BQ118" s="164"/>
      <c r="BR118" s="243"/>
      <c r="BS118" s="243"/>
      <c r="BT118" s="243"/>
      <c r="BU118" s="243"/>
      <c r="BV118" s="243"/>
      <c r="BW118" s="165" t="s">
        <v>106</v>
      </c>
      <c r="BX118" s="251"/>
      <c r="BY118" s="296"/>
      <c r="BZ118" s="304"/>
      <c r="CA118" s="305"/>
      <c r="CB118" s="305"/>
      <c r="CC118" s="305"/>
      <c r="CD118" s="305"/>
      <c r="CE118" s="305"/>
      <c r="CF118" s="165" t="s">
        <v>169</v>
      </c>
      <c r="CG118" s="308" t="str">
        <f t="shared" si="193"/>
        <v/>
      </c>
      <c r="CH118" s="251"/>
      <c r="CI118" s="296"/>
      <c r="CJ118" s="166"/>
      <c r="CK118" s="245"/>
      <c r="CL118" s="245"/>
      <c r="CM118" s="245"/>
      <c r="CN118" s="245"/>
      <c r="CO118" s="245"/>
      <c r="CP118" s="165" t="s">
        <v>107</v>
      </c>
      <c r="CQ118" s="247"/>
      <c r="CR118" s="249" t="str">
        <f t="shared" si="194"/>
        <v/>
      </c>
      <c r="CS118" s="251"/>
      <c r="CT118" s="296" t="s">
        <v>171</v>
      </c>
      <c r="CU118" s="167"/>
      <c r="CV118" s="300"/>
      <c r="CW118" s="300"/>
      <c r="CX118" s="300"/>
      <c r="CY118" s="300"/>
      <c r="CZ118" s="300"/>
      <c r="DA118" s="300"/>
      <c r="DB118" s="168" t="s">
        <v>108</v>
      </c>
      <c r="DC118" s="296" t="s">
        <v>171</v>
      </c>
      <c r="DD118" s="170"/>
      <c r="DE118" s="300"/>
      <c r="DF118" s="300"/>
      <c r="DG118" s="300"/>
      <c r="DH118" s="300"/>
      <c r="DI118" s="300"/>
      <c r="DJ118" s="300"/>
      <c r="DK118" s="169" t="s">
        <v>106</v>
      </c>
      <c r="DL118" s="296" t="s">
        <v>171</v>
      </c>
      <c r="DM118" s="170"/>
      <c r="DN118" s="300"/>
      <c r="DO118" s="300"/>
      <c r="DP118" s="300"/>
      <c r="DQ118" s="300"/>
      <c r="DR118" s="300"/>
      <c r="DS118" s="300"/>
      <c r="DT118" s="171" t="s">
        <v>106</v>
      </c>
      <c r="DU118" s="296" t="s">
        <v>171</v>
      </c>
      <c r="DV118" s="310"/>
      <c r="DW118" s="300"/>
      <c r="DX118" s="300"/>
      <c r="DY118" s="300"/>
      <c r="DZ118" s="300"/>
      <c r="EA118" s="300"/>
      <c r="EB118" s="300"/>
      <c r="EC118" s="172" t="s">
        <v>106</v>
      </c>
      <c r="ED118" s="173"/>
      <c r="EE118" s="296" t="s">
        <v>171</v>
      </c>
      <c r="EF118" s="170"/>
      <c r="EG118" s="300"/>
      <c r="EH118" s="300"/>
      <c r="EI118" s="300"/>
      <c r="EJ118" s="300"/>
      <c r="EK118" s="300"/>
      <c r="EL118" s="300"/>
      <c r="EM118" s="172" t="s">
        <v>106</v>
      </c>
      <c r="EN118" s="174"/>
      <c r="EO118" s="296" t="s">
        <v>171</v>
      </c>
      <c r="EP118" s="255"/>
      <c r="EQ118" s="256"/>
      <c r="ER118" s="256"/>
      <c r="ES118" s="256"/>
      <c r="ET118" s="256"/>
      <c r="EU118" s="256"/>
      <c r="EV118" s="175" t="s">
        <v>109</v>
      </c>
      <c r="EW118" s="259" t="str">
        <f t="shared" si="195"/>
        <v/>
      </c>
      <c r="EX118" s="253"/>
      <c r="EY118" s="296" t="s">
        <v>171</v>
      </c>
      <c r="EZ118" s="255"/>
      <c r="FA118" s="256"/>
      <c r="FB118" s="256"/>
      <c r="FC118" s="256"/>
      <c r="FD118" s="256"/>
      <c r="FE118" s="256"/>
      <c r="FF118" s="175" t="s">
        <v>109</v>
      </c>
      <c r="FG118" s="176" t="str">
        <f t="shared" si="196"/>
        <v/>
      </c>
      <c r="FH118" s="251"/>
      <c r="FI118" s="296"/>
      <c r="FJ118" s="423"/>
      <c r="FK118" s="424"/>
      <c r="FL118" s="424"/>
      <c r="FM118" s="424"/>
      <c r="FN118" s="424"/>
      <c r="FO118" s="424"/>
      <c r="FP118" s="165" t="s">
        <v>110</v>
      </c>
      <c r="FQ118" s="177" t="str">
        <f t="shared" si="197"/>
        <v/>
      </c>
      <c r="FR118" s="261"/>
      <c r="FS118" s="263" t="str">
        <f t="shared" si="198"/>
        <v/>
      </c>
      <c r="FT118" s="269"/>
      <c r="FU118" s="270"/>
      <c r="FV118" s="265" t="str">
        <f t="shared" si="199"/>
        <v/>
      </c>
      <c r="FW118" s="273"/>
      <c r="FX118" s="274"/>
      <c r="FY118" s="267" t="str">
        <f t="shared" si="200"/>
        <v/>
      </c>
      <c r="FZ118" s="273"/>
      <c r="GA118" s="277"/>
      <c r="GB118" s="376"/>
      <c r="GD118" s="316" t="str">
        <f t="shared" si="201"/>
        <v/>
      </c>
      <c r="GE118" s="290" t="str">
        <f t="shared" si="202"/>
        <v/>
      </c>
      <c r="GF118" s="290" t="str">
        <f t="shared" si="203"/>
        <v/>
      </c>
      <c r="GG118" s="290" t="str">
        <f t="shared" si="204"/>
        <v/>
      </c>
      <c r="GH118" s="387" t="str">
        <f t="shared" si="205"/>
        <v/>
      </c>
      <c r="GI118" s="316" t="str">
        <f t="shared" si="206"/>
        <v/>
      </c>
      <c r="GJ118" s="290" t="str">
        <f t="shared" si="207"/>
        <v/>
      </c>
      <c r="GK118" s="290" t="str">
        <f t="shared" si="208"/>
        <v/>
      </c>
      <c r="GL118" s="317" t="str">
        <f t="shared" si="209"/>
        <v/>
      </c>
      <c r="GM118" s="391"/>
      <c r="GN118" s="398" t="str">
        <f t="shared" si="210"/>
        <v/>
      </c>
      <c r="GO118" s="398" t="str">
        <f t="shared" si="211"/>
        <v/>
      </c>
      <c r="GP118" s="399" t="str">
        <f t="shared" si="212"/>
        <v/>
      </c>
      <c r="GQ118" s="400" t="str">
        <f t="shared" si="213"/>
        <v/>
      </c>
      <c r="GR118" s="400" t="str">
        <f t="shared" si="214"/>
        <v/>
      </c>
      <c r="GS118" s="400" t="str">
        <f t="shared" si="215"/>
        <v/>
      </c>
      <c r="GT118" s="290" t="str">
        <f t="shared" si="216"/>
        <v/>
      </c>
      <c r="GU118" s="290" t="str">
        <f t="shared" si="217"/>
        <v/>
      </c>
      <c r="GV118" s="290" t="str">
        <f t="shared" si="218"/>
        <v/>
      </c>
      <c r="GW118" s="400" t="str">
        <f t="shared" si="219"/>
        <v/>
      </c>
      <c r="GX118" s="290" t="str">
        <f t="shared" si="220"/>
        <v/>
      </c>
      <c r="GY118" s="290" t="str">
        <f t="shared" si="221"/>
        <v/>
      </c>
      <c r="GZ118" s="290" t="str">
        <f t="shared" si="222"/>
        <v/>
      </c>
      <c r="HA118" s="317" t="str">
        <f t="shared" si="223"/>
        <v/>
      </c>
      <c r="HB118" s="417" t="str">
        <f t="shared" si="224"/>
        <v/>
      </c>
      <c r="HC118" s="399" t="str">
        <f t="shared" si="225"/>
        <v/>
      </c>
      <c r="HD118" s="290" t="str">
        <f t="shared" si="226"/>
        <v/>
      </c>
      <c r="HE118" s="290" t="str">
        <f t="shared" si="227"/>
        <v/>
      </c>
      <c r="HF118" s="290" t="str">
        <f t="shared" si="228"/>
        <v/>
      </c>
      <c r="HG118" s="290" t="str">
        <f t="shared" si="229"/>
        <v/>
      </c>
      <c r="HH118" s="317" t="str">
        <f t="shared" si="230"/>
        <v/>
      </c>
      <c r="HI118" s="399" t="str">
        <f t="shared" si="231"/>
        <v/>
      </c>
      <c r="HJ118" s="387" t="str">
        <f t="shared" si="232"/>
        <v/>
      </c>
      <c r="HK118" s="387" t="str">
        <f t="shared" si="233"/>
        <v/>
      </c>
      <c r="HL118" s="387" t="str">
        <f t="shared" si="234"/>
        <v/>
      </c>
      <c r="HM118" s="387" t="str">
        <f t="shared" si="235"/>
        <v/>
      </c>
      <c r="HN118" s="317" t="str">
        <f t="shared" si="236"/>
        <v/>
      </c>
      <c r="HO118" s="417" t="str">
        <f t="shared" si="237"/>
        <v/>
      </c>
      <c r="HP118" s="290" t="str">
        <f t="shared" si="238"/>
        <v/>
      </c>
      <c r="HQ118" s="290" t="str">
        <f t="shared" si="239"/>
        <v/>
      </c>
      <c r="HR118" s="422" t="str">
        <f t="shared" si="240"/>
        <v/>
      </c>
      <c r="HS118" s="399" t="str">
        <f t="shared" si="241"/>
        <v/>
      </c>
      <c r="HT118" s="400" t="str">
        <f t="shared" si="242"/>
        <v/>
      </c>
      <c r="HU118" s="387" t="str">
        <f t="shared" si="243"/>
        <v/>
      </c>
      <c r="HV118" s="387" t="str">
        <f t="shared" si="244"/>
        <v/>
      </c>
      <c r="HW118" s="404" t="str">
        <f t="shared" si="245"/>
        <v/>
      </c>
      <c r="HX118" s="394" t="str">
        <f t="shared" si="246"/>
        <v/>
      </c>
      <c r="HY118" s="180"/>
      <c r="HZ118" s="406">
        <f t="shared" si="247"/>
        <v>0</v>
      </c>
      <c r="IA118" s="406">
        <f t="shared" si="248"/>
        <v>0</v>
      </c>
      <c r="IB118" s="407">
        <f t="shared" si="249"/>
        <v>0</v>
      </c>
      <c r="IC118" s="407" t="str">
        <f t="shared" si="250"/>
        <v/>
      </c>
      <c r="ID118" s="407" t="str">
        <f t="shared" si="251"/>
        <v/>
      </c>
      <c r="IE118" s="407" t="str">
        <f t="shared" si="252"/>
        <v/>
      </c>
      <c r="IF118" s="407" t="str">
        <f t="shared" si="253"/>
        <v/>
      </c>
      <c r="IG118" s="407">
        <f t="shared" si="254"/>
        <v>0</v>
      </c>
      <c r="IH118" s="407">
        <f t="shared" si="255"/>
        <v>0</v>
      </c>
      <c r="II118" s="407">
        <f t="shared" si="256"/>
        <v>0</v>
      </c>
      <c r="IJ118" s="407">
        <f t="shared" si="257"/>
        <v>0</v>
      </c>
      <c r="IK118" s="406">
        <f t="shared" si="258"/>
        <v>0</v>
      </c>
    </row>
    <row r="119" spans="2:245" s="178" customFormat="1" ht="15" customHeight="1" x14ac:dyDescent="0.2">
      <c r="B119" s="231">
        <f t="shared" si="174"/>
        <v>0</v>
      </c>
      <c r="C119" s="231">
        <f t="shared" si="175"/>
        <v>0</v>
      </c>
      <c r="D119" s="231">
        <f t="shared" si="176"/>
        <v>0</v>
      </c>
      <c r="E119" s="231">
        <f t="shared" si="177"/>
        <v>0</v>
      </c>
      <c r="F119" s="231">
        <f t="shared" si="178"/>
        <v>0</v>
      </c>
      <c r="G119" s="231">
        <f t="shared" si="179"/>
        <v>0</v>
      </c>
      <c r="H119" s="231">
        <f t="shared" si="180"/>
        <v>0</v>
      </c>
      <c r="I119" s="232">
        <f t="shared" si="181"/>
        <v>0</v>
      </c>
      <c r="J119" s="151">
        <f t="shared" si="182"/>
        <v>0</v>
      </c>
      <c r="K119" s="152"/>
      <c r="L119" s="152"/>
      <c r="M119" s="153"/>
      <c r="N119" s="233"/>
      <c r="O119" s="155"/>
      <c r="P119" s="145" t="str">
        <f>IFERROR(VLOOKUP(O119,整理番号!$A$30:$B$31,2,FALSE),"")</f>
        <v/>
      </c>
      <c r="Q119" s="213"/>
      <c r="R119" s="158"/>
      <c r="S119" s="156" t="str">
        <f t="shared" si="183"/>
        <v/>
      </c>
      <c r="T119" s="152"/>
      <c r="U119" s="153"/>
      <c r="V119" s="145" t="str">
        <f>IFERROR(VLOOKUP(U119,整理番号!$A$3:$B$5,2,FALSE),"")</f>
        <v/>
      </c>
      <c r="W119" s="153"/>
      <c r="X119" s="146" t="str">
        <f>IFERROR(VLOOKUP(W119,整理番号!$A$8:$B$9,2,FALSE),"")</f>
        <v/>
      </c>
      <c r="Y119" s="153"/>
      <c r="Z119" s="145" t="str">
        <f>IFERROR(VLOOKUP(Y119,整理番号!$A$12:$B$16,2,FALSE),"")</f>
        <v/>
      </c>
      <c r="AA119" s="209"/>
      <c r="AB119" s="211"/>
      <c r="AC119" s="211"/>
      <c r="AD119" s="209"/>
      <c r="AE119" s="209"/>
      <c r="AF119" s="209"/>
      <c r="AG119" s="209"/>
      <c r="AH119" s="408"/>
      <c r="AI119" s="159"/>
      <c r="AJ119" s="410" t="str">
        <f>IFERROR(VLOOKUP(AI119,整理番号!$A$19:$B$23,2,FALSE),"")</f>
        <v/>
      </c>
      <c r="AK119" s="156" t="str">
        <f t="shared" si="184"/>
        <v/>
      </c>
      <c r="AL119" s="157"/>
      <c r="AM119" s="216"/>
      <c r="AN119" s="218"/>
      <c r="AO119" s="218"/>
      <c r="AP119" s="158"/>
      <c r="AQ119" s="159"/>
      <c r="AR119" s="220"/>
      <c r="AS119" s="161" t="str">
        <f t="shared" si="185"/>
        <v/>
      </c>
      <c r="AT119" s="147"/>
      <c r="AU119" s="147"/>
      <c r="AV119" s="161" t="str">
        <f t="shared" si="186"/>
        <v/>
      </c>
      <c r="AW119" s="162" t="str">
        <f t="shared" si="187"/>
        <v/>
      </c>
      <c r="AX119" s="162" t="str">
        <f t="shared" si="188"/>
        <v/>
      </c>
      <c r="AY119" s="223"/>
      <c r="AZ119" s="227" t="str">
        <f t="shared" si="189"/>
        <v/>
      </c>
      <c r="BA119" s="228" t="str">
        <f t="shared" si="190"/>
        <v/>
      </c>
      <c r="BB119" s="234" t="str">
        <f t="shared" si="191"/>
        <v/>
      </c>
      <c r="BC119" s="237"/>
      <c r="BD119" s="238"/>
      <c r="BE119" s="284"/>
      <c r="BF119" s="286"/>
      <c r="BG119" s="241"/>
      <c r="BH119" s="241"/>
      <c r="BI119" s="241"/>
      <c r="BJ119" s="241"/>
      <c r="BK119" s="241"/>
      <c r="BL119" s="163" t="s">
        <v>105</v>
      </c>
      <c r="BM119" s="302" t="str">
        <f t="shared" si="192"/>
        <v/>
      </c>
      <c r="BN119" s="251"/>
      <c r="BO119" s="270"/>
      <c r="BP119" s="179"/>
      <c r="BQ119" s="164"/>
      <c r="BR119" s="243"/>
      <c r="BS119" s="243"/>
      <c r="BT119" s="243"/>
      <c r="BU119" s="243"/>
      <c r="BV119" s="243"/>
      <c r="BW119" s="165" t="s">
        <v>106</v>
      </c>
      <c r="BX119" s="251"/>
      <c r="BY119" s="296"/>
      <c r="BZ119" s="304"/>
      <c r="CA119" s="305"/>
      <c r="CB119" s="305"/>
      <c r="CC119" s="305"/>
      <c r="CD119" s="305"/>
      <c r="CE119" s="305"/>
      <c r="CF119" s="165" t="s">
        <v>169</v>
      </c>
      <c r="CG119" s="308" t="str">
        <f t="shared" si="193"/>
        <v/>
      </c>
      <c r="CH119" s="251"/>
      <c r="CI119" s="296"/>
      <c r="CJ119" s="166"/>
      <c r="CK119" s="245"/>
      <c r="CL119" s="245"/>
      <c r="CM119" s="245"/>
      <c r="CN119" s="245"/>
      <c r="CO119" s="245"/>
      <c r="CP119" s="165" t="s">
        <v>107</v>
      </c>
      <c r="CQ119" s="247"/>
      <c r="CR119" s="249" t="str">
        <f t="shared" si="194"/>
        <v/>
      </c>
      <c r="CS119" s="251"/>
      <c r="CT119" s="296" t="s">
        <v>171</v>
      </c>
      <c r="CU119" s="167"/>
      <c r="CV119" s="300"/>
      <c r="CW119" s="300"/>
      <c r="CX119" s="300"/>
      <c r="CY119" s="300"/>
      <c r="CZ119" s="300"/>
      <c r="DA119" s="300"/>
      <c r="DB119" s="168" t="s">
        <v>108</v>
      </c>
      <c r="DC119" s="296" t="s">
        <v>171</v>
      </c>
      <c r="DD119" s="170"/>
      <c r="DE119" s="300"/>
      <c r="DF119" s="300"/>
      <c r="DG119" s="300"/>
      <c r="DH119" s="300"/>
      <c r="DI119" s="300"/>
      <c r="DJ119" s="300"/>
      <c r="DK119" s="169" t="s">
        <v>106</v>
      </c>
      <c r="DL119" s="296" t="s">
        <v>171</v>
      </c>
      <c r="DM119" s="170"/>
      <c r="DN119" s="300"/>
      <c r="DO119" s="300"/>
      <c r="DP119" s="300"/>
      <c r="DQ119" s="300"/>
      <c r="DR119" s="300"/>
      <c r="DS119" s="300"/>
      <c r="DT119" s="171" t="s">
        <v>106</v>
      </c>
      <c r="DU119" s="296" t="s">
        <v>171</v>
      </c>
      <c r="DV119" s="310"/>
      <c r="DW119" s="300"/>
      <c r="DX119" s="300"/>
      <c r="DY119" s="300"/>
      <c r="DZ119" s="300"/>
      <c r="EA119" s="300"/>
      <c r="EB119" s="300"/>
      <c r="EC119" s="172" t="s">
        <v>106</v>
      </c>
      <c r="ED119" s="173"/>
      <c r="EE119" s="296" t="s">
        <v>171</v>
      </c>
      <c r="EF119" s="170"/>
      <c r="EG119" s="300"/>
      <c r="EH119" s="300"/>
      <c r="EI119" s="300"/>
      <c r="EJ119" s="300"/>
      <c r="EK119" s="300"/>
      <c r="EL119" s="300"/>
      <c r="EM119" s="172" t="s">
        <v>106</v>
      </c>
      <c r="EN119" s="174"/>
      <c r="EO119" s="296" t="s">
        <v>171</v>
      </c>
      <c r="EP119" s="255"/>
      <c r="EQ119" s="256"/>
      <c r="ER119" s="256"/>
      <c r="ES119" s="256"/>
      <c r="ET119" s="256"/>
      <c r="EU119" s="256"/>
      <c r="EV119" s="175" t="s">
        <v>109</v>
      </c>
      <c r="EW119" s="259" t="str">
        <f t="shared" si="195"/>
        <v/>
      </c>
      <c r="EX119" s="253"/>
      <c r="EY119" s="296" t="s">
        <v>171</v>
      </c>
      <c r="EZ119" s="255"/>
      <c r="FA119" s="256"/>
      <c r="FB119" s="256"/>
      <c r="FC119" s="256"/>
      <c r="FD119" s="256"/>
      <c r="FE119" s="256"/>
      <c r="FF119" s="175" t="s">
        <v>109</v>
      </c>
      <c r="FG119" s="176" t="str">
        <f t="shared" si="196"/>
        <v/>
      </c>
      <c r="FH119" s="251"/>
      <c r="FI119" s="296"/>
      <c r="FJ119" s="423"/>
      <c r="FK119" s="424"/>
      <c r="FL119" s="424"/>
      <c r="FM119" s="424"/>
      <c r="FN119" s="424"/>
      <c r="FO119" s="424"/>
      <c r="FP119" s="165" t="s">
        <v>110</v>
      </c>
      <c r="FQ119" s="177" t="str">
        <f t="shared" si="197"/>
        <v/>
      </c>
      <c r="FR119" s="261"/>
      <c r="FS119" s="263" t="str">
        <f t="shared" si="198"/>
        <v/>
      </c>
      <c r="FT119" s="269"/>
      <c r="FU119" s="270"/>
      <c r="FV119" s="265" t="str">
        <f t="shared" si="199"/>
        <v/>
      </c>
      <c r="FW119" s="273"/>
      <c r="FX119" s="274"/>
      <c r="FY119" s="267" t="str">
        <f t="shared" si="200"/>
        <v/>
      </c>
      <c r="FZ119" s="273"/>
      <c r="GA119" s="277"/>
      <c r="GB119" s="376"/>
      <c r="GD119" s="316" t="str">
        <f t="shared" si="201"/>
        <v/>
      </c>
      <c r="GE119" s="290" t="str">
        <f t="shared" si="202"/>
        <v/>
      </c>
      <c r="GF119" s="290" t="str">
        <f t="shared" si="203"/>
        <v/>
      </c>
      <c r="GG119" s="290" t="str">
        <f t="shared" si="204"/>
        <v/>
      </c>
      <c r="GH119" s="387" t="str">
        <f t="shared" si="205"/>
        <v/>
      </c>
      <c r="GI119" s="316" t="str">
        <f t="shared" si="206"/>
        <v/>
      </c>
      <c r="GJ119" s="290" t="str">
        <f t="shared" si="207"/>
        <v/>
      </c>
      <c r="GK119" s="290" t="str">
        <f t="shared" si="208"/>
        <v/>
      </c>
      <c r="GL119" s="317" t="str">
        <f t="shared" si="209"/>
        <v/>
      </c>
      <c r="GM119" s="391"/>
      <c r="GN119" s="398" t="str">
        <f t="shared" si="210"/>
        <v/>
      </c>
      <c r="GO119" s="398" t="str">
        <f t="shared" si="211"/>
        <v/>
      </c>
      <c r="GP119" s="399" t="str">
        <f t="shared" si="212"/>
        <v/>
      </c>
      <c r="GQ119" s="400" t="str">
        <f t="shared" si="213"/>
        <v/>
      </c>
      <c r="GR119" s="400" t="str">
        <f t="shared" si="214"/>
        <v/>
      </c>
      <c r="GS119" s="400" t="str">
        <f t="shared" si="215"/>
        <v/>
      </c>
      <c r="GT119" s="290" t="str">
        <f t="shared" si="216"/>
        <v/>
      </c>
      <c r="GU119" s="290" t="str">
        <f t="shared" si="217"/>
        <v/>
      </c>
      <c r="GV119" s="290" t="str">
        <f t="shared" si="218"/>
        <v/>
      </c>
      <c r="GW119" s="400" t="str">
        <f t="shared" si="219"/>
        <v/>
      </c>
      <c r="GX119" s="290" t="str">
        <f t="shared" si="220"/>
        <v/>
      </c>
      <c r="GY119" s="290" t="str">
        <f t="shared" si="221"/>
        <v/>
      </c>
      <c r="GZ119" s="290" t="str">
        <f t="shared" si="222"/>
        <v/>
      </c>
      <c r="HA119" s="317" t="str">
        <f t="shared" si="223"/>
        <v/>
      </c>
      <c r="HB119" s="417" t="str">
        <f t="shared" si="224"/>
        <v/>
      </c>
      <c r="HC119" s="399" t="str">
        <f t="shared" si="225"/>
        <v/>
      </c>
      <c r="HD119" s="290" t="str">
        <f t="shared" si="226"/>
        <v/>
      </c>
      <c r="HE119" s="290" t="str">
        <f t="shared" si="227"/>
        <v/>
      </c>
      <c r="HF119" s="290" t="str">
        <f t="shared" si="228"/>
        <v/>
      </c>
      <c r="HG119" s="290" t="str">
        <f t="shared" si="229"/>
        <v/>
      </c>
      <c r="HH119" s="317" t="str">
        <f t="shared" si="230"/>
        <v/>
      </c>
      <c r="HI119" s="399" t="str">
        <f t="shared" si="231"/>
        <v/>
      </c>
      <c r="HJ119" s="387" t="str">
        <f t="shared" si="232"/>
        <v/>
      </c>
      <c r="HK119" s="387" t="str">
        <f t="shared" si="233"/>
        <v/>
      </c>
      <c r="HL119" s="387" t="str">
        <f t="shared" si="234"/>
        <v/>
      </c>
      <c r="HM119" s="387" t="str">
        <f t="shared" si="235"/>
        <v/>
      </c>
      <c r="HN119" s="317" t="str">
        <f t="shared" si="236"/>
        <v/>
      </c>
      <c r="HO119" s="417" t="str">
        <f t="shared" si="237"/>
        <v/>
      </c>
      <c r="HP119" s="290" t="str">
        <f t="shared" si="238"/>
        <v/>
      </c>
      <c r="HQ119" s="290" t="str">
        <f t="shared" si="239"/>
        <v/>
      </c>
      <c r="HR119" s="422" t="str">
        <f t="shared" si="240"/>
        <v/>
      </c>
      <c r="HS119" s="399" t="str">
        <f t="shared" si="241"/>
        <v/>
      </c>
      <c r="HT119" s="400" t="str">
        <f t="shared" si="242"/>
        <v/>
      </c>
      <c r="HU119" s="387" t="str">
        <f t="shared" si="243"/>
        <v/>
      </c>
      <c r="HV119" s="387" t="str">
        <f t="shared" si="244"/>
        <v/>
      </c>
      <c r="HW119" s="404" t="str">
        <f t="shared" si="245"/>
        <v/>
      </c>
      <c r="HX119" s="394" t="str">
        <f t="shared" si="246"/>
        <v/>
      </c>
      <c r="HY119" s="180"/>
      <c r="HZ119" s="406">
        <f t="shared" si="247"/>
        <v>0</v>
      </c>
      <c r="IA119" s="406">
        <f t="shared" si="248"/>
        <v>0</v>
      </c>
      <c r="IB119" s="407">
        <f t="shared" si="249"/>
        <v>0</v>
      </c>
      <c r="IC119" s="407" t="str">
        <f t="shared" si="250"/>
        <v/>
      </c>
      <c r="ID119" s="407" t="str">
        <f t="shared" si="251"/>
        <v/>
      </c>
      <c r="IE119" s="407" t="str">
        <f t="shared" si="252"/>
        <v/>
      </c>
      <c r="IF119" s="407" t="str">
        <f t="shared" si="253"/>
        <v/>
      </c>
      <c r="IG119" s="407">
        <f t="shared" si="254"/>
        <v>0</v>
      </c>
      <c r="IH119" s="407">
        <f t="shared" si="255"/>
        <v>0</v>
      </c>
      <c r="II119" s="407">
        <f t="shared" si="256"/>
        <v>0</v>
      </c>
      <c r="IJ119" s="407">
        <f t="shared" si="257"/>
        <v>0</v>
      </c>
      <c r="IK119" s="406">
        <f t="shared" si="258"/>
        <v>0</v>
      </c>
    </row>
    <row r="120" spans="2:245" s="178" customFormat="1" ht="15" customHeight="1" x14ac:dyDescent="0.2">
      <c r="B120" s="231">
        <f t="shared" si="174"/>
        <v>0</v>
      </c>
      <c r="C120" s="231">
        <f t="shared" si="175"/>
        <v>0</v>
      </c>
      <c r="D120" s="231">
        <f t="shared" si="176"/>
        <v>0</v>
      </c>
      <c r="E120" s="231">
        <f t="shared" si="177"/>
        <v>0</v>
      </c>
      <c r="F120" s="231">
        <f t="shared" si="178"/>
        <v>0</v>
      </c>
      <c r="G120" s="231">
        <f t="shared" si="179"/>
        <v>0</v>
      </c>
      <c r="H120" s="231">
        <f t="shared" si="180"/>
        <v>0</v>
      </c>
      <c r="I120" s="232">
        <f t="shared" si="181"/>
        <v>0</v>
      </c>
      <c r="J120" s="151">
        <f t="shared" si="182"/>
        <v>0</v>
      </c>
      <c r="K120" s="152"/>
      <c r="L120" s="152"/>
      <c r="M120" s="153"/>
      <c r="N120" s="233"/>
      <c r="O120" s="155"/>
      <c r="P120" s="145" t="str">
        <f>IFERROR(VLOOKUP(O120,整理番号!$A$30:$B$31,2,FALSE),"")</f>
        <v/>
      </c>
      <c r="Q120" s="213"/>
      <c r="R120" s="158"/>
      <c r="S120" s="156" t="str">
        <f t="shared" si="183"/>
        <v/>
      </c>
      <c r="T120" s="152"/>
      <c r="U120" s="153"/>
      <c r="V120" s="145" t="str">
        <f>IFERROR(VLOOKUP(U120,整理番号!$A$3:$B$5,2,FALSE),"")</f>
        <v/>
      </c>
      <c r="W120" s="153"/>
      <c r="X120" s="146" t="str">
        <f>IFERROR(VLOOKUP(W120,整理番号!$A$8:$B$9,2,FALSE),"")</f>
        <v/>
      </c>
      <c r="Y120" s="153"/>
      <c r="Z120" s="145" t="str">
        <f>IFERROR(VLOOKUP(Y120,整理番号!$A$12:$B$16,2,FALSE),"")</f>
        <v/>
      </c>
      <c r="AA120" s="209"/>
      <c r="AB120" s="211"/>
      <c r="AC120" s="211"/>
      <c r="AD120" s="209"/>
      <c r="AE120" s="209"/>
      <c r="AF120" s="209"/>
      <c r="AG120" s="209"/>
      <c r="AH120" s="408"/>
      <c r="AI120" s="159"/>
      <c r="AJ120" s="410" t="str">
        <f>IFERROR(VLOOKUP(AI120,整理番号!$A$19:$B$23,2,FALSE),"")</f>
        <v/>
      </c>
      <c r="AK120" s="156" t="str">
        <f t="shared" si="184"/>
        <v/>
      </c>
      <c r="AL120" s="157"/>
      <c r="AM120" s="216"/>
      <c r="AN120" s="218"/>
      <c r="AO120" s="218"/>
      <c r="AP120" s="158"/>
      <c r="AQ120" s="159"/>
      <c r="AR120" s="220"/>
      <c r="AS120" s="161" t="str">
        <f t="shared" si="185"/>
        <v/>
      </c>
      <c r="AT120" s="147"/>
      <c r="AU120" s="147"/>
      <c r="AV120" s="161" t="str">
        <f t="shared" si="186"/>
        <v/>
      </c>
      <c r="AW120" s="162" t="str">
        <f t="shared" si="187"/>
        <v/>
      </c>
      <c r="AX120" s="162" t="str">
        <f t="shared" si="188"/>
        <v/>
      </c>
      <c r="AY120" s="223"/>
      <c r="AZ120" s="227" t="str">
        <f t="shared" si="189"/>
        <v/>
      </c>
      <c r="BA120" s="228" t="str">
        <f t="shared" si="190"/>
        <v/>
      </c>
      <c r="BB120" s="234" t="str">
        <f t="shared" si="191"/>
        <v/>
      </c>
      <c r="BC120" s="237"/>
      <c r="BD120" s="238"/>
      <c r="BE120" s="284"/>
      <c r="BF120" s="286"/>
      <c r="BG120" s="241"/>
      <c r="BH120" s="241"/>
      <c r="BI120" s="241"/>
      <c r="BJ120" s="241"/>
      <c r="BK120" s="241"/>
      <c r="BL120" s="163" t="s">
        <v>105</v>
      </c>
      <c r="BM120" s="302" t="str">
        <f t="shared" si="192"/>
        <v/>
      </c>
      <c r="BN120" s="251"/>
      <c r="BO120" s="270"/>
      <c r="BP120" s="179"/>
      <c r="BQ120" s="164"/>
      <c r="BR120" s="243"/>
      <c r="BS120" s="243"/>
      <c r="BT120" s="243"/>
      <c r="BU120" s="243"/>
      <c r="BV120" s="243"/>
      <c r="BW120" s="165" t="s">
        <v>106</v>
      </c>
      <c r="BX120" s="251"/>
      <c r="BY120" s="296"/>
      <c r="BZ120" s="304"/>
      <c r="CA120" s="305"/>
      <c r="CB120" s="305"/>
      <c r="CC120" s="305"/>
      <c r="CD120" s="305"/>
      <c r="CE120" s="305"/>
      <c r="CF120" s="165" t="s">
        <v>169</v>
      </c>
      <c r="CG120" s="308" t="str">
        <f t="shared" si="193"/>
        <v/>
      </c>
      <c r="CH120" s="251"/>
      <c r="CI120" s="296"/>
      <c r="CJ120" s="166"/>
      <c r="CK120" s="245"/>
      <c r="CL120" s="245"/>
      <c r="CM120" s="245"/>
      <c r="CN120" s="245"/>
      <c r="CO120" s="245"/>
      <c r="CP120" s="165" t="s">
        <v>107</v>
      </c>
      <c r="CQ120" s="247"/>
      <c r="CR120" s="249" t="str">
        <f t="shared" si="194"/>
        <v/>
      </c>
      <c r="CS120" s="251"/>
      <c r="CT120" s="296" t="s">
        <v>171</v>
      </c>
      <c r="CU120" s="167"/>
      <c r="CV120" s="300"/>
      <c r="CW120" s="300"/>
      <c r="CX120" s="300"/>
      <c r="CY120" s="300"/>
      <c r="CZ120" s="300"/>
      <c r="DA120" s="300"/>
      <c r="DB120" s="168" t="s">
        <v>108</v>
      </c>
      <c r="DC120" s="296" t="s">
        <v>171</v>
      </c>
      <c r="DD120" s="170"/>
      <c r="DE120" s="300"/>
      <c r="DF120" s="300"/>
      <c r="DG120" s="300"/>
      <c r="DH120" s="300"/>
      <c r="DI120" s="300"/>
      <c r="DJ120" s="300"/>
      <c r="DK120" s="169" t="s">
        <v>106</v>
      </c>
      <c r="DL120" s="296" t="s">
        <v>171</v>
      </c>
      <c r="DM120" s="170"/>
      <c r="DN120" s="300"/>
      <c r="DO120" s="300"/>
      <c r="DP120" s="300"/>
      <c r="DQ120" s="300"/>
      <c r="DR120" s="300"/>
      <c r="DS120" s="300"/>
      <c r="DT120" s="171" t="s">
        <v>106</v>
      </c>
      <c r="DU120" s="296" t="s">
        <v>171</v>
      </c>
      <c r="DV120" s="310"/>
      <c r="DW120" s="300"/>
      <c r="DX120" s="300"/>
      <c r="DY120" s="300"/>
      <c r="DZ120" s="300"/>
      <c r="EA120" s="300"/>
      <c r="EB120" s="300"/>
      <c r="EC120" s="172" t="s">
        <v>106</v>
      </c>
      <c r="ED120" s="173"/>
      <c r="EE120" s="296" t="s">
        <v>171</v>
      </c>
      <c r="EF120" s="170"/>
      <c r="EG120" s="300"/>
      <c r="EH120" s="300"/>
      <c r="EI120" s="300"/>
      <c r="EJ120" s="300"/>
      <c r="EK120" s="300"/>
      <c r="EL120" s="300"/>
      <c r="EM120" s="172" t="s">
        <v>106</v>
      </c>
      <c r="EN120" s="174"/>
      <c r="EO120" s="296" t="s">
        <v>171</v>
      </c>
      <c r="EP120" s="255"/>
      <c r="EQ120" s="256"/>
      <c r="ER120" s="256"/>
      <c r="ES120" s="256"/>
      <c r="ET120" s="256"/>
      <c r="EU120" s="256"/>
      <c r="EV120" s="175" t="s">
        <v>109</v>
      </c>
      <c r="EW120" s="259" t="str">
        <f t="shared" si="195"/>
        <v/>
      </c>
      <c r="EX120" s="253"/>
      <c r="EY120" s="296" t="s">
        <v>171</v>
      </c>
      <c r="EZ120" s="255"/>
      <c r="FA120" s="256"/>
      <c r="FB120" s="256"/>
      <c r="FC120" s="256"/>
      <c r="FD120" s="256"/>
      <c r="FE120" s="256"/>
      <c r="FF120" s="175" t="s">
        <v>109</v>
      </c>
      <c r="FG120" s="176" t="str">
        <f t="shared" si="196"/>
        <v/>
      </c>
      <c r="FH120" s="251"/>
      <c r="FI120" s="296"/>
      <c r="FJ120" s="423"/>
      <c r="FK120" s="424"/>
      <c r="FL120" s="424"/>
      <c r="FM120" s="424"/>
      <c r="FN120" s="424"/>
      <c r="FO120" s="424"/>
      <c r="FP120" s="165" t="s">
        <v>110</v>
      </c>
      <c r="FQ120" s="177" t="str">
        <f t="shared" si="197"/>
        <v/>
      </c>
      <c r="FR120" s="261"/>
      <c r="FS120" s="263" t="str">
        <f t="shared" si="198"/>
        <v/>
      </c>
      <c r="FT120" s="269"/>
      <c r="FU120" s="270"/>
      <c r="FV120" s="265" t="str">
        <f t="shared" si="199"/>
        <v/>
      </c>
      <c r="FW120" s="273"/>
      <c r="FX120" s="274"/>
      <c r="FY120" s="267" t="str">
        <f t="shared" si="200"/>
        <v/>
      </c>
      <c r="FZ120" s="273"/>
      <c r="GA120" s="277"/>
      <c r="GB120" s="376"/>
      <c r="GD120" s="316" t="str">
        <f t="shared" si="201"/>
        <v/>
      </c>
      <c r="GE120" s="290" t="str">
        <f t="shared" si="202"/>
        <v/>
      </c>
      <c r="GF120" s="290" t="str">
        <f t="shared" si="203"/>
        <v/>
      </c>
      <c r="GG120" s="290" t="str">
        <f t="shared" si="204"/>
        <v/>
      </c>
      <c r="GH120" s="387" t="str">
        <f t="shared" si="205"/>
        <v/>
      </c>
      <c r="GI120" s="316" t="str">
        <f t="shared" si="206"/>
        <v/>
      </c>
      <c r="GJ120" s="290" t="str">
        <f t="shared" si="207"/>
        <v/>
      </c>
      <c r="GK120" s="290" t="str">
        <f t="shared" si="208"/>
        <v/>
      </c>
      <c r="GL120" s="317" t="str">
        <f t="shared" si="209"/>
        <v/>
      </c>
      <c r="GM120" s="391"/>
      <c r="GN120" s="398" t="str">
        <f t="shared" si="210"/>
        <v/>
      </c>
      <c r="GO120" s="398" t="str">
        <f t="shared" si="211"/>
        <v/>
      </c>
      <c r="GP120" s="399" t="str">
        <f t="shared" si="212"/>
        <v/>
      </c>
      <c r="GQ120" s="400" t="str">
        <f t="shared" si="213"/>
        <v/>
      </c>
      <c r="GR120" s="400" t="str">
        <f t="shared" si="214"/>
        <v/>
      </c>
      <c r="GS120" s="400" t="str">
        <f t="shared" si="215"/>
        <v/>
      </c>
      <c r="GT120" s="290" t="str">
        <f t="shared" si="216"/>
        <v/>
      </c>
      <c r="GU120" s="290" t="str">
        <f t="shared" si="217"/>
        <v/>
      </c>
      <c r="GV120" s="290" t="str">
        <f t="shared" si="218"/>
        <v/>
      </c>
      <c r="GW120" s="400" t="str">
        <f t="shared" si="219"/>
        <v/>
      </c>
      <c r="GX120" s="290" t="str">
        <f t="shared" si="220"/>
        <v/>
      </c>
      <c r="GY120" s="290" t="str">
        <f t="shared" si="221"/>
        <v/>
      </c>
      <c r="GZ120" s="290" t="str">
        <f t="shared" si="222"/>
        <v/>
      </c>
      <c r="HA120" s="317" t="str">
        <f t="shared" si="223"/>
        <v/>
      </c>
      <c r="HB120" s="417" t="str">
        <f t="shared" si="224"/>
        <v/>
      </c>
      <c r="HC120" s="399" t="str">
        <f t="shared" si="225"/>
        <v/>
      </c>
      <c r="HD120" s="290" t="str">
        <f t="shared" si="226"/>
        <v/>
      </c>
      <c r="HE120" s="290" t="str">
        <f t="shared" si="227"/>
        <v/>
      </c>
      <c r="HF120" s="290" t="str">
        <f t="shared" si="228"/>
        <v/>
      </c>
      <c r="HG120" s="290" t="str">
        <f t="shared" si="229"/>
        <v/>
      </c>
      <c r="HH120" s="317" t="str">
        <f t="shared" si="230"/>
        <v/>
      </c>
      <c r="HI120" s="399" t="str">
        <f t="shared" si="231"/>
        <v/>
      </c>
      <c r="HJ120" s="387" t="str">
        <f t="shared" si="232"/>
        <v/>
      </c>
      <c r="HK120" s="387" t="str">
        <f t="shared" si="233"/>
        <v/>
      </c>
      <c r="HL120" s="387" t="str">
        <f t="shared" si="234"/>
        <v/>
      </c>
      <c r="HM120" s="387" t="str">
        <f t="shared" si="235"/>
        <v/>
      </c>
      <c r="HN120" s="317" t="str">
        <f t="shared" si="236"/>
        <v/>
      </c>
      <c r="HO120" s="417" t="str">
        <f t="shared" si="237"/>
        <v/>
      </c>
      <c r="HP120" s="290" t="str">
        <f t="shared" si="238"/>
        <v/>
      </c>
      <c r="HQ120" s="290" t="str">
        <f t="shared" si="239"/>
        <v/>
      </c>
      <c r="HR120" s="422" t="str">
        <f t="shared" si="240"/>
        <v/>
      </c>
      <c r="HS120" s="399" t="str">
        <f t="shared" si="241"/>
        <v/>
      </c>
      <c r="HT120" s="400" t="str">
        <f t="shared" si="242"/>
        <v/>
      </c>
      <c r="HU120" s="387" t="str">
        <f t="shared" si="243"/>
        <v/>
      </c>
      <c r="HV120" s="387" t="str">
        <f t="shared" si="244"/>
        <v/>
      </c>
      <c r="HW120" s="404" t="str">
        <f t="shared" si="245"/>
        <v/>
      </c>
      <c r="HX120" s="394" t="str">
        <f t="shared" si="246"/>
        <v/>
      </c>
      <c r="HY120" s="180"/>
      <c r="HZ120" s="406">
        <f t="shared" si="247"/>
        <v>0</v>
      </c>
      <c r="IA120" s="406">
        <f t="shared" si="248"/>
        <v>0</v>
      </c>
      <c r="IB120" s="407">
        <f t="shared" si="249"/>
        <v>0</v>
      </c>
      <c r="IC120" s="407" t="str">
        <f t="shared" si="250"/>
        <v/>
      </c>
      <c r="ID120" s="407" t="str">
        <f t="shared" si="251"/>
        <v/>
      </c>
      <c r="IE120" s="407" t="str">
        <f t="shared" si="252"/>
        <v/>
      </c>
      <c r="IF120" s="407" t="str">
        <f t="shared" si="253"/>
        <v/>
      </c>
      <c r="IG120" s="407">
        <f t="shared" si="254"/>
        <v>0</v>
      </c>
      <c r="IH120" s="407">
        <f t="shared" si="255"/>
        <v>0</v>
      </c>
      <c r="II120" s="407">
        <f t="shared" si="256"/>
        <v>0</v>
      </c>
      <c r="IJ120" s="407">
        <f t="shared" si="257"/>
        <v>0</v>
      </c>
      <c r="IK120" s="406">
        <f t="shared" si="258"/>
        <v>0</v>
      </c>
    </row>
    <row r="121" spans="2:245" s="178" customFormat="1" ht="15" customHeight="1" x14ac:dyDescent="0.2">
      <c r="B121" s="231">
        <f t="shared" si="174"/>
        <v>0</v>
      </c>
      <c r="C121" s="231">
        <f t="shared" si="175"/>
        <v>0</v>
      </c>
      <c r="D121" s="231">
        <f t="shared" si="176"/>
        <v>0</v>
      </c>
      <c r="E121" s="231">
        <f t="shared" si="177"/>
        <v>0</v>
      </c>
      <c r="F121" s="231">
        <f t="shared" si="178"/>
        <v>0</v>
      </c>
      <c r="G121" s="231">
        <f t="shared" si="179"/>
        <v>0</v>
      </c>
      <c r="H121" s="231">
        <f t="shared" si="180"/>
        <v>0</v>
      </c>
      <c r="I121" s="232">
        <f t="shared" si="181"/>
        <v>0</v>
      </c>
      <c r="J121" s="151">
        <f t="shared" si="182"/>
        <v>0</v>
      </c>
      <c r="K121" s="152"/>
      <c r="L121" s="152"/>
      <c r="M121" s="153"/>
      <c r="N121" s="233"/>
      <c r="O121" s="155"/>
      <c r="P121" s="145" t="str">
        <f>IFERROR(VLOOKUP(O121,整理番号!$A$30:$B$31,2,FALSE),"")</f>
        <v/>
      </c>
      <c r="Q121" s="213"/>
      <c r="R121" s="158"/>
      <c r="S121" s="156" t="str">
        <f t="shared" si="183"/>
        <v/>
      </c>
      <c r="T121" s="152"/>
      <c r="U121" s="153"/>
      <c r="V121" s="145" t="str">
        <f>IFERROR(VLOOKUP(U121,整理番号!$A$3:$B$5,2,FALSE),"")</f>
        <v/>
      </c>
      <c r="W121" s="153"/>
      <c r="X121" s="146" t="str">
        <f>IFERROR(VLOOKUP(W121,整理番号!$A$8:$B$9,2,FALSE),"")</f>
        <v/>
      </c>
      <c r="Y121" s="153"/>
      <c r="Z121" s="145" t="str">
        <f>IFERROR(VLOOKUP(Y121,整理番号!$A$12:$B$16,2,FALSE),"")</f>
        <v/>
      </c>
      <c r="AA121" s="209"/>
      <c r="AB121" s="211"/>
      <c r="AC121" s="211"/>
      <c r="AD121" s="209"/>
      <c r="AE121" s="209"/>
      <c r="AF121" s="209"/>
      <c r="AG121" s="209"/>
      <c r="AH121" s="408"/>
      <c r="AI121" s="159"/>
      <c r="AJ121" s="410" t="str">
        <f>IFERROR(VLOOKUP(AI121,整理番号!$A$19:$B$23,2,FALSE),"")</f>
        <v/>
      </c>
      <c r="AK121" s="156" t="str">
        <f t="shared" si="184"/>
        <v/>
      </c>
      <c r="AL121" s="157"/>
      <c r="AM121" s="216"/>
      <c r="AN121" s="218"/>
      <c r="AO121" s="218"/>
      <c r="AP121" s="158"/>
      <c r="AQ121" s="159"/>
      <c r="AR121" s="220"/>
      <c r="AS121" s="161" t="str">
        <f t="shared" si="185"/>
        <v/>
      </c>
      <c r="AT121" s="147"/>
      <c r="AU121" s="147"/>
      <c r="AV121" s="161" t="str">
        <f t="shared" si="186"/>
        <v/>
      </c>
      <c r="AW121" s="162" t="str">
        <f t="shared" si="187"/>
        <v/>
      </c>
      <c r="AX121" s="162" t="str">
        <f t="shared" si="188"/>
        <v/>
      </c>
      <c r="AY121" s="223"/>
      <c r="AZ121" s="227" t="str">
        <f t="shared" si="189"/>
        <v/>
      </c>
      <c r="BA121" s="228" t="str">
        <f t="shared" si="190"/>
        <v/>
      </c>
      <c r="BB121" s="234" t="str">
        <f t="shared" si="191"/>
        <v/>
      </c>
      <c r="BC121" s="237"/>
      <c r="BD121" s="238"/>
      <c r="BE121" s="284"/>
      <c r="BF121" s="286"/>
      <c r="BG121" s="241"/>
      <c r="BH121" s="241"/>
      <c r="BI121" s="241"/>
      <c r="BJ121" s="241"/>
      <c r="BK121" s="241"/>
      <c r="BL121" s="163" t="s">
        <v>105</v>
      </c>
      <c r="BM121" s="302" t="str">
        <f t="shared" si="192"/>
        <v/>
      </c>
      <c r="BN121" s="251"/>
      <c r="BO121" s="270"/>
      <c r="BP121" s="179"/>
      <c r="BQ121" s="164"/>
      <c r="BR121" s="243"/>
      <c r="BS121" s="243"/>
      <c r="BT121" s="243"/>
      <c r="BU121" s="243"/>
      <c r="BV121" s="243"/>
      <c r="BW121" s="165" t="s">
        <v>106</v>
      </c>
      <c r="BX121" s="251"/>
      <c r="BY121" s="296"/>
      <c r="BZ121" s="304"/>
      <c r="CA121" s="305"/>
      <c r="CB121" s="305"/>
      <c r="CC121" s="305"/>
      <c r="CD121" s="305"/>
      <c r="CE121" s="305"/>
      <c r="CF121" s="165" t="s">
        <v>169</v>
      </c>
      <c r="CG121" s="308" t="str">
        <f t="shared" si="193"/>
        <v/>
      </c>
      <c r="CH121" s="251"/>
      <c r="CI121" s="296"/>
      <c r="CJ121" s="166"/>
      <c r="CK121" s="245"/>
      <c r="CL121" s="245"/>
      <c r="CM121" s="245"/>
      <c r="CN121" s="245"/>
      <c r="CO121" s="245"/>
      <c r="CP121" s="165" t="s">
        <v>107</v>
      </c>
      <c r="CQ121" s="247"/>
      <c r="CR121" s="249" t="str">
        <f t="shared" si="194"/>
        <v/>
      </c>
      <c r="CS121" s="251"/>
      <c r="CT121" s="296" t="s">
        <v>171</v>
      </c>
      <c r="CU121" s="167"/>
      <c r="CV121" s="300"/>
      <c r="CW121" s="300"/>
      <c r="CX121" s="300"/>
      <c r="CY121" s="300"/>
      <c r="CZ121" s="300"/>
      <c r="DA121" s="300"/>
      <c r="DB121" s="168" t="s">
        <v>108</v>
      </c>
      <c r="DC121" s="296" t="s">
        <v>171</v>
      </c>
      <c r="DD121" s="170"/>
      <c r="DE121" s="300"/>
      <c r="DF121" s="300"/>
      <c r="DG121" s="300"/>
      <c r="DH121" s="300"/>
      <c r="DI121" s="300"/>
      <c r="DJ121" s="300"/>
      <c r="DK121" s="169" t="s">
        <v>106</v>
      </c>
      <c r="DL121" s="296" t="s">
        <v>171</v>
      </c>
      <c r="DM121" s="170"/>
      <c r="DN121" s="300"/>
      <c r="DO121" s="300"/>
      <c r="DP121" s="300"/>
      <c r="DQ121" s="300"/>
      <c r="DR121" s="300"/>
      <c r="DS121" s="300"/>
      <c r="DT121" s="171" t="s">
        <v>106</v>
      </c>
      <c r="DU121" s="296" t="s">
        <v>171</v>
      </c>
      <c r="DV121" s="310"/>
      <c r="DW121" s="300"/>
      <c r="DX121" s="300"/>
      <c r="DY121" s="300"/>
      <c r="DZ121" s="300"/>
      <c r="EA121" s="300"/>
      <c r="EB121" s="300"/>
      <c r="EC121" s="172" t="s">
        <v>106</v>
      </c>
      <c r="ED121" s="173"/>
      <c r="EE121" s="296" t="s">
        <v>171</v>
      </c>
      <c r="EF121" s="170"/>
      <c r="EG121" s="300"/>
      <c r="EH121" s="300"/>
      <c r="EI121" s="300"/>
      <c r="EJ121" s="300"/>
      <c r="EK121" s="300"/>
      <c r="EL121" s="300"/>
      <c r="EM121" s="172" t="s">
        <v>106</v>
      </c>
      <c r="EN121" s="174"/>
      <c r="EO121" s="296" t="s">
        <v>171</v>
      </c>
      <c r="EP121" s="255"/>
      <c r="EQ121" s="256"/>
      <c r="ER121" s="256"/>
      <c r="ES121" s="256"/>
      <c r="ET121" s="256"/>
      <c r="EU121" s="256"/>
      <c r="EV121" s="175" t="s">
        <v>109</v>
      </c>
      <c r="EW121" s="259" t="str">
        <f t="shared" si="195"/>
        <v/>
      </c>
      <c r="EX121" s="253"/>
      <c r="EY121" s="296" t="s">
        <v>171</v>
      </c>
      <c r="EZ121" s="255"/>
      <c r="FA121" s="256"/>
      <c r="FB121" s="256"/>
      <c r="FC121" s="256"/>
      <c r="FD121" s="256"/>
      <c r="FE121" s="256"/>
      <c r="FF121" s="175" t="s">
        <v>109</v>
      </c>
      <c r="FG121" s="176" t="str">
        <f t="shared" si="196"/>
        <v/>
      </c>
      <c r="FH121" s="251"/>
      <c r="FI121" s="296"/>
      <c r="FJ121" s="423"/>
      <c r="FK121" s="424"/>
      <c r="FL121" s="424"/>
      <c r="FM121" s="424"/>
      <c r="FN121" s="424"/>
      <c r="FO121" s="424"/>
      <c r="FP121" s="165" t="s">
        <v>110</v>
      </c>
      <c r="FQ121" s="177" t="str">
        <f t="shared" si="197"/>
        <v/>
      </c>
      <c r="FR121" s="261"/>
      <c r="FS121" s="263" t="str">
        <f t="shared" si="198"/>
        <v/>
      </c>
      <c r="FT121" s="269"/>
      <c r="FU121" s="270"/>
      <c r="FV121" s="265" t="str">
        <f t="shared" si="199"/>
        <v/>
      </c>
      <c r="FW121" s="273"/>
      <c r="FX121" s="274"/>
      <c r="FY121" s="267" t="str">
        <f t="shared" si="200"/>
        <v/>
      </c>
      <c r="FZ121" s="273"/>
      <c r="GA121" s="277"/>
      <c r="GB121" s="376"/>
      <c r="GD121" s="316" t="str">
        <f t="shared" si="201"/>
        <v/>
      </c>
      <c r="GE121" s="290" t="str">
        <f t="shared" si="202"/>
        <v/>
      </c>
      <c r="GF121" s="290" t="str">
        <f t="shared" si="203"/>
        <v/>
      </c>
      <c r="GG121" s="290" t="str">
        <f t="shared" si="204"/>
        <v/>
      </c>
      <c r="GH121" s="387" t="str">
        <f t="shared" si="205"/>
        <v/>
      </c>
      <c r="GI121" s="316" t="str">
        <f t="shared" si="206"/>
        <v/>
      </c>
      <c r="GJ121" s="290" t="str">
        <f t="shared" si="207"/>
        <v/>
      </c>
      <c r="GK121" s="290" t="str">
        <f t="shared" si="208"/>
        <v/>
      </c>
      <c r="GL121" s="317" t="str">
        <f t="shared" si="209"/>
        <v/>
      </c>
      <c r="GM121" s="391"/>
      <c r="GN121" s="398" t="str">
        <f t="shared" si="210"/>
        <v/>
      </c>
      <c r="GO121" s="398" t="str">
        <f t="shared" si="211"/>
        <v/>
      </c>
      <c r="GP121" s="399" t="str">
        <f t="shared" si="212"/>
        <v/>
      </c>
      <c r="GQ121" s="400" t="str">
        <f t="shared" si="213"/>
        <v/>
      </c>
      <c r="GR121" s="400" t="str">
        <f t="shared" si="214"/>
        <v/>
      </c>
      <c r="GS121" s="400" t="str">
        <f t="shared" si="215"/>
        <v/>
      </c>
      <c r="GT121" s="290" t="str">
        <f t="shared" si="216"/>
        <v/>
      </c>
      <c r="GU121" s="290" t="str">
        <f t="shared" si="217"/>
        <v/>
      </c>
      <c r="GV121" s="290" t="str">
        <f t="shared" si="218"/>
        <v/>
      </c>
      <c r="GW121" s="400" t="str">
        <f t="shared" si="219"/>
        <v/>
      </c>
      <c r="GX121" s="290" t="str">
        <f t="shared" si="220"/>
        <v/>
      </c>
      <c r="GY121" s="290" t="str">
        <f t="shared" si="221"/>
        <v/>
      </c>
      <c r="GZ121" s="290" t="str">
        <f t="shared" si="222"/>
        <v/>
      </c>
      <c r="HA121" s="317" t="str">
        <f t="shared" si="223"/>
        <v/>
      </c>
      <c r="HB121" s="417" t="str">
        <f t="shared" si="224"/>
        <v/>
      </c>
      <c r="HC121" s="399" t="str">
        <f t="shared" si="225"/>
        <v/>
      </c>
      <c r="HD121" s="290" t="str">
        <f t="shared" si="226"/>
        <v/>
      </c>
      <c r="HE121" s="290" t="str">
        <f t="shared" si="227"/>
        <v/>
      </c>
      <c r="HF121" s="290" t="str">
        <f t="shared" si="228"/>
        <v/>
      </c>
      <c r="HG121" s="290" t="str">
        <f t="shared" si="229"/>
        <v/>
      </c>
      <c r="HH121" s="317" t="str">
        <f t="shared" si="230"/>
        <v/>
      </c>
      <c r="HI121" s="399" t="str">
        <f t="shared" si="231"/>
        <v/>
      </c>
      <c r="HJ121" s="387" t="str">
        <f t="shared" si="232"/>
        <v/>
      </c>
      <c r="HK121" s="387" t="str">
        <f t="shared" si="233"/>
        <v/>
      </c>
      <c r="HL121" s="387" t="str">
        <f t="shared" si="234"/>
        <v/>
      </c>
      <c r="HM121" s="387" t="str">
        <f t="shared" si="235"/>
        <v/>
      </c>
      <c r="HN121" s="317" t="str">
        <f t="shared" si="236"/>
        <v/>
      </c>
      <c r="HO121" s="417" t="str">
        <f t="shared" si="237"/>
        <v/>
      </c>
      <c r="HP121" s="290" t="str">
        <f t="shared" si="238"/>
        <v/>
      </c>
      <c r="HQ121" s="290" t="str">
        <f t="shared" si="239"/>
        <v/>
      </c>
      <c r="HR121" s="422" t="str">
        <f t="shared" si="240"/>
        <v/>
      </c>
      <c r="HS121" s="399" t="str">
        <f t="shared" si="241"/>
        <v/>
      </c>
      <c r="HT121" s="400" t="str">
        <f t="shared" si="242"/>
        <v/>
      </c>
      <c r="HU121" s="387" t="str">
        <f t="shared" si="243"/>
        <v/>
      </c>
      <c r="HV121" s="387" t="str">
        <f t="shared" si="244"/>
        <v/>
      </c>
      <c r="HW121" s="404" t="str">
        <f t="shared" si="245"/>
        <v/>
      </c>
      <c r="HX121" s="394" t="str">
        <f t="shared" si="246"/>
        <v/>
      </c>
      <c r="HY121" s="180"/>
      <c r="HZ121" s="406">
        <f t="shared" si="247"/>
        <v>0</v>
      </c>
      <c r="IA121" s="406">
        <f t="shared" si="248"/>
        <v>0</v>
      </c>
      <c r="IB121" s="407">
        <f t="shared" si="249"/>
        <v>0</v>
      </c>
      <c r="IC121" s="407" t="str">
        <f t="shared" si="250"/>
        <v/>
      </c>
      <c r="ID121" s="407" t="str">
        <f t="shared" si="251"/>
        <v/>
      </c>
      <c r="IE121" s="407" t="str">
        <f t="shared" si="252"/>
        <v/>
      </c>
      <c r="IF121" s="407" t="str">
        <f t="shared" si="253"/>
        <v/>
      </c>
      <c r="IG121" s="407">
        <f t="shared" si="254"/>
        <v>0</v>
      </c>
      <c r="IH121" s="407">
        <f t="shared" si="255"/>
        <v>0</v>
      </c>
      <c r="II121" s="407">
        <f t="shared" si="256"/>
        <v>0</v>
      </c>
      <c r="IJ121" s="407">
        <f t="shared" si="257"/>
        <v>0</v>
      </c>
      <c r="IK121" s="406">
        <f t="shared" si="258"/>
        <v>0</v>
      </c>
    </row>
    <row r="122" spans="2:245" s="178" customFormat="1" ht="15" customHeight="1" x14ac:dyDescent="0.2">
      <c r="B122" s="231">
        <f t="shared" si="174"/>
        <v>0</v>
      </c>
      <c r="C122" s="231">
        <f t="shared" si="175"/>
        <v>0</v>
      </c>
      <c r="D122" s="231">
        <f t="shared" si="176"/>
        <v>0</v>
      </c>
      <c r="E122" s="231">
        <f t="shared" si="177"/>
        <v>0</v>
      </c>
      <c r="F122" s="231">
        <f t="shared" si="178"/>
        <v>0</v>
      </c>
      <c r="G122" s="231">
        <f t="shared" si="179"/>
        <v>0</v>
      </c>
      <c r="H122" s="231">
        <f t="shared" si="180"/>
        <v>0</v>
      </c>
      <c r="I122" s="232">
        <f t="shared" si="181"/>
        <v>0</v>
      </c>
      <c r="J122" s="151">
        <f t="shared" si="182"/>
        <v>0</v>
      </c>
      <c r="K122" s="152"/>
      <c r="L122" s="152"/>
      <c r="M122" s="153"/>
      <c r="N122" s="233"/>
      <c r="O122" s="155"/>
      <c r="P122" s="145" t="str">
        <f>IFERROR(VLOOKUP(O122,整理番号!$A$30:$B$31,2,FALSE),"")</f>
        <v/>
      </c>
      <c r="Q122" s="213"/>
      <c r="R122" s="158"/>
      <c r="S122" s="156" t="str">
        <f t="shared" si="183"/>
        <v/>
      </c>
      <c r="T122" s="152"/>
      <c r="U122" s="153"/>
      <c r="V122" s="145" t="str">
        <f>IFERROR(VLOOKUP(U122,整理番号!$A$3:$B$5,2,FALSE),"")</f>
        <v/>
      </c>
      <c r="W122" s="153"/>
      <c r="X122" s="146" t="str">
        <f>IFERROR(VLOOKUP(W122,整理番号!$A$8:$B$9,2,FALSE),"")</f>
        <v/>
      </c>
      <c r="Y122" s="153"/>
      <c r="Z122" s="145" t="str">
        <f>IFERROR(VLOOKUP(Y122,整理番号!$A$12:$B$16,2,FALSE),"")</f>
        <v/>
      </c>
      <c r="AA122" s="209"/>
      <c r="AB122" s="211"/>
      <c r="AC122" s="211"/>
      <c r="AD122" s="209"/>
      <c r="AE122" s="209"/>
      <c r="AF122" s="209"/>
      <c r="AG122" s="209"/>
      <c r="AH122" s="408"/>
      <c r="AI122" s="159"/>
      <c r="AJ122" s="410" t="str">
        <f>IFERROR(VLOOKUP(AI122,整理番号!$A$19:$B$23,2,FALSE),"")</f>
        <v/>
      </c>
      <c r="AK122" s="156" t="str">
        <f t="shared" si="184"/>
        <v/>
      </c>
      <c r="AL122" s="157"/>
      <c r="AM122" s="216"/>
      <c r="AN122" s="218"/>
      <c r="AO122" s="218"/>
      <c r="AP122" s="158"/>
      <c r="AQ122" s="159"/>
      <c r="AR122" s="220"/>
      <c r="AS122" s="161" t="str">
        <f t="shared" si="185"/>
        <v/>
      </c>
      <c r="AT122" s="147"/>
      <c r="AU122" s="147"/>
      <c r="AV122" s="161" t="str">
        <f t="shared" si="186"/>
        <v/>
      </c>
      <c r="AW122" s="162" t="str">
        <f t="shared" si="187"/>
        <v/>
      </c>
      <c r="AX122" s="162" t="str">
        <f t="shared" si="188"/>
        <v/>
      </c>
      <c r="AY122" s="223"/>
      <c r="AZ122" s="227" t="str">
        <f t="shared" si="189"/>
        <v/>
      </c>
      <c r="BA122" s="228" t="str">
        <f t="shared" si="190"/>
        <v/>
      </c>
      <c r="BB122" s="234" t="str">
        <f t="shared" si="191"/>
        <v/>
      </c>
      <c r="BC122" s="237"/>
      <c r="BD122" s="238"/>
      <c r="BE122" s="284"/>
      <c r="BF122" s="286"/>
      <c r="BG122" s="241"/>
      <c r="BH122" s="241"/>
      <c r="BI122" s="241"/>
      <c r="BJ122" s="241"/>
      <c r="BK122" s="241"/>
      <c r="BL122" s="163" t="s">
        <v>105</v>
      </c>
      <c r="BM122" s="302" t="str">
        <f t="shared" si="192"/>
        <v/>
      </c>
      <c r="BN122" s="251"/>
      <c r="BO122" s="270"/>
      <c r="BP122" s="179"/>
      <c r="BQ122" s="164"/>
      <c r="BR122" s="243"/>
      <c r="BS122" s="243"/>
      <c r="BT122" s="243"/>
      <c r="BU122" s="243"/>
      <c r="BV122" s="243"/>
      <c r="BW122" s="165" t="s">
        <v>106</v>
      </c>
      <c r="BX122" s="251"/>
      <c r="BY122" s="296"/>
      <c r="BZ122" s="304"/>
      <c r="CA122" s="305"/>
      <c r="CB122" s="305"/>
      <c r="CC122" s="305"/>
      <c r="CD122" s="305"/>
      <c r="CE122" s="305"/>
      <c r="CF122" s="165" t="s">
        <v>169</v>
      </c>
      <c r="CG122" s="308" t="str">
        <f t="shared" si="193"/>
        <v/>
      </c>
      <c r="CH122" s="251"/>
      <c r="CI122" s="296"/>
      <c r="CJ122" s="166"/>
      <c r="CK122" s="245"/>
      <c r="CL122" s="245"/>
      <c r="CM122" s="245"/>
      <c r="CN122" s="245"/>
      <c r="CO122" s="245"/>
      <c r="CP122" s="165" t="s">
        <v>107</v>
      </c>
      <c r="CQ122" s="247"/>
      <c r="CR122" s="249" t="str">
        <f t="shared" si="194"/>
        <v/>
      </c>
      <c r="CS122" s="251"/>
      <c r="CT122" s="296" t="s">
        <v>171</v>
      </c>
      <c r="CU122" s="167"/>
      <c r="CV122" s="300"/>
      <c r="CW122" s="300"/>
      <c r="CX122" s="300"/>
      <c r="CY122" s="300"/>
      <c r="CZ122" s="300"/>
      <c r="DA122" s="300"/>
      <c r="DB122" s="168" t="s">
        <v>108</v>
      </c>
      <c r="DC122" s="296" t="s">
        <v>171</v>
      </c>
      <c r="DD122" s="170"/>
      <c r="DE122" s="300"/>
      <c r="DF122" s="300"/>
      <c r="DG122" s="300"/>
      <c r="DH122" s="300"/>
      <c r="DI122" s="300"/>
      <c r="DJ122" s="300"/>
      <c r="DK122" s="169" t="s">
        <v>106</v>
      </c>
      <c r="DL122" s="296" t="s">
        <v>171</v>
      </c>
      <c r="DM122" s="170"/>
      <c r="DN122" s="300"/>
      <c r="DO122" s="300"/>
      <c r="DP122" s="300"/>
      <c r="DQ122" s="300"/>
      <c r="DR122" s="300"/>
      <c r="DS122" s="300"/>
      <c r="DT122" s="171" t="s">
        <v>106</v>
      </c>
      <c r="DU122" s="296" t="s">
        <v>171</v>
      </c>
      <c r="DV122" s="310"/>
      <c r="DW122" s="300"/>
      <c r="DX122" s="300"/>
      <c r="DY122" s="300"/>
      <c r="DZ122" s="300"/>
      <c r="EA122" s="300"/>
      <c r="EB122" s="300"/>
      <c r="EC122" s="172" t="s">
        <v>106</v>
      </c>
      <c r="ED122" s="173"/>
      <c r="EE122" s="296" t="s">
        <v>171</v>
      </c>
      <c r="EF122" s="170"/>
      <c r="EG122" s="300"/>
      <c r="EH122" s="300"/>
      <c r="EI122" s="300"/>
      <c r="EJ122" s="300"/>
      <c r="EK122" s="300"/>
      <c r="EL122" s="300"/>
      <c r="EM122" s="172" t="s">
        <v>106</v>
      </c>
      <c r="EN122" s="174"/>
      <c r="EO122" s="296" t="s">
        <v>171</v>
      </c>
      <c r="EP122" s="255"/>
      <c r="EQ122" s="256"/>
      <c r="ER122" s="256"/>
      <c r="ES122" s="256"/>
      <c r="ET122" s="256"/>
      <c r="EU122" s="256"/>
      <c r="EV122" s="175" t="s">
        <v>109</v>
      </c>
      <c r="EW122" s="259" t="str">
        <f t="shared" si="195"/>
        <v/>
      </c>
      <c r="EX122" s="253"/>
      <c r="EY122" s="296" t="s">
        <v>171</v>
      </c>
      <c r="EZ122" s="255"/>
      <c r="FA122" s="256"/>
      <c r="FB122" s="256"/>
      <c r="FC122" s="256"/>
      <c r="FD122" s="256"/>
      <c r="FE122" s="256"/>
      <c r="FF122" s="175" t="s">
        <v>109</v>
      </c>
      <c r="FG122" s="176" t="str">
        <f t="shared" si="196"/>
        <v/>
      </c>
      <c r="FH122" s="251"/>
      <c r="FI122" s="296"/>
      <c r="FJ122" s="423"/>
      <c r="FK122" s="424"/>
      <c r="FL122" s="424"/>
      <c r="FM122" s="424"/>
      <c r="FN122" s="424"/>
      <c r="FO122" s="424"/>
      <c r="FP122" s="165" t="s">
        <v>110</v>
      </c>
      <c r="FQ122" s="177" t="str">
        <f t="shared" si="197"/>
        <v/>
      </c>
      <c r="FR122" s="261"/>
      <c r="FS122" s="263" t="str">
        <f t="shared" si="198"/>
        <v/>
      </c>
      <c r="FT122" s="269"/>
      <c r="FU122" s="270"/>
      <c r="FV122" s="265" t="str">
        <f t="shared" si="199"/>
        <v/>
      </c>
      <c r="FW122" s="273"/>
      <c r="FX122" s="274"/>
      <c r="FY122" s="267" t="str">
        <f t="shared" si="200"/>
        <v/>
      </c>
      <c r="FZ122" s="273"/>
      <c r="GA122" s="277"/>
      <c r="GB122" s="376"/>
      <c r="GD122" s="316" t="str">
        <f t="shared" si="201"/>
        <v/>
      </c>
      <c r="GE122" s="290" t="str">
        <f t="shared" si="202"/>
        <v/>
      </c>
      <c r="GF122" s="290" t="str">
        <f t="shared" si="203"/>
        <v/>
      </c>
      <c r="GG122" s="290" t="str">
        <f t="shared" si="204"/>
        <v/>
      </c>
      <c r="GH122" s="387" t="str">
        <f t="shared" si="205"/>
        <v/>
      </c>
      <c r="GI122" s="316" t="str">
        <f t="shared" si="206"/>
        <v/>
      </c>
      <c r="GJ122" s="290" t="str">
        <f t="shared" si="207"/>
        <v/>
      </c>
      <c r="GK122" s="290" t="str">
        <f t="shared" si="208"/>
        <v/>
      </c>
      <c r="GL122" s="317" t="str">
        <f t="shared" si="209"/>
        <v/>
      </c>
      <c r="GM122" s="391"/>
      <c r="GN122" s="398" t="str">
        <f t="shared" si="210"/>
        <v/>
      </c>
      <c r="GO122" s="398" t="str">
        <f t="shared" si="211"/>
        <v/>
      </c>
      <c r="GP122" s="399" t="str">
        <f t="shared" si="212"/>
        <v/>
      </c>
      <c r="GQ122" s="400" t="str">
        <f t="shared" si="213"/>
        <v/>
      </c>
      <c r="GR122" s="400" t="str">
        <f t="shared" si="214"/>
        <v/>
      </c>
      <c r="GS122" s="400" t="str">
        <f t="shared" si="215"/>
        <v/>
      </c>
      <c r="GT122" s="290" t="str">
        <f t="shared" si="216"/>
        <v/>
      </c>
      <c r="GU122" s="290" t="str">
        <f t="shared" si="217"/>
        <v/>
      </c>
      <c r="GV122" s="290" t="str">
        <f t="shared" si="218"/>
        <v/>
      </c>
      <c r="GW122" s="400" t="str">
        <f t="shared" si="219"/>
        <v/>
      </c>
      <c r="GX122" s="290" t="str">
        <f t="shared" si="220"/>
        <v/>
      </c>
      <c r="GY122" s="290" t="str">
        <f t="shared" si="221"/>
        <v/>
      </c>
      <c r="GZ122" s="290" t="str">
        <f t="shared" si="222"/>
        <v/>
      </c>
      <c r="HA122" s="317" t="str">
        <f t="shared" si="223"/>
        <v/>
      </c>
      <c r="HB122" s="417" t="str">
        <f t="shared" si="224"/>
        <v/>
      </c>
      <c r="HC122" s="399" t="str">
        <f t="shared" si="225"/>
        <v/>
      </c>
      <c r="HD122" s="290" t="str">
        <f t="shared" si="226"/>
        <v/>
      </c>
      <c r="HE122" s="290" t="str">
        <f t="shared" si="227"/>
        <v/>
      </c>
      <c r="HF122" s="290" t="str">
        <f t="shared" si="228"/>
        <v/>
      </c>
      <c r="HG122" s="290" t="str">
        <f t="shared" si="229"/>
        <v/>
      </c>
      <c r="HH122" s="317" t="str">
        <f t="shared" si="230"/>
        <v/>
      </c>
      <c r="HI122" s="399" t="str">
        <f t="shared" si="231"/>
        <v/>
      </c>
      <c r="HJ122" s="387" t="str">
        <f t="shared" si="232"/>
        <v/>
      </c>
      <c r="HK122" s="387" t="str">
        <f t="shared" si="233"/>
        <v/>
      </c>
      <c r="HL122" s="387" t="str">
        <f t="shared" si="234"/>
        <v/>
      </c>
      <c r="HM122" s="387" t="str">
        <f t="shared" si="235"/>
        <v/>
      </c>
      <c r="HN122" s="317" t="str">
        <f t="shared" si="236"/>
        <v/>
      </c>
      <c r="HO122" s="417" t="str">
        <f t="shared" si="237"/>
        <v/>
      </c>
      <c r="HP122" s="290" t="str">
        <f t="shared" si="238"/>
        <v/>
      </c>
      <c r="HQ122" s="290" t="str">
        <f t="shared" si="239"/>
        <v/>
      </c>
      <c r="HR122" s="422" t="str">
        <f t="shared" si="240"/>
        <v/>
      </c>
      <c r="HS122" s="399" t="str">
        <f t="shared" si="241"/>
        <v/>
      </c>
      <c r="HT122" s="400" t="str">
        <f t="shared" si="242"/>
        <v/>
      </c>
      <c r="HU122" s="387" t="str">
        <f t="shared" si="243"/>
        <v/>
      </c>
      <c r="HV122" s="387" t="str">
        <f t="shared" si="244"/>
        <v/>
      </c>
      <c r="HW122" s="404" t="str">
        <f t="shared" si="245"/>
        <v/>
      </c>
      <c r="HX122" s="394" t="str">
        <f t="shared" si="246"/>
        <v/>
      </c>
      <c r="HY122" s="180"/>
      <c r="HZ122" s="406">
        <f t="shared" si="247"/>
        <v>0</v>
      </c>
      <c r="IA122" s="406">
        <f t="shared" si="248"/>
        <v>0</v>
      </c>
      <c r="IB122" s="407">
        <f t="shared" si="249"/>
        <v>0</v>
      </c>
      <c r="IC122" s="407" t="str">
        <f t="shared" si="250"/>
        <v/>
      </c>
      <c r="ID122" s="407" t="str">
        <f t="shared" si="251"/>
        <v/>
      </c>
      <c r="IE122" s="407" t="str">
        <f t="shared" si="252"/>
        <v/>
      </c>
      <c r="IF122" s="407" t="str">
        <f t="shared" si="253"/>
        <v/>
      </c>
      <c r="IG122" s="407">
        <f t="shared" si="254"/>
        <v>0</v>
      </c>
      <c r="IH122" s="407">
        <f t="shared" si="255"/>
        <v>0</v>
      </c>
      <c r="II122" s="407">
        <f t="shared" si="256"/>
        <v>0</v>
      </c>
      <c r="IJ122" s="407">
        <f t="shared" si="257"/>
        <v>0</v>
      </c>
      <c r="IK122" s="406">
        <f t="shared" si="258"/>
        <v>0</v>
      </c>
    </row>
    <row r="123" spans="2:245" s="178" customFormat="1" ht="15" customHeight="1" x14ac:dyDescent="0.2">
      <c r="B123" s="231">
        <f t="shared" si="174"/>
        <v>0</v>
      </c>
      <c r="C123" s="231">
        <f t="shared" si="175"/>
        <v>0</v>
      </c>
      <c r="D123" s="231">
        <f t="shared" si="176"/>
        <v>0</v>
      </c>
      <c r="E123" s="231">
        <f t="shared" si="177"/>
        <v>0</v>
      </c>
      <c r="F123" s="231">
        <f t="shared" si="178"/>
        <v>0</v>
      </c>
      <c r="G123" s="231">
        <f t="shared" si="179"/>
        <v>0</v>
      </c>
      <c r="H123" s="231">
        <f t="shared" si="180"/>
        <v>0</v>
      </c>
      <c r="I123" s="232">
        <f t="shared" si="181"/>
        <v>0</v>
      </c>
      <c r="J123" s="151">
        <f t="shared" si="182"/>
        <v>0</v>
      </c>
      <c r="K123" s="152"/>
      <c r="L123" s="152"/>
      <c r="M123" s="153"/>
      <c r="N123" s="233"/>
      <c r="O123" s="155"/>
      <c r="P123" s="145" t="str">
        <f>IFERROR(VLOOKUP(O123,整理番号!$A$30:$B$31,2,FALSE),"")</f>
        <v/>
      </c>
      <c r="Q123" s="213"/>
      <c r="R123" s="158"/>
      <c r="S123" s="156" t="str">
        <f t="shared" si="183"/>
        <v/>
      </c>
      <c r="T123" s="152"/>
      <c r="U123" s="153"/>
      <c r="V123" s="145" t="str">
        <f>IFERROR(VLOOKUP(U123,整理番号!$A$3:$B$5,2,FALSE),"")</f>
        <v/>
      </c>
      <c r="W123" s="153"/>
      <c r="X123" s="146" t="str">
        <f>IFERROR(VLOOKUP(W123,整理番号!$A$8:$B$9,2,FALSE),"")</f>
        <v/>
      </c>
      <c r="Y123" s="153"/>
      <c r="Z123" s="145" t="str">
        <f>IFERROR(VLOOKUP(Y123,整理番号!$A$12:$B$16,2,FALSE),"")</f>
        <v/>
      </c>
      <c r="AA123" s="209"/>
      <c r="AB123" s="211"/>
      <c r="AC123" s="211"/>
      <c r="AD123" s="209"/>
      <c r="AE123" s="209"/>
      <c r="AF123" s="209"/>
      <c r="AG123" s="209"/>
      <c r="AH123" s="408"/>
      <c r="AI123" s="159"/>
      <c r="AJ123" s="410" t="str">
        <f>IFERROR(VLOOKUP(AI123,整理番号!$A$19:$B$23,2,FALSE),"")</f>
        <v/>
      </c>
      <c r="AK123" s="156" t="str">
        <f t="shared" si="184"/>
        <v/>
      </c>
      <c r="AL123" s="157"/>
      <c r="AM123" s="216"/>
      <c r="AN123" s="218"/>
      <c r="AO123" s="218"/>
      <c r="AP123" s="158"/>
      <c r="AQ123" s="159"/>
      <c r="AR123" s="220"/>
      <c r="AS123" s="161" t="str">
        <f t="shared" si="185"/>
        <v/>
      </c>
      <c r="AT123" s="147"/>
      <c r="AU123" s="147"/>
      <c r="AV123" s="161" t="str">
        <f t="shared" si="186"/>
        <v/>
      </c>
      <c r="AW123" s="162" t="str">
        <f t="shared" si="187"/>
        <v/>
      </c>
      <c r="AX123" s="162" t="str">
        <f t="shared" si="188"/>
        <v/>
      </c>
      <c r="AY123" s="223"/>
      <c r="AZ123" s="227" t="str">
        <f t="shared" si="189"/>
        <v/>
      </c>
      <c r="BA123" s="228" t="str">
        <f t="shared" si="190"/>
        <v/>
      </c>
      <c r="BB123" s="234" t="str">
        <f t="shared" si="191"/>
        <v/>
      </c>
      <c r="BC123" s="237"/>
      <c r="BD123" s="238"/>
      <c r="BE123" s="284"/>
      <c r="BF123" s="286"/>
      <c r="BG123" s="241"/>
      <c r="BH123" s="241"/>
      <c r="BI123" s="241"/>
      <c r="BJ123" s="241"/>
      <c r="BK123" s="241"/>
      <c r="BL123" s="163" t="s">
        <v>105</v>
      </c>
      <c r="BM123" s="302" t="str">
        <f t="shared" si="192"/>
        <v/>
      </c>
      <c r="BN123" s="251"/>
      <c r="BO123" s="270"/>
      <c r="BP123" s="179"/>
      <c r="BQ123" s="164"/>
      <c r="BR123" s="243"/>
      <c r="BS123" s="243"/>
      <c r="BT123" s="243"/>
      <c r="BU123" s="243"/>
      <c r="BV123" s="243"/>
      <c r="BW123" s="165" t="s">
        <v>106</v>
      </c>
      <c r="BX123" s="251"/>
      <c r="BY123" s="296"/>
      <c r="BZ123" s="304"/>
      <c r="CA123" s="305"/>
      <c r="CB123" s="305"/>
      <c r="CC123" s="305"/>
      <c r="CD123" s="305"/>
      <c r="CE123" s="305"/>
      <c r="CF123" s="165" t="s">
        <v>169</v>
      </c>
      <c r="CG123" s="308" t="str">
        <f t="shared" si="193"/>
        <v/>
      </c>
      <c r="CH123" s="251"/>
      <c r="CI123" s="296"/>
      <c r="CJ123" s="166"/>
      <c r="CK123" s="245"/>
      <c r="CL123" s="245"/>
      <c r="CM123" s="245"/>
      <c r="CN123" s="245"/>
      <c r="CO123" s="245"/>
      <c r="CP123" s="165" t="s">
        <v>107</v>
      </c>
      <c r="CQ123" s="247"/>
      <c r="CR123" s="249" t="str">
        <f t="shared" si="194"/>
        <v/>
      </c>
      <c r="CS123" s="251"/>
      <c r="CT123" s="296" t="s">
        <v>171</v>
      </c>
      <c r="CU123" s="167"/>
      <c r="CV123" s="300"/>
      <c r="CW123" s="300"/>
      <c r="CX123" s="300"/>
      <c r="CY123" s="300"/>
      <c r="CZ123" s="300"/>
      <c r="DA123" s="300"/>
      <c r="DB123" s="168" t="s">
        <v>108</v>
      </c>
      <c r="DC123" s="296" t="s">
        <v>171</v>
      </c>
      <c r="DD123" s="170"/>
      <c r="DE123" s="300"/>
      <c r="DF123" s="300"/>
      <c r="DG123" s="300"/>
      <c r="DH123" s="300"/>
      <c r="DI123" s="300"/>
      <c r="DJ123" s="300"/>
      <c r="DK123" s="169" t="s">
        <v>106</v>
      </c>
      <c r="DL123" s="296" t="s">
        <v>171</v>
      </c>
      <c r="DM123" s="170"/>
      <c r="DN123" s="300"/>
      <c r="DO123" s="300"/>
      <c r="DP123" s="300"/>
      <c r="DQ123" s="300"/>
      <c r="DR123" s="300"/>
      <c r="DS123" s="300"/>
      <c r="DT123" s="171" t="s">
        <v>106</v>
      </c>
      <c r="DU123" s="296" t="s">
        <v>171</v>
      </c>
      <c r="DV123" s="310"/>
      <c r="DW123" s="300"/>
      <c r="DX123" s="300"/>
      <c r="DY123" s="300"/>
      <c r="DZ123" s="300"/>
      <c r="EA123" s="300"/>
      <c r="EB123" s="300"/>
      <c r="EC123" s="172" t="s">
        <v>106</v>
      </c>
      <c r="ED123" s="173"/>
      <c r="EE123" s="296" t="s">
        <v>171</v>
      </c>
      <c r="EF123" s="170"/>
      <c r="EG123" s="300"/>
      <c r="EH123" s="300"/>
      <c r="EI123" s="300"/>
      <c r="EJ123" s="300"/>
      <c r="EK123" s="300"/>
      <c r="EL123" s="300"/>
      <c r="EM123" s="172" t="s">
        <v>106</v>
      </c>
      <c r="EN123" s="174"/>
      <c r="EO123" s="296" t="s">
        <v>171</v>
      </c>
      <c r="EP123" s="255"/>
      <c r="EQ123" s="256"/>
      <c r="ER123" s="256"/>
      <c r="ES123" s="256"/>
      <c r="ET123" s="256"/>
      <c r="EU123" s="256"/>
      <c r="EV123" s="175" t="s">
        <v>109</v>
      </c>
      <c r="EW123" s="259" t="str">
        <f t="shared" si="195"/>
        <v/>
      </c>
      <c r="EX123" s="253"/>
      <c r="EY123" s="296" t="s">
        <v>171</v>
      </c>
      <c r="EZ123" s="255"/>
      <c r="FA123" s="256"/>
      <c r="FB123" s="256"/>
      <c r="FC123" s="256"/>
      <c r="FD123" s="256"/>
      <c r="FE123" s="256"/>
      <c r="FF123" s="175" t="s">
        <v>109</v>
      </c>
      <c r="FG123" s="176" t="str">
        <f t="shared" si="196"/>
        <v/>
      </c>
      <c r="FH123" s="251"/>
      <c r="FI123" s="296"/>
      <c r="FJ123" s="423"/>
      <c r="FK123" s="424"/>
      <c r="FL123" s="424"/>
      <c r="FM123" s="424"/>
      <c r="FN123" s="424"/>
      <c r="FO123" s="424"/>
      <c r="FP123" s="165" t="s">
        <v>110</v>
      </c>
      <c r="FQ123" s="177" t="str">
        <f t="shared" si="197"/>
        <v/>
      </c>
      <c r="FR123" s="261"/>
      <c r="FS123" s="263" t="str">
        <f t="shared" si="198"/>
        <v/>
      </c>
      <c r="FT123" s="269"/>
      <c r="FU123" s="270"/>
      <c r="FV123" s="265" t="str">
        <f t="shared" si="199"/>
        <v/>
      </c>
      <c r="FW123" s="273"/>
      <c r="FX123" s="274"/>
      <c r="FY123" s="267" t="str">
        <f t="shared" si="200"/>
        <v/>
      </c>
      <c r="FZ123" s="273"/>
      <c r="GA123" s="277"/>
      <c r="GB123" s="376"/>
      <c r="GD123" s="316" t="str">
        <f t="shared" si="201"/>
        <v/>
      </c>
      <c r="GE123" s="290" t="str">
        <f t="shared" si="202"/>
        <v/>
      </c>
      <c r="GF123" s="290" t="str">
        <f t="shared" si="203"/>
        <v/>
      </c>
      <c r="GG123" s="290" t="str">
        <f t="shared" si="204"/>
        <v/>
      </c>
      <c r="GH123" s="387" t="str">
        <f t="shared" si="205"/>
        <v/>
      </c>
      <c r="GI123" s="316" t="str">
        <f t="shared" si="206"/>
        <v/>
      </c>
      <c r="GJ123" s="290" t="str">
        <f t="shared" si="207"/>
        <v/>
      </c>
      <c r="GK123" s="290" t="str">
        <f t="shared" si="208"/>
        <v/>
      </c>
      <c r="GL123" s="317" t="str">
        <f t="shared" si="209"/>
        <v/>
      </c>
      <c r="GM123" s="391"/>
      <c r="GN123" s="398" t="str">
        <f t="shared" si="210"/>
        <v/>
      </c>
      <c r="GO123" s="398" t="str">
        <f t="shared" si="211"/>
        <v/>
      </c>
      <c r="GP123" s="399" t="str">
        <f t="shared" si="212"/>
        <v/>
      </c>
      <c r="GQ123" s="400" t="str">
        <f t="shared" si="213"/>
        <v/>
      </c>
      <c r="GR123" s="400" t="str">
        <f t="shared" si="214"/>
        <v/>
      </c>
      <c r="GS123" s="400" t="str">
        <f t="shared" si="215"/>
        <v/>
      </c>
      <c r="GT123" s="290" t="str">
        <f t="shared" si="216"/>
        <v/>
      </c>
      <c r="GU123" s="290" t="str">
        <f t="shared" si="217"/>
        <v/>
      </c>
      <c r="GV123" s="290" t="str">
        <f t="shared" si="218"/>
        <v/>
      </c>
      <c r="GW123" s="400" t="str">
        <f t="shared" si="219"/>
        <v/>
      </c>
      <c r="GX123" s="290" t="str">
        <f t="shared" si="220"/>
        <v/>
      </c>
      <c r="GY123" s="290" t="str">
        <f t="shared" si="221"/>
        <v/>
      </c>
      <c r="GZ123" s="290" t="str">
        <f t="shared" si="222"/>
        <v/>
      </c>
      <c r="HA123" s="317" t="str">
        <f t="shared" si="223"/>
        <v/>
      </c>
      <c r="HB123" s="417" t="str">
        <f t="shared" si="224"/>
        <v/>
      </c>
      <c r="HC123" s="399" t="str">
        <f t="shared" si="225"/>
        <v/>
      </c>
      <c r="HD123" s="290" t="str">
        <f t="shared" si="226"/>
        <v/>
      </c>
      <c r="HE123" s="290" t="str">
        <f t="shared" si="227"/>
        <v/>
      </c>
      <c r="HF123" s="290" t="str">
        <f t="shared" si="228"/>
        <v/>
      </c>
      <c r="HG123" s="290" t="str">
        <f t="shared" si="229"/>
        <v/>
      </c>
      <c r="HH123" s="317" t="str">
        <f t="shared" si="230"/>
        <v/>
      </c>
      <c r="HI123" s="399" t="str">
        <f t="shared" si="231"/>
        <v/>
      </c>
      <c r="HJ123" s="387" t="str">
        <f t="shared" si="232"/>
        <v/>
      </c>
      <c r="HK123" s="387" t="str">
        <f t="shared" si="233"/>
        <v/>
      </c>
      <c r="HL123" s="387" t="str">
        <f t="shared" si="234"/>
        <v/>
      </c>
      <c r="HM123" s="387" t="str">
        <f t="shared" si="235"/>
        <v/>
      </c>
      <c r="HN123" s="317" t="str">
        <f t="shared" si="236"/>
        <v/>
      </c>
      <c r="HO123" s="417" t="str">
        <f t="shared" si="237"/>
        <v/>
      </c>
      <c r="HP123" s="290" t="str">
        <f t="shared" si="238"/>
        <v/>
      </c>
      <c r="HQ123" s="290" t="str">
        <f t="shared" si="239"/>
        <v/>
      </c>
      <c r="HR123" s="422" t="str">
        <f t="shared" si="240"/>
        <v/>
      </c>
      <c r="HS123" s="399" t="str">
        <f t="shared" si="241"/>
        <v/>
      </c>
      <c r="HT123" s="400" t="str">
        <f t="shared" si="242"/>
        <v/>
      </c>
      <c r="HU123" s="387" t="str">
        <f t="shared" si="243"/>
        <v/>
      </c>
      <c r="HV123" s="387" t="str">
        <f t="shared" si="244"/>
        <v/>
      </c>
      <c r="HW123" s="404" t="str">
        <f t="shared" si="245"/>
        <v/>
      </c>
      <c r="HX123" s="394" t="str">
        <f t="shared" si="246"/>
        <v/>
      </c>
      <c r="HY123" s="180"/>
      <c r="HZ123" s="406">
        <f t="shared" si="247"/>
        <v>0</v>
      </c>
      <c r="IA123" s="406">
        <f t="shared" si="248"/>
        <v>0</v>
      </c>
      <c r="IB123" s="407">
        <f t="shared" si="249"/>
        <v>0</v>
      </c>
      <c r="IC123" s="407" t="str">
        <f t="shared" si="250"/>
        <v/>
      </c>
      <c r="ID123" s="407" t="str">
        <f t="shared" si="251"/>
        <v/>
      </c>
      <c r="IE123" s="407" t="str">
        <f t="shared" si="252"/>
        <v/>
      </c>
      <c r="IF123" s="407" t="str">
        <f t="shared" si="253"/>
        <v/>
      </c>
      <c r="IG123" s="407">
        <f t="shared" si="254"/>
        <v>0</v>
      </c>
      <c r="IH123" s="407">
        <f t="shared" si="255"/>
        <v>0</v>
      </c>
      <c r="II123" s="407">
        <f t="shared" si="256"/>
        <v>0</v>
      </c>
      <c r="IJ123" s="407">
        <f t="shared" si="257"/>
        <v>0</v>
      </c>
      <c r="IK123" s="406">
        <f t="shared" si="258"/>
        <v>0</v>
      </c>
    </row>
    <row r="124" spans="2:245" s="178" customFormat="1" ht="15" customHeight="1" x14ac:dyDescent="0.2">
      <c r="B124" s="231">
        <f t="shared" si="174"/>
        <v>0</v>
      </c>
      <c r="C124" s="231">
        <f t="shared" si="175"/>
        <v>0</v>
      </c>
      <c r="D124" s="231">
        <f t="shared" si="176"/>
        <v>0</v>
      </c>
      <c r="E124" s="231">
        <f t="shared" si="177"/>
        <v>0</v>
      </c>
      <c r="F124" s="231">
        <f t="shared" si="178"/>
        <v>0</v>
      </c>
      <c r="G124" s="231">
        <f t="shared" si="179"/>
        <v>0</v>
      </c>
      <c r="H124" s="231">
        <f t="shared" si="180"/>
        <v>0</v>
      </c>
      <c r="I124" s="232">
        <f t="shared" si="181"/>
        <v>0</v>
      </c>
      <c r="J124" s="151">
        <f t="shared" si="182"/>
        <v>0</v>
      </c>
      <c r="K124" s="152"/>
      <c r="L124" s="152"/>
      <c r="M124" s="153"/>
      <c r="N124" s="233"/>
      <c r="O124" s="155"/>
      <c r="P124" s="145" t="str">
        <f>IFERROR(VLOOKUP(O124,整理番号!$A$30:$B$31,2,FALSE),"")</f>
        <v/>
      </c>
      <c r="Q124" s="213"/>
      <c r="R124" s="158"/>
      <c r="S124" s="156" t="str">
        <f t="shared" si="183"/>
        <v/>
      </c>
      <c r="T124" s="152"/>
      <c r="U124" s="153"/>
      <c r="V124" s="145" t="str">
        <f>IFERROR(VLOOKUP(U124,整理番号!$A$3:$B$5,2,FALSE),"")</f>
        <v/>
      </c>
      <c r="W124" s="153"/>
      <c r="X124" s="146" t="str">
        <f>IFERROR(VLOOKUP(W124,整理番号!$A$8:$B$9,2,FALSE),"")</f>
        <v/>
      </c>
      <c r="Y124" s="153"/>
      <c r="Z124" s="145" t="str">
        <f>IFERROR(VLOOKUP(Y124,整理番号!$A$12:$B$16,2,FALSE),"")</f>
        <v/>
      </c>
      <c r="AA124" s="209"/>
      <c r="AB124" s="211"/>
      <c r="AC124" s="211"/>
      <c r="AD124" s="209"/>
      <c r="AE124" s="209"/>
      <c r="AF124" s="209"/>
      <c r="AG124" s="209"/>
      <c r="AH124" s="408"/>
      <c r="AI124" s="159"/>
      <c r="AJ124" s="410" t="str">
        <f>IFERROR(VLOOKUP(AI124,整理番号!$A$19:$B$23,2,FALSE),"")</f>
        <v/>
      </c>
      <c r="AK124" s="156" t="str">
        <f t="shared" si="184"/>
        <v/>
      </c>
      <c r="AL124" s="157"/>
      <c r="AM124" s="216"/>
      <c r="AN124" s="218"/>
      <c r="AO124" s="218"/>
      <c r="AP124" s="158"/>
      <c r="AQ124" s="159"/>
      <c r="AR124" s="220"/>
      <c r="AS124" s="161" t="str">
        <f t="shared" si="185"/>
        <v/>
      </c>
      <c r="AT124" s="147"/>
      <c r="AU124" s="147"/>
      <c r="AV124" s="161" t="str">
        <f t="shared" si="186"/>
        <v/>
      </c>
      <c r="AW124" s="162" t="str">
        <f t="shared" si="187"/>
        <v/>
      </c>
      <c r="AX124" s="162" t="str">
        <f t="shared" si="188"/>
        <v/>
      </c>
      <c r="AY124" s="223"/>
      <c r="AZ124" s="227" t="str">
        <f t="shared" si="189"/>
        <v/>
      </c>
      <c r="BA124" s="228" t="str">
        <f t="shared" si="190"/>
        <v/>
      </c>
      <c r="BB124" s="234" t="str">
        <f t="shared" si="191"/>
        <v/>
      </c>
      <c r="BC124" s="237"/>
      <c r="BD124" s="238"/>
      <c r="BE124" s="284"/>
      <c r="BF124" s="286"/>
      <c r="BG124" s="241"/>
      <c r="BH124" s="241"/>
      <c r="BI124" s="241"/>
      <c r="BJ124" s="241"/>
      <c r="BK124" s="241"/>
      <c r="BL124" s="163" t="s">
        <v>105</v>
      </c>
      <c r="BM124" s="302" t="str">
        <f t="shared" si="192"/>
        <v/>
      </c>
      <c r="BN124" s="251"/>
      <c r="BO124" s="270"/>
      <c r="BP124" s="179"/>
      <c r="BQ124" s="164"/>
      <c r="BR124" s="243"/>
      <c r="BS124" s="243"/>
      <c r="BT124" s="243"/>
      <c r="BU124" s="243"/>
      <c r="BV124" s="243"/>
      <c r="BW124" s="165" t="s">
        <v>106</v>
      </c>
      <c r="BX124" s="251"/>
      <c r="BY124" s="296"/>
      <c r="BZ124" s="304"/>
      <c r="CA124" s="305"/>
      <c r="CB124" s="305"/>
      <c r="CC124" s="305"/>
      <c r="CD124" s="305"/>
      <c r="CE124" s="305"/>
      <c r="CF124" s="165" t="s">
        <v>169</v>
      </c>
      <c r="CG124" s="308" t="str">
        <f t="shared" si="193"/>
        <v/>
      </c>
      <c r="CH124" s="251"/>
      <c r="CI124" s="296"/>
      <c r="CJ124" s="166"/>
      <c r="CK124" s="245"/>
      <c r="CL124" s="245"/>
      <c r="CM124" s="245"/>
      <c r="CN124" s="245"/>
      <c r="CO124" s="245"/>
      <c r="CP124" s="165" t="s">
        <v>107</v>
      </c>
      <c r="CQ124" s="247"/>
      <c r="CR124" s="249" t="str">
        <f t="shared" si="194"/>
        <v/>
      </c>
      <c r="CS124" s="251"/>
      <c r="CT124" s="296" t="s">
        <v>171</v>
      </c>
      <c r="CU124" s="167"/>
      <c r="CV124" s="300"/>
      <c r="CW124" s="300"/>
      <c r="CX124" s="300"/>
      <c r="CY124" s="300"/>
      <c r="CZ124" s="300"/>
      <c r="DA124" s="300"/>
      <c r="DB124" s="168" t="s">
        <v>108</v>
      </c>
      <c r="DC124" s="296" t="s">
        <v>171</v>
      </c>
      <c r="DD124" s="170"/>
      <c r="DE124" s="300"/>
      <c r="DF124" s="300"/>
      <c r="DG124" s="300"/>
      <c r="DH124" s="300"/>
      <c r="DI124" s="300"/>
      <c r="DJ124" s="300"/>
      <c r="DK124" s="169" t="s">
        <v>106</v>
      </c>
      <c r="DL124" s="296" t="s">
        <v>171</v>
      </c>
      <c r="DM124" s="170"/>
      <c r="DN124" s="300"/>
      <c r="DO124" s="300"/>
      <c r="DP124" s="300"/>
      <c r="DQ124" s="300"/>
      <c r="DR124" s="300"/>
      <c r="DS124" s="300"/>
      <c r="DT124" s="171" t="s">
        <v>106</v>
      </c>
      <c r="DU124" s="296" t="s">
        <v>171</v>
      </c>
      <c r="DV124" s="310"/>
      <c r="DW124" s="300"/>
      <c r="DX124" s="300"/>
      <c r="DY124" s="300"/>
      <c r="DZ124" s="300"/>
      <c r="EA124" s="300"/>
      <c r="EB124" s="300"/>
      <c r="EC124" s="172" t="s">
        <v>106</v>
      </c>
      <c r="ED124" s="173"/>
      <c r="EE124" s="296" t="s">
        <v>171</v>
      </c>
      <c r="EF124" s="170"/>
      <c r="EG124" s="300"/>
      <c r="EH124" s="300"/>
      <c r="EI124" s="300"/>
      <c r="EJ124" s="300"/>
      <c r="EK124" s="300"/>
      <c r="EL124" s="300"/>
      <c r="EM124" s="172" t="s">
        <v>106</v>
      </c>
      <c r="EN124" s="174"/>
      <c r="EO124" s="296" t="s">
        <v>171</v>
      </c>
      <c r="EP124" s="255"/>
      <c r="EQ124" s="256"/>
      <c r="ER124" s="256"/>
      <c r="ES124" s="256"/>
      <c r="ET124" s="256"/>
      <c r="EU124" s="256"/>
      <c r="EV124" s="175" t="s">
        <v>109</v>
      </c>
      <c r="EW124" s="259" t="str">
        <f t="shared" si="195"/>
        <v/>
      </c>
      <c r="EX124" s="253"/>
      <c r="EY124" s="296" t="s">
        <v>171</v>
      </c>
      <c r="EZ124" s="255"/>
      <c r="FA124" s="256"/>
      <c r="FB124" s="256"/>
      <c r="FC124" s="256"/>
      <c r="FD124" s="256"/>
      <c r="FE124" s="256"/>
      <c r="FF124" s="175" t="s">
        <v>109</v>
      </c>
      <c r="FG124" s="176" t="str">
        <f t="shared" si="196"/>
        <v/>
      </c>
      <c r="FH124" s="251"/>
      <c r="FI124" s="296"/>
      <c r="FJ124" s="423"/>
      <c r="FK124" s="424"/>
      <c r="FL124" s="424"/>
      <c r="FM124" s="424"/>
      <c r="FN124" s="424"/>
      <c r="FO124" s="424"/>
      <c r="FP124" s="165" t="s">
        <v>110</v>
      </c>
      <c r="FQ124" s="177" t="str">
        <f t="shared" si="197"/>
        <v/>
      </c>
      <c r="FR124" s="261"/>
      <c r="FS124" s="263" t="str">
        <f t="shared" si="198"/>
        <v/>
      </c>
      <c r="FT124" s="269"/>
      <c r="FU124" s="270"/>
      <c r="FV124" s="265" t="str">
        <f t="shared" si="199"/>
        <v/>
      </c>
      <c r="FW124" s="273"/>
      <c r="FX124" s="274"/>
      <c r="FY124" s="267" t="str">
        <f t="shared" si="200"/>
        <v/>
      </c>
      <c r="FZ124" s="273"/>
      <c r="GA124" s="277"/>
      <c r="GB124" s="376"/>
      <c r="GD124" s="316" t="str">
        <f t="shared" si="201"/>
        <v/>
      </c>
      <c r="GE124" s="290" t="str">
        <f t="shared" si="202"/>
        <v/>
      </c>
      <c r="GF124" s="290" t="str">
        <f t="shared" si="203"/>
        <v/>
      </c>
      <c r="GG124" s="290" t="str">
        <f t="shared" si="204"/>
        <v/>
      </c>
      <c r="GH124" s="387" t="str">
        <f t="shared" si="205"/>
        <v/>
      </c>
      <c r="GI124" s="316" t="str">
        <f t="shared" si="206"/>
        <v/>
      </c>
      <c r="GJ124" s="290" t="str">
        <f t="shared" si="207"/>
        <v/>
      </c>
      <c r="GK124" s="290" t="str">
        <f t="shared" si="208"/>
        <v/>
      </c>
      <c r="GL124" s="317" t="str">
        <f t="shared" si="209"/>
        <v/>
      </c>
      <c r="GM124" s="391"/>
      <c r="GN124" s="398" t="str">
        <f t="shared" si="210"/>
        <v/>
      </c>
      <c r="GO124" s="398" t="str">
        <f t="shared" si="211"/>
        <v/>
      </c>
      <c r="GP124" s="399" t="str">
        <f t="shared" si="212"/>
        <v/>
      </c>
      <c r="GQ124" s="400" t="str">
        <f t="shared" si="213"/>
        <v/>
      </c>
      <c r="GR124" s="400" t="str">
        <f t="shared" si="214"/>
        <v/>
      </c>
      <c r="GS124" s="400" t="str">
        <f t="shared" si="215"/>
        <v/>
      </c>
      <c r="GT124" s="290" t="str">
        <f t="shared" si="216"/>
        <v/>
      </c>
      <c r="GU124" s="290" t="str">
        <f t="shared" si="217"/>
        <v/>
      </c>
      <c r="GV124" s="290" t="str">
        <f t="shared" si="218"/>
        <v/>
      </c>
      <c r="GW124" s="400" t="str">
        <f t="shared" si="219"/>
        <v/>
      </c>
      <c r="GX124" s="290" t="str">
        <f t="shared" si="220"/>
        <v/>
      </c>
      <c r="GY124" s="290" t="str">
        <f t="shared" si="221"/>
        <v/>
      </c>
      <c r="GZ124" s="290" t="str">
        <f t="shared" si="222"/>
        <v/>
      </c>
      <c r="HA124" s="317" t="str">
        <f t="shared" si="223"/>
        <v/>
      </c>
      <c r="HB124" s="417" t="str">
        <f t="shared" si="224"/>
        <v/>
      </c>
      <c r="HC124" s="399" t="str">
        <f t="shared" si="225"/>
        <v/>
      </c>
      <c r="HD124" s="290" t="str">
        <f t="shared" si="226"/>
        <v/>
      </c>
      <c r="HE124" s="290" t="str">
        <f t="shared" si="227"/>
        <v/>
      </c>
      <c r="HF124" s="290" t="str">
        <f t="shared" si="228"/>
        <v/>
      </c>
      <c r="HG124" s="290" t="str">
        <f t="shared" si="229"/>
        <v/>
      </c>
      <c r="HH124" s="317" t="str">
        <f t="shared" si="230"/>
        <v/>
      </c>
      <c r="HI124" s="399" t="str">
        <f t="shared" si="231"/>
        <v/>
      </c>
      <c r="HJ124" s="387" t="str">
        <f t="shared" si="232"/>
        <v/>
      </c>
      <c r="HK124" s="387" t="str">
        <f t="shared" si="233"/>
        <v/>
      </c>
      <c r="HL124" s="387" t="str">
        <f t="shared" si="234"/>
        <v/>
      </c>
      <c r="HM124" s="387" t="str">
        <f t="shared" si="235"/>
        <v/>
      </c>
      <c r="HN124" s="317" t="str">
        <f t="shared" si="236"/>
        <v/>
      </c>
      <c r="HO124" s="417" t="str">
        <f t="shared" si="237"/>
        <v/>
      </c>
      <c r="HP124" s="290" t="str">
        <f t="shared" si="238"/>
        <v/>
      </c>
      <c r="HQ124" s="290" t="str">
        <f t="shared" si="239"/>
        <v/>
      </c>
      <c r="HR124" s="422" t="str">
        <f t="shared" si="240"/>
        <v/>
      </c>
      <c r="HS124" s="399" t="str">
        <f t="shared" si="241"/>
        <v/>
      </c>
      <c r="HT124" s="400" t="str">
        <f t="shared" si="242"/>
        <v/>
      </c>
      <c r="HU124" s="387" t="str">
        <f t="shared" si="243"/>
        <v/>
      </c>
      <c r="HV124" s="387" t="str">
        <f t="shared" si="244"/>
        <v/>
      </c>
      <c r="HW124" s="404" t="str">
        <f t="shared" si="245"/>
        <v/>
      </c>
      <c r="HX124" s="394" t="str">
        <f t="shared" si="246"/>
        <v/>
      </c>
      <c r="HY124" s="180"/>
      <c r="HZ124" s="406">
        <f t="shared" si="247"/>
        <v>0</v>
      </c>
      <c r="IA124" s="406">
        <f t="shared" si="248"/>
        <v>0</v>
      </c>
      <c r="IB124" s="407">
        <f t="shared" si="249"/>
        <v>0</v>
      </c>
      <c r="IC124" s="407" t="str">
        <f t="shared" si="250"/>
        <v/>
      </c>
      <c r="ID124" s="407" t="str">
        <f t="shared" si="251"/>
        <v/>
      </c>
      <c r="IE124" s="407" t="str">
        <f t="shared" si="252"/>
        <v/>
      </c>
      <c r="IF124" s="407" t="str">
        <f t="shared" si="253"/>
        <v/>
      </c>
      <c r="IG124" s="407">
        <f t="shared" si="254"/>
        <v>0</v>
      </c>
      <c r="IH124" s="407">
        <f t="shared" si="255"/>
        <v>0</v>
      </c>
      <c r="II124" s="407">
        <f t="shared" si="256"/>
        <v>0</v>
      </c>
      <c r="IJ124" s="407">
        <f t="shared" si="257"/>
        <v>0</v>
      </c>
      <c r="IK124" s="406">
        <f t="shared" si="258"/>
        <v>0</v>
      </c>
    </row>
    <row r="125" spans="2:245" s="178" customFormat="1" ht="15" customHeight="1" x14ac:dyDescent="0.2">
      <c r="B125" s="231">
        <f t="shared" si="174"/>
        <v>0</v>
      </c>
      <c r="C125" s="231">
        <f t="shared" si="175"/>
        <v>0</v>
      </c>
      <c r="D125" s="231">
        <f t="shared" si="176"/>
        <v>0</v>
      </c>
      <c r="E125" s="231">
        <f t="shared" si="177"/>
        <v>0</v>
      </c>
      <c r="F125" s="231">
        <f t="shared" si="178"/>
        <v>0</v>
      </c>
      <c r="G125" s="231">
        <f t="shared" si="179"/>
        <v>0</v>
      </c>
      <c r="H125" s="231">
        <f t="shared" si="180"/>
        <v>0</v>
      </c>
      <c r="I125" s="232">
        <f t="shared" si="181"/>
        <v>0</v>
      </c>
      <c r="J125" s="151">
        <f t="shared" si="182"/>
        <v>0</v>
      </c>
      <c r="K125" s="152"/>
      <c r="L125" s="152"/>
      <c r="M125" s="153"/>
      <c r="N125" s="233"/>
      <c r="O125" s="155"/>
      <c r="P125" s="145" t="str">
        <f>IFERROR(VLOOKUP(O125,整理番号!$A$30:$B$31,2,FALSE),"")</f>
        <v/>
      </c>
      <c r="Q125" s="213"/>
      <c r="R125" s="158"/>
      <c r="S125" s="156" t="str">
        <f t="shared" si="183"/>
        <v/>
      </c>
      <c r="T125" s="152"/>
      <c r="U125" s="153"/>
      <c r="V125" s="145" t="str">
        <f>IFERROR(VLOOKUP(U125,整理番号!$A$3:$B$5,2,FALSE),"")</f>
        <v/>
      </c>
      <c r="W125" s="153"/>
      <c r="X125" s="146" t="str">
        <f>IFERROR(VLOOKUP(W125,整理番号!$A$8:$B$9,2,FALSE),"")</f>
        <v/>
      </c>
      <c r="Y125" s="153"/>
      <c r="Z125" s="145" t="str">
        <f>IFERROR(VLOOKUP(Y125,整理番号!$A$12:$B$16,2,FALSE),"")</f>
        <v/>
      </c>
      <c r="AA125" s="209"/>
      <c r="AB125" s="211"/>
      <c r="AC125" s="211"/>
      <c r="AD125" s="209"/>
      <c r="AE125" s="209"/>
      <c r="AF125" s="209"/>
      <c r="AG125" s="209"/>
      <c r="AH125" s="408"/>
      <c r="AI125" s="159"/>
      <c r="AJ125" s="410" t="str">
        <f>IFERROR(VLOOKUP(AI125,整理番号!$A$19:$B$23,2,FALSE),"")</f>
        <v/>
      </c>
      <c r="AK125" s="156" t="str">
        <f t="shared" si="184"/>
        <v/>
      </c>
      <c r="AL125" s="157"/>
      <c r="AM125" s="216"/>
      <c r="AN125" s="218"/>
      <c r="AO125" s="218"/>
      <c r="AP125" s="158"/>
      <c r="AQ125" s="159"/>
      <c r="AR125" s="220"/>
      <c r="AS125" s="161" t="str">
        <f t="shared" si="185"/>
        <v/>
      </c>
      <c r="AT125" s="147"/>
      <c r="AU125" s="147"/>
      <c r="AV125" s="161" t="str">
        <f t="shared" si="186"/>
        <v/>
      </c>
      <c r="AW125" s="162" t="str">
        <f t="shared" si="187"/>
        <v/>
      </c>
      <c r="AX125" s="162" t="str">
        <f t="shared" si="188"/>
        <v/>
      </c>
      <c r="AY125" s="223"/>
      <c r="AZ125" s="227" t="str">
        <f t="shared" si="189"/>
        <v/>
      </c>
      <c r="BA125" s="228" t="str">
        <f t="shared" si="190"/>
        <v/>
      </c>
      <c r="BB125" s="234" t="str">
        <f t="shared" si="191"/>
        <v/>
      </c>
      <c r="BC125" s="237"/>
      <c r="BD125" s="238"/>
      <c r="BE125" s="284"/>
      <c r="BF125" s="286"/>
      <c r="BG125" s="241"/>
      <c r="BH125" s="241"/>
      <c r="BI125" s="241"/>
      <c r="BJ125" s="241"/>
      <c r="BK125" s="241"/>
      <c r="BL125" s="163" t="s">
        <v>105</v>
      </c>
      <c r="BM125" s="302" t="str">
        <f t="shared" si="192"/>
        <v/>
      </c>
      <c r="BN125" s="251"/>
      <c r="BO125" s="270"/>
      <c r="BP125" s="179"/>
      <c r="BQ125" s="164"/>
      <c r="BR125" s="243"/>
      <c r="BS125" s="243"/>
      <c r="BT125" s="243"/>
      <c r="BU125" s="243"/>
      <c r="BV125" s="243"/>
      <c r="BW125" s="165" t="s">
        <v>106</v>
      </c>
      <c r="BX125" s="251"/>
      <c r="BY125" s="296"/>
      <c r="BZ125" s="304"/>
      <c r="CA125" s="305"/>
      <c r="CB125" s="305"/>
      <c r="CC125" s="305"/>
      <c r="CD125" s="305"/>
      <c r="CE125" s="305"/>
      <c r="CF125" s="165" t="s">
        <v>169</v>
      </c>
      <c r="CG125" s="308" t="str">
        <f t="shared" si="193"/>
        <v/>
      </c>
      <c r="CH125" s="251"/>
      <c r="CI125" s="296"/>
      <c r="CJ125" s="166"/>
      <c r="CK125" s="245"/>
      <c r="CL125" s="245"/>
      <c r="CM125" s="245"/>
      <c r="CN125" s="245"/>
      <c r="CO125" s="245"/>
      <c r="CP125" s="165" t="s">
        <v>107</v>
      </c>
      <c r="CQ125" s="247"/>
      <c r="CR125" s="249" t="str">
        <f t="shared" si="194"/>
        <v/>
      </c>
      <c r="CS125" s="251"/>
      <c r="CT125" s="296" t="s">
        <v>171</v>
      </c>
      <c r="CU125" s="167"/>
      <c r="CV125" s="300"/>
      <c r="CW125" s="300"/>
      <c r="CX125" s="300"/>
      <c r="CY125" s="300"/>
      <c r="CZ125" s="300"/>
      <c r="DA125" s="300"/>
      <c r="DB125" s="168" t="s">
        <v>108</v>
      </c>
      <c r="DC125" s="296" t="s">
        <v>171</v>
      </c>
      <c r="DD125" s="170"/>
      <c r="DE125" s="300"/>
      <c r="DF125" s="300"/>
      <c r="DG125" s="300"/>
      <c r="DH125" s="300"/>
      <c r="DI125" s="300"/>
      <c r="DJ125" s="300"/>
      <c r="DK125" s="169" t="s">
        <v>106</v>
      </c>
      <c r="DL125" s="296" t="s">
        <v>171</v>
      </c>
      <c r="DM125" s="170"/>
      <c r="DN125" s="300"/>
      <c r="DO125" s="300"/>
      <c r="DP125" s="300"/>
      <c r="DQ125" s="300"/>
      <c r="DR125" s="300"/>
      <c r="DS125" s="300"/>
      <c r="DT125" s="171" t="s">
        <v>106</v>
      </c>
      <c r="DU125" s="296" t="s">
        <v>171</v>
      </c>
      <c r="DV125" s="310"/>
      <c r="DW125" s="300"/>
      <c r="DX125" s="300"/>
      <c r="DY125" s="300"/>
      <c r="DZ125" s="300"/>
      <c r="EA125" s="300"/>
      <c r="EB125" s="300"/>
      <c r="EC125" s="172" t="s">
        <v>106</v>
      </c>
      <c r="ED125" s="173"/>
      <c r="EE125" s="296" t="s">
        <v>171</v>
      </c>
      <c r="EF125" s="170"/>
      <c r="EG125" s="300"/>
      <c r="EH125" s="300"/>
      <c r="EI125" s="300"/>
      <c r="EJ125" s="300"/>
      <c r="EK125" s="300"/>
      <c r="EL125" s="300"/>
      <c r="EM125" s="172" t="s">
        <v>106</v>
      </c>
      <c r="EN125" s="174"/>
      <c r="EO125" s="296" t="s">
        <v>171</v>
      </c>
      <c r="EP125" s="255"/>
      <c r="EQ125" s="256"/>
      <c r="ER125" s="256"/>
      <c r="ES125" s="256"/>
      <c r="ET125" s="256"/>
      <c r="EU125" s="256"/>
      <c r="EV125" s="175" t="s">
        <v>109</v>
      </c>
      <c r="EW125" s="259" t="str">
        <f t="shared" si="195"/>
        <v/>
      </c>
      <c r="EX125" s="253"/>
      <c r="EY125" s="296" t="s">
        <v>171</v>
      </c>
      <c r="EZ125" s="255"/>
      <c r="FA125" s="256"/>
      <c r="FB125" s="256"/>
      <c r="FC125" s="256"/>
      <c r="FD125" s="256"/>
      <c r="FE125" s="256"/>
      <c r="FF125" s="175" t="s">
        <v>109</v>
      </c>
      <c r="FG125" s="176" t="str">
        <f t="shared" si="196"/>
        <v/>
      </c>
      <c r="FH125" s="251"/>
      <c r="FI125" s="296"/>
      <c r="FJ125" s="423"/>
      <c r="FK125" s="424"/>
      <c r="FL125" s="424"/>
      <c r="FM125" s="424"/>
      <c r="FN125" s="424"/>
      <c r="FO125" s="424"/>
      <c r="FP125" s="165" t="s">
        <v>110</v>
      </c>
      <c r="FQ125" s="177" t="str">
        <f t="shared" si="197"/>
        <v/>
      </c>
      <c r="FR125" s="261"/>
      <c r="FS125" s="263" t="str">
        <f t="shared" si="198"/>
        <v/>
      </c>
      <c r="FT125" s="269"/>
      <c r="FU125" s="270"/>
      <c r="FV125" s="265" t="str">
        <f t="shared" si="199"/>
        <v/>
      </c>
      <c r="FW125" s="273"/>
      <c r="FX125" s="274"/>
      <c r="FY125" s="267" t="str">
        <f t="shared" si="200"/>
        <v/>
      </c>
      <c r="FZ125" s="273"/>
      <c r="GA125" s="277"/>
      <c r="GB125" s="376"/>
      <c r="GD125" s="316" t="str">
        <f t="shared" si="201"/>
        <v/>
      </c>
      <c r="GE125" s="290" t="str">
        <f t="shared" si="202"/>
        <v/>
      </c>
      <c r="GF125" s="290" t="str">
        <f t="shared" si="203"/>
        <v/>
      </c>
      <c r="GG125" s="290" t="str">
        <f t="shared" si="204"/>
        <v/>
      </c>
      <c r="GH125" s="387" t="str">
        <f t="shared" si="205"/>
        <v/>
      </c>
      <c r="GI125" s="316" t="str">
        <f t="shared" si="206"/>
        <v/>
      </c>
      <c r="GJ125" s="290" t="str">
        <f t="shared" si="207"/>
        <v/>
      </c>
      <c r="GK125" s="290" t="str">
        <f t="shared" si="208"/>
        <v/>
      </c>
      <c r="GL125" s="317" t="str">
        <f t="shared" si="209"/>
        <v/>
      </c>
      <c r="GM125" s="391"/>
      <c r="GN125" s="398" t="str">
        <f t="shared" si="210"/>
        <v/>
      </c>
      <c r="GO125" s="398" t="str">
        <f t="shared" si="211"/>
        <v/>
      </c>
      <c r="GP125" s="399" t="str">
        <f t="shared" si="212"/>
        <v/>
      </c>
      <c r="GQ125" s="400" t="str">
        <f t="shared" si="213"/>
        <v/>
      </c>
      <c r="GR125" s="400" t="str">
        <f t="shared" si="214"/>
        <v/>
      </c>
      <c r="GS125" s="400" t="str">
        <f t="shared" si="215"/>
        <v/>
      </c>
      <c r="GT125" s="290" t="str">
        <f t="shared" si="216"/>
        <v/>
      </c>
      <c r="GU125" s="290" t="str">
        <f t="shared" si="217"/>
        <v/>
      </c>
      <c r="GV125" s="290" t="str">
        <f t="shared" si="218"/>
        <v/>
      </c>
      <c r="GW125" s="400" t="str">
        <f t="shared" si="219"/>
        <v/>
      </c>
      <c r="GX125" s="290" t="str">
        <f t="shared" si="220"/>
        <v/>
      </c>
      <c r="GY125" s="290" t="str">
        <f t="shared" si="221"/>
        <v/>
      </c>
      <c r="GZ125" s="290" t="str">
        <f t="shared" si="222"/>
        <v/>
      </c>
      <c r="HA125" s="317" t="str">
        <f t="shared" si="223"/>
        <v/>
      </c>
      <c r="HB125" s="417" t="str">
        <f t="shared" si="224"/>
        <v/>
      </c>
      <c r="HC125" s="399" t="str">
        <f t="shared" si="225"/>
        <v/>
      </c>
      <c r="HD125" s="290" t="str">
        <f t="shared" si="226"/>
        <v/>
      </c>
      <c r="HE125" s="290" t="str">
        <f t="shared" si="227"/>
        <v/>
      </c>
      <c r="HF125" s="290" t="str">
        <f t="shared" si="228"/>
        <v/>
      </c>
      <c r="HG125" s="290" t="str">
        <f t="shared" si="229"/>
        <v/>
      </c>
      <c r="HH125" s="317" t="str">
        <f t="shared" si="230"/>
        <v/>
      </c>
      <c r="HI125" s="399" t="str">
        <f t="shared" si="231"/>
        <v/>
      </c>
      <c r="HJ125" s="387" t="str">
        <f t="shared" si="232"/>
        <v/>
      </c>
      <c r="HK125" s="387" t="str">
        <f t="shared" si="233"/>
        <v/>
      </c>
      <c r="HL125" s="387" t="str">
        <f t="shared" si="234"/>
        <v/>
      </c>
      <c r="HM125" s="387" t="str">
        <f t="shared" si="235"/>
        <v/>
      </c>
      <c r="HN125" s="317" t="str">
        <f t="shared" si="236"/>
        <v/>
      </c>
      <c r="HO125" s="417" t="str">
        <f t="shared" si="237"/>
        <v/>
      </c>
      <c r="HP125" s="290" t="str">
        <f t="shared" si="238"/>
        <v/>
      </c>
      <c r="HQ125" s="290" t="str">
        <f t="shared" si="239"/>
        <v/>
      </c>
      <c r="HR125" s="422" t="str">
        <f t="shared" si="240"/>
        <v/>
      </c>
      <c r="HS125" s="399" t="str">
        <f t="shared" si="241"/>
        <v/>
      </c>
      <c r="HT125" s="400" t="str">
        <f t="shared" si="242"/>
        <v/>
      </c>
      <c r="HU125" s="387" t="str">
        <f t="shared" si="243"/>
        <v/>
      </c>
      <c r="HV125" s="387" t="str">
        <f t="shared" si="244"/>
        <v/>
      </c>
      <c r="HW125" s="404" t="str">
        <f t="shared" si="245"/>
        <v/>
      </c>
      <c r="HX125" s="394" t="str">
        <f t="shared" si="246"/>
        <v/>
      </c>
      <c r="HY125" s="180"/>
      <c r="HZ125" s="406">
        <f t="shared" si="247"/>
        <v>0</v>
      </c>
      <c r="IA125" s="406">
        <f t="shared" si="248"/>
        <v>0</v>
      </c>
      <c r="IB125" s="407">
        <f t="shared" si="249"/>
        <v>0</v>
      </c>
      <c r="IC125" s="407" t="str">
        <f t="shared" si="250"/>
        <v/>
      </c>
      <c r="ID125" s="407" t="str">
        <f t="shared" si="251"/>
        <v/>
      </c>
      <c r="IE125" s="407" t="str">
        <f t="shared" si="252"/>
        <v/>
      </c>
      <c r="IF125" s="407" t="str">
        <f t="shared" si="253"/>
        <v/>
      </c>
      <c r="IG125" s="407">
        <f t="shared" si="254"/>
        <v>0</v>
      </c>
      <c r="IH125" s="407">
        <f t="shared" si="255"/>
        <v>0</v>
      </c>
      <c r="II125" s="407">
        <f t="shared" si="256"/>
        <v>0</v>
      </c>
      <c r="IJ125" s="407">
        <f t="shared" si="257"/>
        <v>0</v>
      </c>
      <c r="IK125" s="406">
        <f t="shared" si="258"/>
        <v>0</v>
      </c>
    </row>
    <row r="126" spans="2:245" s="178" customFormat="1" ht="15" customHeight="1" x14ac:dyDescent="0.2">
      <c r="B126" s="231">
        <f t="shared" si="174"/>
        <v>0</v>
      </c>
      <c r="C126" s="231">
        <f t="shared" si="175"/>
        <v>0</v>
      </c>
      <c r="D126" s="231">
        <f t="shared" si="176"/>
        <v>0</v>
      </c>
      <c r="E126" s="231">
        <f t="shared" si="177"/>
        <v>0</v>
      </c>
      <c r="F126" s="231">
        <f t="shared" si="178"/>
        <v>0</v>
      </c>
      <c r="G126" s="231">
        <f t="shared" si="179"/>
        <v>0</v>
      </c>
      <c r="H126" s="231">
        <f t="shared" si="180"/>
        <v>0</v>
      </c>
      <c r="I126" s="232">
        <f t="shared" si="181"/>
        <v>0</v>
      </c>
      <c r="J126" s="151">
        <f t="shared" si="182"/>
        <v>0</v>
      </c>
      <c r="K126" s="152"/>
      <c r="L126" s="152"/>
      <c r="M126" s="153"/>
      <c r="N126" s="233"/>
      <c r="O126" s="155"/>
      <c r="P126" s="145" t="str">
        <f>IFERROR(VLOOKUP(O126,整理番号!$A$30:$B$31,2,FALSE),"")</f>
        <v/>
      </c>
      <c r="Q126" s="213"/>
      <c r="R126" s="158"/>
      <c r="S126" s="156" t="str">
        <f t="shared" si="183"/>
        <v/>
      </c>
      <c r="T126" s="152"/>
      <c r="U126" s="153"/>
      <c r="V126" s="145" t="str">
        <f>IFERROR(VLOOKUP(U126,整理番号!$A$3:$B$5,2,FALSE),"")</f>
        <v/>
      </c>
      <c r="W126" s="153"/>
      <c r="X126" s="146" t="str">
        <f>IFERROR(VLOOKUP(W126,整理番号!$A$8:$B$9,2,FALSE),"")</f>
        <v/>
      </c>
      <c r="Y126" s="153"/>
      <c r="Z126" s="145" t="str">
        <f>IFERROR(VLOOKUP(Y126,整理番号!$A$12:$B$16,2,FALSE),"")</f>
        <v/>
      </c>
      <c r="AA126" s="209"/>
      <c r="AB126" s="211"/>
      <c r="AC126" s="211"/>
      <c r="AD126" s="209"/>
      <c r="AE126" s="209"/>
      <c r="AF126" s="209"/>
      <c r="AG126" s="209"/>
      <c r="AH126" s="408"/>
      <c r="AI126" s="159"/>
      <c r="AJ126" s="410" t="str">
        <f>IFERROR(VLOOKUP(AI126,整理番号!$A$19:$B$23,2,FALSE),"")</f>
        <v/>
      </c>
      <c r="AK126" s="156" t="str">
        <f t="shared" si="184"/>
        <v/>
      </c>
      <c r="AL126" s="157"/>
      <c r="AM126" s="216"/>
      <c r="AN126" s="218"/>
      <c r="AO126" s="218"/>
      <c r="AP126" s="158"/>
      <c r="AQ126" s="159"/>
      <c r="AR126" s="220"/>
      <c r="AS126" s="161" t="str">
        <f t="shared" si="185"/>
        <v/>
      </c>
      <c r="AT126" s="147"/>
      <c r="AU126" s="147"/>
      <c r="AV126" s="161" t="str">
        <f t="shared" si="186"/>
        <v/>
      </c>
      <c r="AW126" s="162" t="str">
        <f t="shared" si="187"/>
        <v/>
      </c>
      <c r="AX126" s="162" t="str">
        <f t="shared" si="188"/>
        <v/>
      </c>
      <c r="AY126" s="223"/>
      <c r="AZ126" s="227" t="str">
        <f t="shared" si="189"/>
        <v/>
      </c>
      <c r="BA126" s="228" t="str">
        <f t="shared" si="190"/>
        <v/>
      </c>
      <c r="BB126" s="234" t="str">
        <f t="shared" si="191"/>
        <v/>
      </c>
      <c r="BC126" s="237"/>
      <c r="BD126" s="238"/>
      <c r="BE126" s="284"/>
      <c r="BF126" s="286"/>
      <c r="BG126" s="241"/>
      <c r="BH126" s="241"/>
      <c r="BI126" s="241"/>
      <c r="BJ126" s="241"/>
      <c r="BK126" s="241"/>
      <c r="BL126" s="163" t="s">
        <v>105</v>
      </c>
      <c r="BM126" s="302" t="str">
        <f t="shared" si="192"/>
        <v/>
      </c>
      <c r="BN126" s="251"/>
      <c r="BO126" s="270"/>
      <c r="BP126" s="179"/>
      <c r="BQ126" s="164"/>
      <c r="BR126" s="243"/>
      <c r="BS126" s="243"/>
      <c r="BT126" s="243"/>
      <c r="BU126" s="243"/>
      <c r="BV126" s="243"/>
      <c r="BW126" s="165" t="s">
        <v>106</v>
      </c>
      <c r="BX126" s="251"/>
      <c r="BY126" s="296"/>
      <c r="BZ126" s="304"/>
      <c r="CA126" s="305"/>
      <c r="CB126" s="305"/>
      <c r="CC126" s="305"/>
      <c r="CD126" s="305"/>
      <c r="CE126" s="305"/>
      <c r="CF126" s="165" t="s">
        <v>169</v>
      </c>
      <c r="CG126" s="308" t="str">
        <f t="shared" si="193"/>
        <v/>
      </c>
      <c r="CH126" s="251"/>
      <c r="CI126" s="296"/>
      <c r="CJ126" s="166"/>
      <c r="CK126" s="245"/>
      <c r="CL126" s="245"/>
      <c r="CM126" s="245"/>
      <c r="CN126" s="245"/>
      <c r="CO126" s="245"/>
      <c r="CP126" s="165" t="s">
        <v>107</v>
      </c>
      <c r="CQ126" s="247"/>
      <c r="CR126" s="249" t="str">
        <f t="shared" si="194"/>
        <v/>
      </c>
      <c r="CS126" s="251"/>
      <c r="CT126" s="296" t="s">
        <v>171</v>
      </c>
      <c r="CU126" s="167"/>
      <c r="CV126" s="300"/>
      <c r="CW126" s="300"/>
      <c r="CX126" s="300"/>
      <c r="CY126" s="300"/>
      <c r="CZ126" s="300"/>
      <c r="DA126" s="300"/>
      <c r="DB126" s="168" t="s">
        <v>108</v>
      </c>
      <c r="DC126" s="296" t="s">
        <v>171</v>
      </c>
      <c r="DD126" s="170"/>
      <c r="DE126" s="300"/>
      <c r="DF126" s="300"/>
      <c r="DG126" s="300"/>
      <c r="DH126" s="300"/>
      <c r="DI126" s="300"/>
      <c r="DJ126" s="300"/>
      <c r="DK126" s="169" t="s">
        <v>106</v>
      </c>
      <c r="DL126" s="296" t="s">
        <v>171</v>
      </c>
      <c r="DM126" s="170"/>
      <c r="DN126" s="300"/>
      <c r="DO126" s="300"/>
      <c r="DP126" s="300"/>
      <c r="DQ126" s="300"/>
      <c r="DR126" s="300"/>
      <c r="DS126" s="300"/>
      <c r="DT126" s="171" t="s">
        <v>106</v>
      </c>
      <c r="DU126" s="296" t="s">
        <v>171</v>
      </c>
      <c r="DV126" s="310"/>
      <c r="DW126" s="300"/>
      <c r="DX126" s="300"/>
      <c r="DY126" s="300"/>
      <c r="DZ126" s="300"/>
      <c r="EA126" s="300"/>
      <c r="EB126" s="300"/>
      <c r="EC126" s="172" t="s">
        <v>106</v>
      </c>
      <c r="ED126" s="173"/>
      <c r="EE126" s="296" t="s">
        <v>171</v>
      </c>
      <c r="EF126" s="170"/>
      <c r="EG126" s="300"/>
      <c r="EH126" s="300"/>
      <c r="EI126" s="300"/>
      <c r="EJ126" s="300"/>
      <c r="EK126" s="300"/>
      <c r="EL126" s="300"/>
      <c r="EM126" s="172" t="s">
        <v>106</v>
      </c>
      <c r="EN126" s="174"/>
      <c r="EO126" s="296" t="s">
        <v>171</v>
      </c>
      <c r="EP126" s="255"/>
      <c r="EQ126" s="256"/>
      <c r="ER126" s="256"/>
      <c r="ES126" s="256"/>
      <c r="ET126" s="256"/>
      <c r="EU126" s="256"/>
      <c r="EV126" s="175" t="s">
        <v>109</v>
      </c>
      <c r="EW126" s="259" t="str">
        <f t="shared" si="195"/>
        <v/>
      </c>
      <c r="EX126" s="253"/>
      <c r="EY126" s="296" t="s">
        <v>171</v>
      </c>
      <c r="EZ126" s="255"/>
      <c r="FA126" s="256"/>
      <c r="FB126" s="256"/>
      <c r="FC126" s="256"/>
      <c r="FD126" s="256"/>
      <c r="FE126" s="256"/>
      <c r="FF126" s="175" t="s">
        <v>109</v>
      </c>
      <c r="FG126" s="176" t="str">
        <f t="shared" si="196"/>
        <v/>
      </c>
      <c r="FH126" s="251"/>
      <c r="FI126" s="296"/>
      <c r="FJ126" s="423"/>
      <c r="FK126" s="424"/>
      <c r="FL126" s="424"/>
      <c r="FM126" s="424"/>
      <c r="FN126" s="424"/>
      <c r="FO126" s="424"/>
      <c r="FP126" s="165" t="s">
        <v>110</v>
      </c>
      <c r="FQ126" s="177" t="str">
        <f t="shared" si="197"/>
        <v/>
      </c>
      <c r="FR126" s="261"/>
      <c r="FS126" s="263" t="str">
        <f t="shared" si="198"/>
        <v/>
      </c>
      <c r="FT126" s="269"/>
      <c r="FU126" s="270"/>
      <c r="FV126" s="265" t="str">
        <f t="shared" si="199"/>
        <v/>
      </c>
      <c r="FW126" s="273"/>
      <c r="FX126" s="274"/>
      <c r="FY126" s="267" t="str">
        <f t="shared" si="200"/>
        <v/>
      </c>
      <c r="FZ126" s="273"/>
      <c r="GA126" s="277"/>
      <c r="GB126" s="376"/>
      <c r="GD126" s="316" t="str">
        <f t="shared" si="201"/>
        <v/>
      </c>
      <c r="GE126" s="290" t="str">
        <f t="shared" si="202"/>
        <v/>
      </c>
      <c r="GF126" s="290" t="str">
        <f t="shared" si="203"/>
        <v/>
      </c>
      <c r="GG126" s="290" t="str">
        <f t="shared" si="204"/>
        <v/>
      </c>
      <c r="GH126" s="387" t="str">
        <f t="shared" si="205"/>
        <v/>
      </c>
      <c r="GI126" s="316" t="str">
        <f t="shared" si="206"/>
        <v/>
      </c>
      <c r="GJ126" s="290" t="str">
        <f t="shared" si="207"/>
        <v/>
      </c>
      <c r="GK126" s="290" t="str">
        <f t="shared" si="208"/>
        <v/>
      </c>
      <c r="GL126" s="317" t="str">
        <f t="shared" si="209"/>
        <v/>
      </c>
      <c r="GM126" s="391"/>
      <c r="GN126" s="398" t="str">
        <f t="shared" si="210"/>
        <v/>
      </c>
      <c r="GO126" s="398" t="str">
        <f t="shared" si="211"/>
        <v/>
      </c>
      <c r="GP126" s="399" t="str">
        <f t="shared" si="212"/>
        <v/>
      </c>
      <c r="GQ126" s="400" t="str">
        <f t="shared" si="213"/>
        <v/>
      </c>
      <c r="GR126" s="400" t="str">
        <f t="shared" si="214"/>
        <v/>
      </c>
      <c r="GS126" s="400" t="str">
        <f t="shared" si="215"/>
        <v/>
      </c>
      <c r="GT126" s="290" t="str">
        <f t="shared" si="216"/>
        <v/>
      </c>
      <c r="GU126" s="290" t="str">
        <f t="shared" si="217"/>
        <v/>
      </c>
      <c r="GV126" s="290" t="str">
        <f t="shared" si="218"/>
        <v/>
      </c>
      <c r="GW126" s="400" t="str">
        <f t="shared" si="219"/>
        <v/>
      </c>
      <c r="GX126" s="290" t="str">
        <f t="shared" si="220"/>
        <v/>
      </c>
      <c r="GY126" s="290" t="str">
        <f t="shared" si="221"/>
        <v/>
      </c>
      <c r="GZ126" s="290" t="str">
        <f t="shared" si="222"/>
        <v/>
      </c>
      <c r="HA126" s="317" t="str">
        <f t="shared" si="223"/>
        <v/>
      </c>
      <c r="HB126" s="417" t="str">
        <f t="shared" si="224"/>
        <v/>
      </c>
      <c r="HC126" s="399" t="str">
        <f t="shared" si="225"/>
        <v/>
      </c>
      <c r="HD126" s="290" t="str">
        <f t="shared" si="226"/>
        <v/>
      </c>
      <c r="HE126" s="290" t="str">
        <f t="shared" si="227"/>
        <v/>
      </c>
      <c r="HF126" s="290" t="str">
        <f t="shared" si="228"/>
        <v/>
      </c>
      <c r="HG126" s="290" t="str">
        <f t="shared" si="229"/>
        <v/>
      </c>
      <c r="HH126" s="317" t="str">
        <f t="shared" si="230"/>
        <v/>
      </c>
      <c r="HI126" s="399" t="str">
        <f t="shared" si="231"/>
        <v/>
      </c>
      <c r="HJ126" s="387" t="str">
        <f t="shared" si="232"/>
        <v/>
      </c>
      <c r="HK126" s="387" t="str">
        <f t="shared" si="233"/>
        <v/>
      </c>
      <c r="HL126" s="387" t="str">
        <f t="shared" si="234"/>
        <v/>
      </c>
      <c r="HM126" s="387" t="str">
        <f t="shared" si="235"/>
        <v/>
      </c>
      <c r="HN126" s="317" t="str">
        <f t="shared" si="236"/>
        <v/>
      </c>
      <c r="HO126" s="417" t="str">
        <f t="shared" si="237"/>
        <v/>
      </c>
      <c r="HP126" s="290" t="str">
        <f t="shared" si="238"/>
        <v/>
      </c>
      <c r="HQ126" s="290" t="str">
        <f t="shared" si="239"/>
        <v/>
      </c>
      <c r="HR126" s="422" t="str">
        <f t="shared" si="240"/>
        <v/>
      </c>
      <c r="HS126" s="399" t="str">
        <f t="shared" si="241"/>
        <v/>
      </c>
      <c r="HT126" s="400" t="str">
        <f t="shared" si="242"/>
        <v/>
      </c>
      <c r="HU126" s="387" t="str">
        <f t="shared" si="243"/>
        <v/>
      </c>
      <c r="HV126" s="387" t="str">
        <f t="shared" si="244"/>
        <v/>
      </c>
      <c r="HW126" s="404" t="str">
        <f t="shared" si="245"/>
        <v/>
      </c>
      <c r="HX126" s="394" t="str">
        <f t="shared" si="246"/>
        <v/>
      </c>
      <c r="HY126" s="180"/>
      <c r="HZ126" s="406">
        <f t="shared" si="247"/>
        <v>0</v>
      </c>
      <c r="IA126" s="406">
        <f t="shared" si="248"/>
        <v>0</v>
      </c>
      <c r="IB126" s="407">
        <f t="shared" si="249"/>
        <v>0</v>
      </c>
      <c r="IC126" s="407" t="str">
        <f t="shared" si="250"/>
        <v/>
      </c>
      <c r="ID126" s="407" t="str">
        <f t="shared" si="251"/>
        <v/>
      </c>
      <c r="IE126" s="407" t="str">
        <f t="shared" si="252"/>
        <v/>
      </c>
      <c r="IF126" s="407" t="str">
        <f t="shared" si="253"/>
        <v/>
      </c>
      <c r="IG126" s="407">
        <f t="shared" si="254"/>
        <v>0</v>
      </c>
      <c r="IH126" s="407">
        <f t="shared" si="255"/>
        <v>0</v>
      </c>
      <c r="II126" s="407">
        <f t="shared" si="256"/>
        <v>0</v>
      </c>
      <c r="IJ126" s="407">
        <f t="shared" si="257"/>
        <v>0</v>
      </c>
      <c r="IK126" s="406">
        <f t="shared" si="258"/>
        <v>0</v>
      </c>
    </row>
    <row r="127" spans="2:245" s="178" customFormat="1" ht="15" customHeight="1" x14ac:dyDescent="0.2">
      <c r="B127" s="231">
        <f t="shared" si="174"/>
        <v>0</v>
      </c>
      <c r="C127" s="231">
        <f t="shared" si="175"/>
        <v>0</v>
      </c>
      <c r="D127" s="231">
        <f t="shared" si="176"/>
        <v>0</v>
      </c>
      <c r="E127" s="231">
        <f t="shared" si="177"/>
        <v>0</v>
      </c>
      <c r="F127" s="231">
        <f t="shared" si="178"/>
        <v>0</v>
      </c>
      <c r="G127" s="231">
        <f t="shared" si="179"/>
        <v>0</v>
      </c>
      <c r="H127" s="231">
        <f t="shared" si="180"/>
        <v>0</v>
      </c>
      <c r="I127" s="232">
        <f t="shared" si="181"/>
        <v>0</v>
      </c>
      <c r="J127" s="151">
        <f t="shared" si="182"/>
        <v>0</v>
      </c>
      <c r="K127" s="152"/>
      <c r="L127" s="152"/>
      <c r="M127" s="153"/>
      <c r="N127" s="233"/>
      <c r="O127" s="155"/>
      <c r="P127" s="145" t="str">
        <f>IFERROR(VLOOKUP(O127,整理番号!$A$30:$B$31,2,FALSE),"")</f>
        <v/>
      </c>
      <c r="Q127" s="213"/>
      <c r="R127" s="158"/>
      <c r="S127" s="156" t="str">
        <f t="shared" si="183"/>
        <v/>
      </c>
      <c r="T127" s="152"/>
      <c r="U127" s="153"/>
      <c r="V127" s="145" t="str">
        <f>IFERROR(VLOOKUP(U127,整理番号!$A$3:$B$5,2,FALSE),"")</f>
        <v/>
      </c>
      <c r="W127" s="153"/>
      <c r="X127" s="146" t="str">
        <f>IFERROR(VLOOKUP(W127,整理番号!$A$8:$B$9,2,FALSE),"")</f>
        <v/>
      </c>
      <c r="Y127" s="153"/>
      <c r="Z127" s="145" t="str">
        <f>IFERROR(VLOOKUP(Y127,整理番号!$A$12:$B$16,2,FALSE),"")</f>
        <v/>
      </c>
      <c r="AA127" s="209"/>
      <c r="AB127" s="211"/>
      <c r="AC127" s="211"/>
      <c r="AD127" s="209"/>
      <c r="AE127" s="209"/>
      <c r="AF127" s="209"/>
      <c r="AG127" s="209"/>
      <c r="AH127" s="408"/>
      <c r="AI127" s="159"/>
      <c r="AJ127" s="410" t="str">
        <f>IFERROR(VLOOKUP(AI127,整理番号!$A$19:$B$23,2,FALSE),"")</f>
        <v/>
      </c>
      <c r="AK127" s="156" t="str">
        <f t="shared" si="184"/>
        <v/>
      </c>
      <c r="AL127" s="157"/>
      <c r="AM127" s="216"/>
      <c r="AN127" s="218"/>
      <c r="AO127" s="218"/>
      <c r="AP127" s="158"/>
      <c r="AQ127" s="159"/>
      <c r="AR127" s="220"/>
      <c r="AS127" s="161" t="str">
        <f t="shared" si="185"/>
        <v/>
      </c>
      <c r="AT127" s="147"/>
      <c r="AU127" s="147"/>
      <c r="AV127" s="161" t="str">
        <f t="shared" si="186"/>
        <v/>
      </c>
      <c r="AW127" s="162" t="str">
        <f t="shared" si="187"/>
        <v/>
      </c>
      <c r="AX127" s="162" t="str">
        <f t="shared" si="188"/>
        <v/>
      </c>
      <c r="AY127" s="223"/>
      <c r="AZ127" s="227" t="str">
        <f t="shared" si="189"/>
        <v/>
      </c>
      <c r="BA127" s="228" t="str">
        <f t="shared" si="190"/>
        <v/>
      </c>
      <c r="BB127" s="234" t="str">
        <f t="shared" si="191"/>
        <v/>
      </c>
      <c r="BC127" s="237"/>
      <c r="BD127" s="238"/>
      <c r="BE127" s="284"/>
      <c r="BF127" s="286"/>
      <c r="BG127" s="241"/>
      <c r="BH127" s="241"/>
      <c r="BI127" s="241"/>
      <c r="BJ127" s="241"/>
      <c r="BK127" s="241"/>
      <c r="BL127" s="163" t="s">
        <v>105</v>
      </c>
      <c r="BM127" s="302" t="str">
        <f t="shared" si="192"/>
        <v/>
      </c>
      <c r="BN127" s="251"/>
      <c r="BO127" s="270"/>
      <c r="BP127" s="179"/>
      <c r="BQ127" s="164"/>
      <c r="BR127" s="243"/>
      <c r="BS127" s="243"/>
      <c r="BT127" s="243"/>
      <c r="BU127" s="243"/>
      <c r="BV127" s="243"/>
      <c r="BW127" s="165" t="s">
        <v>106</v>
      </c>
      <c r="BX127" s="251"/>
      <c r="BY127" s="296"/>
      <c r="BZ127" s="304"/>
      <c r="CA127" s="305"/>
      <c r="CB127" s="305"/>
      <c r="CC127" s="305"/>
      <c r="CD127" s="305"/>
      <c r="CE127" s="305"/>
      <c r="CF127" s="165" t="s">
        <v>169</v>
      </c>
      <c r="CG127" s="308" t="str">
        <f t="shared" si="193"/>
        <v/>
      </c>
      <c r="CH127" s="251"/>
      <c r="CI127" s="296"/>
      <c r="CJ127" s="166"/>
      <c r="CK127" s="245"/>
      <c r="CL127" s="245"/>
      <c r="CM127" s="245"/>
      <c r="CN127" s="245"/>
      <c r="CO127" s="245"/>
      <c r="CP127" s="165" t="s">
        <v>107</v>
      </c>
      <c r="CQ127" s="247"/>
      <c r="CR127" s="249" t="str">
        <f t="shared" si="194"/>
        <v/>
      </c>
      <c r="CS127" s="251"/>
      <c r="CT127" s="296" t="s">
        <v>171</v>
      </c>
      <c r="CU127" s="167"/>
      <c r="CV127" s="300"/>
      <c r="CW127" s="300"/>
      <c r="CX127" s="300"/>
      <c r="CY127" s="300"/>
      <c r="CZ127" s="300"/>
      <c r="DA127" s="300"/>
      <c r="DB127" s="168" t="s">
        <v>108</v>
      </c>
      <c r="DC127" s="296" t="s">
        <v>171</v>
      </c>
      <c r="DD127" s="170"/>
      <c r="DE127" s="300"/>
      <c r="DF127" s="300"/>
      <c r="DG127" s="300"/>
      <c r="DH127" s="300"/>
      <c r="DI127" s="300"/>
      <c r="DJ127" s="300"/>
      <c r="DK127" s="169" t="s">
        <v>106</v>
      </c>
      <c r="DL127" s="296" t="s">
        <v>171</v>
      </c>
      <c r="DM127" s="170"/>
      <c r="DN127" s="300"/>
      <c r="DO127" s="300"/>
      <c r="DP127" s="300"/>
      <c r="DQ127" s="300"/>
      <c r="DR127" s="300"/>
      <c r="DS127" s="300"/>
      <c r="DT127" s="171" t="s">
        <v>106</v>
      </c>
      <c r="DU127" s="296" t="s">
        <v>171</v>
      </c>
      <c r="DV127" s="310"/>
      <c r="DW127" s="300"/>
      <c r="DX127" s="300"/>
      <c r="DY127" s="300"/>
      <c r="DZ127" s="300"/>
      <c r="EA127" s="300"/>
      <c r="EB127" s="300"/>
      <c r="EC127" s="172" t="s">
        <v>106</v>
      </c>
      <c r="ED127" s="173"/>
      <c r="EE127" s="296" t="s">
        <v>171</v>
      </c>
      <c r="EF127" s="170"/>
      <c r="EG127" s="300"/>
      <c r="EH127" s="300"/>
      <c r="EI127" s="300"/>
      <c r="EJ127" s="300"/>
      <c r="EK127" s="300"/>
      <c r="EL127" s="300"/>
      <c r="EM127" s="172" t="s">
        <v>106</v>
      </c>
      <c r="EN127" s="174"/>
      <c r="EO127" s="296" t="s">
        <v>171</v>
      </c>
      <c r="EP127" s="255"/>
      <c r="EQ127" s="256"/>
      <c r="ER127" s="256"/>
      <c r="ES127" s="256"/>
      <c r="ET127" s="256"/>
      <c r="EU127" s="256"/>
      <c r="EV127" s="175" t="s">
        <v>109</v>
      </c>
      <c r="EW127" s="259" t="str">
        <f t="shared" si="195"/>
        <v/>
      </c>
      <c r="EX127" s="253"/>
      <c r="EY127" s="296" t="s">
        <v>171</v>
      </c>
      <c r="EZ127" s="255"/>
      <c r="FA127" s="256"/>
      <c r="FB127" s="256"/>
      <c r="FC127" s="256"/>
      <c r="FD127" s="256"/>
      <c r="FE127" s="256"/>
      <c r="FF127" s="175" t="s">
        <v>109</v>
      </c>
      <c r="FG127" s="176" t="str">
        <f t="shared" si="196"/>
        <v/>
      </c>
      <c r="FH127" s="251"/>
      <c r="FI127" s="296"/>
      <c r="FJ127" s="423"/>
      <c r="FK127" s="424"/>
      <c r="FL127" s="424"/>
      <c r="FM127" s="424"/>
      <c r="FN127" s="424"/>
      <c r="FO127" s="424"/>
      <c r="FP127" s="165" t="s">
        <v>110</v>
      </c>
      <c r="FQ127" s="177" t="str">
        <f t="shared" si="197"/>
        <v/>
      </c>
      <c r="FR127" s="261"/>
      <c r="FS127" s="263" t="str">
        <f t="shared" si="198"/>
        <v/>
      </c>
      <c r="FT127" s="269"/>
      <c r="FU127" s="270"/>
      <c r="FV127" s="265" t="str">
        <f t="shared" si="199"/>
        <v/>
      </c>
      <c r="FW127" s="273"/>
      <c r="FX127" s="274"/>
      <c r="FY127" s="267" t="str">
        <f t="shared" si="200"/>
        <v/>
      </c>
      <c r="FZ127" s="273"/>
      <c r="GA127" s="277"/>
      <c r="GB127" s="376"/>
      <c r="GD127" s="316" t="str">
        <f t="shared" si="201"/>
        <v/>
      </c>
      <c r="GE127" s="290" t="str">
        <f t="shared" si="202"/>
        <v/>
      </c>
      <c r="GF127" s="290" t="str">
        <f t="shared" si="203"/>
        <v/>
      </c>
      <c r="GG127" s="290" t="str">
        <f t="shared" si="204"/>
        <v/>
      </c>
      <c r="GH127" s="387" t="str">
        <f t="shared" si="205"/>
        <v/>
      </c>
      <c r="GI127" s="316" t="str">
        <f t="shared" si="206"/>
        <v/>
      </c>
      <c r="GJ127" s="290" t="str">
        <f t="shared" si="207"/>
        <v/>
      </c>
      <c r="GK127" s="290" t="str">
        <f t="shared" si="208"/>
        <v/>
      </c>
      <c r="GL127" s="317" t="str">
        <f t="shared" si="209"/>
        <v/>
      </c>
      <c r="GM127" s="391"/>
      <c r="GN127" s="398" t="str">
        <f t="shared" si="210"/>
        <v/>
      </c>
      <c r="GO127" s="398" t="str">
        <f t="shared" si="211"/>
        <v/>
      </c>
      <c r="GP127" s="399" t="str">
        <f t="shared" si="212"/>
        <v/>
      </c>
      <c r="GQ127" s="400" t="str">
        <f t="shared" si="213"/>
        <v/>
      </c>
      <c r="GR127" s="400" t="str">
        <f t="shared" si="214"/>
        <v/>
      </c>
      <c r="GS127" s="400" t="str">
        <f t="shared" si="215"/>
        <v/>
      </c>
      <c r="GT127" s="290" t="str">
        <f t="shared" si="216"/>
        <v/>
      </c>
      <c r="GU127" s="290" t="str">
        <f t="shared" si="217"/>
        <v/>
      </c>
      <c r="GV127" s="290" t="str">
        <f t="shared" si="218"/>
        <v/>
      </c>
      <c r="GW127" s="400" t="str">
        <f t="shared" si="219"/>
        <v/>
      </c>
      <c r="GX127" s="290" t="str">
        <f t="shared" si="220"/>
        <v/>
      </c>
      <c r="GY127" s="290" t="str">
        <f t="shared" si="221"/>
        <v/>
      </c>
      <c r="GZ127" s="290" t="str">
        <f t="shared" si="222"/>
        <v/>
      </c>
      <c r="HA127" s="317" t="str">
        <f t="shared" si="223"/>
        <v/>
      </c>
      <c r="HB127" s="417" t="str">
        <f t="shared" si="224"/>
        <v/>
      </c>
      <c r="HC127" s="399" t="str">
        <f t="shared" si="225"/>
        <v/>
      </c>
      <c r="HD127" s="290" t="str">
        <f t="shared" si="226"/>
        <v/>
      </c>
      <c r="HE127" s="290" t="str">
        <f t="shared" si="227"/>
        <v/>
      </c>
      <c r="HF127" s="290" t="str">
        <f t="shared" si="228"/>
        <v/>
      </c>
      <c r="HG127" s="290" t="str">
        <f t="shared" si="229"/>
        <v/>
      </c>
      <c r="HH127" s="317" t="str">
        <f t="shared" si="230"/>
        <v/>
      </c>
      <c r="HI127" s="399" t="str">
        <f t="shared" si="231"/>
        <v/>
      </c>
      <c r="HJ127" s="387" t="str">
        <f t="shared" si="232"/>
        <v/>
      </c>
      <c r="HK127" s="387" t="str">
        <f t="shared" si="233"/>
        <v/>
      </c>
      <c r="HL127" s="387" t="str">
        <f t="shared" si="234"/>
        <v/>
      </c>
      <c r="HM127" s="387" t="str">
        <f t="shared" si="235"/>
        <v/>
      </c>
      <c r="HN127" s="317" t="str">
        <f t="shared" si="236"/>
        <v/>
      </c>
      <c r="HO127" s="417" t="str">
        <f t="shared" si="237"/>
        <v/>
      </c>
      <c r="HP127" s="290" t="str">
        <f t="shared" si="238"/>
        <v/>
      </c>
      <c r="HQ127" s="290" t="str">
        <f t="shared" si="239"/>
        <v/>
      </c>
      <c r="HR127" s="422" t="str">
        <f t="shared" si="240"/>
        <v/>
      </c>
      <c r="HS127" s="399" t="str">
        <f t="shared" si="241"/>
        <v/>
      </c>
      <c r="HT127" s="400" t="str">
        <f t="shared" si="242"/>
        <v/>
      </c>
      <c r="HU127" s="387" t="str">
        <f t="shared" si="243"/>
        <v/>
      </c>
      <c r="HV127" s="387" t="str">
        <f t="shared" si="244"/>
        <v/>
      </c>
      <c r="HW127" s="404" t="str">
        <f t="shared" si="245"/>
        <v/>
      </c>
      <c r="HX127" s="394" t="str">
        <f t="shared" si="246"/>
        <v/>
      </c>
      <c r="HY127" s="180"/>
      <c r="HZ127" s="406">
        <f t="shared" si="247"/>
        <v>0</v>
      </c>
      <c r="IA127" s="406">
        <f t="shared" si="248"/>
        <v>0</v>
      </c>
      <c r="IB127" s="407">
        <f t="shared" si="249"/>
        <v>0</v>
      </c>
      <c r="IC127" s="407" t="str">
        <f t="shared" si="250"/>
        <v/>
      </c>
      <c r="ID127" s="407" t="str">
        <f t="shared" si="251"/>
        <v/>
      </c>
      <c r="IE127" s="407" t="str">
        <f t="shared" si="252"/>
        <v/>
      </c>
      <c r="IF127" s="407" t="str">
        <f t="shared" si="253"/>
        <v/>
      </c>
      <c r="IG127" s="407">
        <f t="shared" si="254"/>
        <v>0</v>
      </c>
      <c r="IH127" s="407">
        <f t="shared" si="255"/>
        <v>0</v>
      </c>
      <c r="II127" s="407">
        <f t="shared" si="256"/>
        <v>0</v>
      </c>
      <c r="IJ127" s="407">
        <f t="shared" si="257"/>
        <v>0</v>
      </c>
      <c r="IK127" s="406">
        <f t="shared" si="258"/>
        <v>0</v>
      </c>
    </row>
    <row r="128" spans="2:245" s="178" customFormat="1" ht="15" customHeight="1" x14ac:dyDescent="0.2">
      <c r="B128" s="231">
        <f t="shared" si="174"/>
        <v>0</v>
      </c>
      <c r="C128" s="231">
        <f t="shared" si="175"/>
        <v>0</v>
      </c>
      <c r="D128" s="231">
        <f t="shared" si="176"/>
        <v>0</v>
      </c>
      <c r="E128" s="231">
        <f t="shared" si="177"/>
        <v>0</v>
      </c>
      <c r="F128" s="231">
        <f t="shared" si="178"/>
        <v>0</v>
      </c>
      <c r="G128" s="231">
        <f t="shared" si="179"/>
        <v>0</v>
      </c>
      <c r="H128" s="231">
        <f t="shared" si="180"/>
        <v>0</v>
      </c>
      <c r="I128" s="232">
        <f t="shared" si="181"/>
        <v>0</v>
      </c>
      <c r="J128" s="151">
        <f t="shared" si="182"/>
        <v>0</v>
      </c>
      <c r="K128" s="152"/>
      <c r="L128" s="152"/>
      <c r="M128" s="153"/>
      <c r="N128" s="233"/>
      <c r="O128" s="155"/>
      <c r="P128" s="145" t="str">
        <f>IFERROR(VLOOKUP(O128,整理番号!$A$30:$B$31,2,FALSE),"")</f>
        <v/>
      </c>
      <c r="Q128" s="213"/>
      <c r="R128" s="158"/>
      <c r="S128" s="156" t="str">
        <f t="shared" si="183"/>
        <v/>
      </c>
      <c r="T128" s="152"/>
      <c r="U128" s="153"/>
      <c r="V128" s="145" t="str">
        <f>IFERROR(VLOOKUP(U128,整理番号!$A$3:$B$5,2,FALSE),"")</f>
        <v/>
      </c>
      <c r="W128" s="153"/>
      <c r="X128" s="146" t="str">
        <f>IFERROR(VLOOKUP(W128,整理番号!$A$8:$B$9,2,FALSE),"")</f>
        <v/>
      </c>
      <c r="Y128" s="153"/>
      <c r="Z128" s="145" t="str">
        <f>IFERROR(VLOOKUP(Y128,整理番号!$A$12:$B$16,2,FALSE),"")</f>
        <v/>
      </c>
      <c r="AA128" s="209"/>
      <c r="AB128" s="211"/>
      <c r="AC128" s="211"/>
      <c r="AD128" s="209"/>
      <c r="AE128" s="209"/>
      <c r="AF128" s="209"/>
      <c r="AG128" s="209"/>
      <c r="AH128" s="408"/>
      <c r="AI128" s="159"/>
      <c r="AJ128" s="410" t="str">
        <f>IFERROR(VLOOKUP(AI128,整理番号!$A$19:$B$23,2,FALSE),"")</f>
        <v/>
      </c>
      <c r="AK128" s="156" t="str">
        <f t="shared" si="184"/>
        <v/>
      </c>
      <c r="AL128" s="157"/>
      <c r="AM128" s="216"/>
      <c r="AN128" s="218"/>
      <c r="AO128" s="218"/>
      <c r="AP128" s="158"/>
      <c r="AQ128" s="159"/>
      <c r="AR128" s="220"/>
      <c r="AS128" s="161" t="str">
        <f t="shared" si="185"/>
        <v/>
      </c>
      <c r="AT128" s="147"/>
      <c r="AU128" s="147"/>
      <c r="AV128" s="161" t="str">
        <f t="shared" si="186"/>
        <v/>
      </c>
      <c r="AW128" s="162" t="str">
        <f t="shared" si="187"/>
        <v/>
      </c>
      <c r="AX128" s="162" t="str">
        <f t="shared" si="188"/>
        <v/>
      </c>
      <c r="AY128" s="223"/>
      <c r="AZ128" s="227" t="str">
        <f t="shared" si="189"/>
        <v/>
      </c>
      <c r="BA128" s="228" t="str">
        <f t="shared" si="190"/>
        <v/>
      </c>
      <c r="BB128" s="234" t="str">
        <f t="shared" si="191"/>
        <v/>
      </c>
      <c r="BC128" s="237"/>
      <c r="BD128" s="238"/>
      <c r="BE128" s="284"/>
      <c r="BF128" s="286"/>
      <c r="BG128" s="241"/>
      <c r="BH128" s="241"/>
      <c r="BI128" s="241"/>
      <c r="BJ128" s="241"/>
      <c r="BK128" s="241"/>
      <c r="BL128" s="163" t="s">
        <v>105</v>
      </c>
      <c r="BM128" s="302" t="str">
        <f t="shared" si="192"/>
        <v/>
      </c>
      <c r="BN128" s="251"/>
      <c r="BO128" s="270"/>
      <c r="BP128" s="179"/>
      <c r="BQ128" s="164"/>
      <c r="BR128" s="243"/>
      <c r="BS128" s="243"/>
      <c r="BT128" s="243"/>
      <c r="BU128" s="243"/>
      <c r="BV128" s="243"/>
      <c r="BW128" s="165" t="s">
        <v>106</v>
      </c>
      <c r="BX128" s="251"/>
      <c r="BY128" s="296"/>
      <c r="BZ128" s="304"/>
      <c r="CA128" s="305"/>
      <c r="CB128" s="305"/>
      <c r="CC128" s="305"/>
      <c r="CD128" s="305"/>
      <c r="CE128" s="305"/>
      <c r="CF128" s="165" t="s">
        <v>169</v>
      </c>
      <c r="CG128" s="308" t="str">
        <f t="shared" si="193"/>
        <v/>
      </c>
      <c r="CH128" s="251"/>
      <c r="CI128" s="296"/>
      <c r="CJ128" s="166"/>
      <c r="CK128" s="245"/>
      <c r="CL128" s="245"/>
      <c r="CM128" s="245"/>
      <c r="CN128" s="245"/>
      <c r="CO128" s="245"/>
      <c r="CP128" s="165" t="s">
        <v>107</v>
      </c>
      <c r="CQ128" s="247"/>
      <c r="CR128" s="249" t="str">
        <f t="shared" si="194"/>
        <v/>
      </c>
      <c r="CS128" s="251"/>
      <c r="CT128" s="296" t="s">
        <v>171</v>
      </c>
      <c r="CU128" s="167"/>
      <c r="CV128" s="300"/>
      <c r="CW128" s="300"/>
      <c r="CX128" s="300"/>
      <c r="CY128" s="300"/>
      <c r="CZ128" s="300"/>
      <c r="DA128" s="300"/>
      <c r="DB128" s="168" t="s">
        <v>108</v>
      </c>
      <c r="DC128" s="296" t="s">
        <v>171</v>
      </c>
      <c r="DD128" s="170"/>
      <c r="DE128" s="300"/>
      <c r="DF128" s="300"/>
      <c r="DG128" s="300"/>
      <c r="DH128" s="300"/>
      <c r="DI128" s="300"/>
      <c r="DJ128" s="300"/>
      <c r="DK128" s="169" t="s">
        <v>106</v>
      </c>
      <c r="DL128" s="296" t="s">
        <v>171</v>
      </c>
      <c r="DM128" s="170"/>
      <c r="DN128" s="300"/>
      <c r="DO128" s="300"/>
      <c r="DP128" s="300"/>
      <c r="DQ128" s="300"/>
      <c r="DR128" s="300"/>
      <c r="DS128" s="300"/>
      <c r="DT128" s="171" t="s">
        <v>106</v>
      </c>
      <c r="DU128" s="296" t="s">
        <v>171</v>
      </c>
      <c r="DV128" s="310"/>
      <c r="DW128" s="300"/>
      <c r="DX128" s="300"/>
      <c r="DY128" s="300"/>
      <c r="DZ128" s="300"/>
      <c r="EA128" s="300"/>
      <c r="EB128" s="300"/>
      <c r="EC128" s="172" t="s">
        <v>106</v>
      </c>
      <c r="ED128" s="173"/>
      <c r="EE128" s="296" t="s">
        <v>171</v>
      </c>
      <c r="EF128" s="170"/>
      <c r="EG128" s="300"/>
      <c r="EH128" s="300"/>
      <c r="EI128" s="300"/>
      <c r="EJ128" s="300"/>
      <c r="EK128" s="300"/>
      <c r="EL128" s="300"/>
      <c r="EM128" s="172" t="s">
        <v>106</v>
      </c>
      <c r="EN128" s="174"/>
      <c r="EO128" s="296" t="s">
        <v>171</v>
      </c>
      <c r="EP128" s="255"/>
      <c r="EQ128" s="256"/>
      <c r="ER128" s="256"/>
      <c r="ES128" s="256"/>
      <c r="ET128" s="256"/>
      <c r="EU128" s="256"/>
      <c r="EV128" s="175" t="s">
        <v>109</v>
      </c>
      <c r="EW128" s="259" t="str">
        <f t="shared" si="195"/>
        <v/>
      </c>
      <c r="EX128" s="253"/>
      <c r="EY128" s="296" t="s">
        <v>171</v>
      </c>
      <c r="EZ128" s="255"/>
      <c r="FA128" s="256"/>
      <c r="FB128" s="256"/>
      <c r="FC128" s="256"/>
      <c r="FD128" s="256"/>
      <c r="FE128" s="256"/>
      <c r="FF128" s="175" t="s">
        <v>109</v>
      </c>
      <c r="FG128" s="176" t="str">
        <f t="shared" si="196"/>
        <v/>
      </c>
      <c r="FH128" s="251"/>
      <c r="FI128" s="296"/>
      <c r="FJ128" s="423"/>
      <c r="FK128" s="424"/>
      <c r="FL128" s="424"/>
      <c r="FM128" s="424"/>
      <c r="FN128" s="424"/>
      <c r="FO128" s="424"/>
      <c r="FP128" s="165" t="s">
        <v>110</v>
      </c>
      <c r="FQ128" s="177" t="str">
        <f t="shared" si="197"/>
        <v/>
      </c>
      <c r="FR128" s="261"/>
      <c r="FS128" s="263" t="str">
        <f t="shared" si="198"/>
        <v/>
      </c>
      <c r="FT128" s="269"/>
      <c r="FU128" s="270"/>
      <c r="FV128" s="265" t="str">
        <f t="shared" si="199"/>
        <v/>
      </c>
      <c r="FW128" s="273"/>
      <c r="FX128" s="274"/>
      <c r="FY128" s="267" t="str">
        <f t="shared" si="200"/>
        <v/>
      </c>
      <c r="FZ128" s="273"/>
      <c r="GA128" s="277"/>
      <c r="GB128" s="376"/>
      <c r="GD128" s="316" t="str">
        <f t="shared" si="201"/>
        <v/>
      </c>
      <c r="GE128" s="290" t="str">
        <f t="shared" si="202"/>
        <v/>
      </c>
      <c r="GF128" s="290" t="str">
        <f t="shared" si="203"/>
        <v/>
      </c>
      <c r="GG128" s="290" t="str">
        <f t="shared" si="204"/>
        <v/>
      </c>
      <c r="GH128" s="387" t="str">
        <f t="shared" si="205"/>
        <v/>
      </c>
      <c r="GI128" s="316" t="str">
        <f t="shared" si="206"/>
        <v/>
      </c>
      <c r="GJ128" s="290" t="str">
        <f t="shared" si="207"/>
        <v/>
      </c>
      <c r="GK128" s="290" t="str">
        <f t="shared" si="208"/>
        <v/>
      </c>
      <c r="GL128" s="317" t="str">
        <f t="shared" si="209"/>
        <v/>
      </c>
      <c r="GM128" s="391"/>
      <c r="GN128" s="398" t="str">
        <f t="shared" si="210"/>
        <v/>
      </c>
      <c r="GO128" s="398" t="str">
        <f t="shared" si="211"/>
        <v/>
      </c>
      <c r="GP128" s="399" t="str">
        <f t="shared" si="212"/>
        <v/>
      </c>
      <c r="GQ128" s="400" t="str">
        <f t="shared" si="213"/>
        <v/>
      </c>
      <c r="GR128" s="400" t="str">
        <f t="shared" si="214"/>
        <v/>
      </c>
      <c r="GS128" s="400" t="str">
        <f t="shared" si="215"/>
        <v/>
      </c>
      <c r="GT128" s="290" t="str">
        <f t="shared" si="216"/>
        <v/>
      </c>
      <c r="GU128" s="290" t="str">
        <f t="shared" si="217"/>
        <v/>
      </c>
      <c r="GV128" s="290" t="str">
        <f t="shared" si="218"/>
        <v/>
      </c>
      <c r="GW128" s="400" t="str">
        <f t="shared" si="219"/>
        <v/>
      </c>
      <c r="GX128" s="290" t="str">
        <f t="shared" si="220"/>
        <v/>
      </c>
      <c r="GY128" s="290" t="str">
        <f t="shared" si="221"/>
        <v/>
      </c>
      <c r="GZ128" s="290" t="str">
        <f t="shared" si="222"/>
        <v/>
      </c>
      <c r="HA128" s="317" t="str">
        <f t="shared" si="223"/>
        <v/>
      </c>
      <c r="HB128" s="417" t="str">
        <f t="shared" si="224"/>
        <v/>
      </c>
      <c r="HC128" s="399" t="str">
        <f t="shared" si="225"/>
        <v/>
      </c>
      <c r="HD128" s="290" t="str">
        <f t="shared" si="226"/>
        <v/>
      </c>
      <c r="HE128" s="290" t="str">
        <f t="shared" si="227"/>
        <v/>
      </c>
      <c r="HF128" s="290" t="str">
        <f t="shared" si="228"/>
        <v/>
      </c>
      <c r="HG128" s="290" t="str">
        <f t="shared" si="229"/>
        <v/>
      </c>
      <c r="HH128" s="317" t="str">
        <f t="shared" si="230"/>
        <v/>
      </c>
      <c r="HI128" s="399" t="str">
        <f t="shared" si="231"/>
        <v/>
      </c>
      <c r="HJ128" s="387" t="str">
        <f t="shared" si="232"/>
        <v/>
      </c>
      <c r="HK128" s="387" t="str">
        <f t="shared" si="233"/>
        <v/>
      </c>
      <c r="HL128" s="387" t="str">
        <f t="shared" si="234"/>
        <v/>
      </c>
      <c r="HM128" s="387" t="str">
        <f t="shared" si="235"/>
        <v/>
      </c>
      <c r="HN128" s="317" t="str">
        <f t="shared" si="236"/>
        <v/>
      </c>
      <c r="HO128" s="417" t="str">
        <f t="shared" si="237"/>
        <v/>
      </c>
      <c r="HP128" s="290" t="str">
        <f t="shared" si="238"/>
        <v/>
      </c>
      <c r="HQ128" s="290" t="str">
        <f t="shared" si="239"/>
        <v/>
      </c>
      <c r="HR128" s="422" t="str">
        <f t="shared" si="240"/>
        <v/>
      </c>
      <c r="HS128" s="399" t="str">
        <f t="shared" si="241"/>
        <v/>
      </c>
      <c r="HT128" s="400" t="str">
        <f t="shared" si="242"/>
        <v/>
      </c>
      <c r="HU128" s="387" t="str">
        <f t="shared" si="243"/>
        <v/>
      </c>
      <c r="HV128" s="387" t="str">
        <f t="shared" si="244"/>
        <v/>
      </c>
      <c r="HW128" s="404" t="str">
        <f t="shared" si="245"/>
        <v/>
      </c>
      <c r="HX128" s="394" t="str">
        <f t="shared" si="246"/>
        <v/>
      </c>
      <c r="HY128" s="180"/>
      <c r="HZ128" s="406">
        <f t="shared" si="247"/>
        <v>0</v>
      </c>
      <c r="IA128" s="406">
        <f t="shared" si="248"/>
        <v>0</v>
      </c>
      <c r="IB128" s="407">
        <f t="shared" si="249"/>
        <v>0</v>
      </c>
      <c r="IC128" s="407" t="str">
        <f t="shared" si="250"/>
        <v/>
      </c>
      <c r="ID128" s="407" t="str">
        <f t="shared" si="251"/>
        <v/>
      </c>
      <c r="IE128" s="407" t="str">
        <f t="shared" si="252"/>
        <v/>
      </c>
      <c r="IF128" s="407" t="str">
        <f t="shared" si="253"/>
        <v/>
      </c>
      <c r="IG128" s="407">
        <f t="shared" si="254"/>
        <v>0</v>
      </c>
      <c r="IH128" s="407">
        <f t="shared" si="255"/>
        <v>0</v>
      </c>
      <c r="II128" s="407">
        <f t="shared" si="256"/>
        <v>0</v>
      </c>
      <c r="IJ128" s="407">
        <f t="shared" si="257"/>
        <v>0</v>
      </c>
      <c r="IK128" s="406">
        <f t="shared" si="258"/>
        <v>0</v>
      </c>
    </row>
    <row r="129" spans="2:245" s="178" customFormat="1" ht="15" customHeight="1" x14ac:dyDescent="0.2">
      <c r="B129" s="231">
        <f t="shared" si="174"/>
        <v>0</v>
      </c>
      <c r="C129" s="231">
        <f t="shared" si="175"/>
        <v>0</v>
      </c>
      <c r="D129" s="231">
        <f t="shared" si="176"/>
        <v>0</v>
      </c>
      <c r="E129" s="231">
        <f t="shared" si="177"/>
        <v>0</v>
      </c>
      <c r="F129" s="231">
        <f t="shared" si="178"/>
        <v>0</v>
      </c>
      <c r="G129" s="231">
        <f t="shared" si="179"/>
        <v>0</v>
      </c>
      <c r="H129" s="231">
        <f t="shared" si="180"/>
        <v>0</v>
      </c>
      <c r="I129" s="232">
        <f t="shared" si="181"/>
        <v>0</v>
      </c>
      <c r="J129" s="151">
        <f t="shared" si="182"/>
        <v>0</v>
      </c>
      <c r="K129" s="152"/>
      <c r="L129" s="152"/>
      <c r="M129" s="153"/>
      <c r="N129" s="233"/>
      <c r="O129" s="155"/>
      <c r="P129" s="145" t="str">
        <f>IFERROR(VLOOKUP(O129,整理番号!$A$30:$B$31,2,FALSE),"")</f>
        <v/>
      </c>
      <c r="Q129" s="213"/>
      <c r="R129" s="158"/>
      <c r="S129" s="156" t="str">
        <f t="shared" si="183"/>
        <v/>
      </c>
      <c r="T129" s="152"/>
      <c r="U129" s="153"/>
      <c r="V129" s="145" t="str">
        <f>IFERROR(VLOOKUP(U129,整理番号!$A$3:$B$5,2,FALSE),"")</f>
        <v/>
      </c>
      <c r="W129" s="153"/>
      <c r="X129" s="146" t="str">
        <f>IFERROR(VLOOKUP(W129,整理番号!$A$8:$B$9,2,FALSE),"")</f>
        <v/>
      </c>
      <c r="Y129" s="153"/>
      <c r="Z129" s="145" t="str">
        <f>IFERROR(VLOOKUP(Y129,整理番号!$A$12:$B$16,2,FALSE),"")</f>
        <v/>
      </c>
      <c r="AA129" s="209"/>
      <c r="AB129" s="211"/>
      <c r="AC129" s="211"/>
      <c r="AD129" s="209"/>
      <c r="AE129" s="209"/>
      <c r="AF129" s="209"/>
      <c r="AG129" s="209"/>
      <c r="AH129" s="408"/>
      <c r="AI129" s="159"/>
      <c r="AJ129" s="410" t="str">
        <f>IFERROR(VLOOKUP(AI129,整理番号!$A$19:$B$23,2,FALSE),"")</f>
        <v/>
      </c>
      <c r="AK129" s="156" t="str">
        <f t="shared" si="184"/>
        <v/>
      </c>
      <c r="AL129" s="157"/>
      <c r="AM129" s="216"/>
      <c r="AN129" s="218"/>
      <c r="AO129" s="218"/>
      <c r="AP129" s="158"/>
      <c r="AQ129" s="159"/>
      <c r="AR129" s="220"/>
      <c r="AS129" s="161" t="str">
        <f t="shared" si="185"/>
        <v/>
      </c>
      <c r="AT129" s="147"/>
      <c r="AU129" s="147"/>
      <c r="AV129" s="161" t="str">
        <f t="shared" si="186"/>
        <v/>
      </c>
      <c r="AW129" s="162" t="str">
        <f t="shared" si="187"/>
        <v/>
      </c>
      <c r="AX129" s="162" t="str">
        <f t="shared" si="188"/>
        <v/>
      </c>
      <c r="AY129" s="223"/>
      <c r="AZ129" s="227" t="str">
        <f t="shared" si="189"/>
        <v/>
      </c>
      <c r="BA129" s="228" t="str">
        <f t="shared" si="190"/>
        <v/>
      </c>
      <c r="BB129" s="234" t="str">
        <f t="shared" si="191"/>
        <v/>
      </c>
      <c r="BC129" s="237"/>
      <c r="BD129" s="238"/>
      <c r="BE129" s="284"/>
      <c r="BF129" s="286"/>
      <c r="BG129" s="241"/>
      <c r="BH129" s="241"/>
      <c r="BI129" s="241"/>
      <c r="BJ129" s="241"/>
      <c r="BK129" s="241"/>
      <c r="BL129" s="163" t="s">
        <v>105</v>
      </c>
      <c r="BM129" s="302" t="str">
        <f t="shared" si="192"/>
        <v/>
      </c>
      <c r="BN129" s="251"/>
      <c r="BO129" s="270"/>
      <c r="BP129" s="179"/>
      <c r="BQ129" s="164"/>
      <c r="BR129" s="243"/>
      <c r="BS129" s="243"/>
      <c r="BT129" s="243"/>
      <c r="BU129" s="243"/>
      <c r="BV129" s="243"/>
      <c r="BW129" s="165" t="s">
        <v>106</v>
      </c>
      <c r="BX129" s="251"/>
      <c r="BY129" s="296"/>
      <c r="BZ129" s="304"/>
      <c r="CA129" s="305"/>
      <c r="CB129" s="305"/>
      <c r="CC129" s="305"/>
      <c r="CD129" s="305"/>
      <c r="CE129" s="305"/>
      <c r="CF129" s="165" t="s">
        <v>169</v>
      </c>
      <c r="CG129" s="308" t="str">
        <f t="shared" si="193"/>
        <v/>
      </c>
      <c r="CH129" s="251"/>
      <c r="CI129" s="296"/>
      <c r="CJ129" s="166"/>
      <c r="CK129" s="245"/>
      <c r="CL129" s="245"/>
      <c r="CM129" s="245"/>
      <c r="CN129" s="245"/>
      <c r="CO129" s="245"/>
      <c r="CP129" s="165" t="s">
        <v>107</v>
      </c>
      <c r="CQ129" s="247"/>
      <c r="CR129" s="249" t="str">
        <f t="shared" si="194"/>
        <v/>
      </c>
      <c r="CS129" s="251"/>
      <c r="CT129" s="296" t="s">
        <v>171</v>
      </c>
      <c r="CU129" s="167"/>
      <c r="CV129" s="300"/>
      <c r="CW129" s="300"/>
      <c r="CX129" s="300"/>
      <c r="CY129" s="300"/>
      <c r="CZ129" s="300"/>
      <c r="DA129" s="300"/>
      <c r="DB129" s="168" t="s">
        <v>108</v>
      </c>
      <c r="DC129" s="296" t="s">
        <v>171</v>
      </c>
      <c r="DD129" s="170"/>
      <c r="DE129" s="300"/>
      <c r="DF129" s="300"/>
      <c r="DG129" s="300"/>
      <c r="DH129" s="300"/>
      <c r="DI129" s="300"/>
      <c r="DJ129" s="300"/>
      <c r="DK129" s="169" t="s">
        <v>106</v>
      </c>
      <c r="DL129" s="296" t="s">
        <v>171</v>
      </c>
      <c r="DM129" s="170"/>
      <c r="DN129" s="300"/>
      <c r="DO129" s="300"/>
      <c r="DP129" s="300"/>
      <c r="DQ129" s="300"/>
      <c r="DR129" s="300"/>
      <c r="DS129" s="300"/>
      <c r="DT129" s="171" t="s">
        <v>106</v>
      </c>
      <c r="DU129" s="296" t="s">
        <v>171</v>
      </c>
      <c r="DV129" s="310"/>
      <c r="DW129" s="300"/>
      <c r="DX129" s="300"/>
      <c r="DY129" s="300"/>
      <c r="DZ129" s="300"/>
      <c r="EA129" s="300"/>
      <c r="EB129" s="300"/>
      <c r="EC129" s="172" t="s">
        <v>106</v>
      </c>
      <c r="ED129" s="173"/>
      <c r="EE129" s="296" t="s">
        <v>171</v>
      </c>
      <c r="EF129" s="170"/>
      <c r="EG129" s="300"/>
      <c r="EH129" s="300"/>
      <c r="EI129" s="300"/>
      <c r="EJ129" s="300"/>
      <c r="EK129" s="300"/>
      <c r="EL129" s="300"/>
      <c r="EM129" s="172" t="s">
        <v>106</v>
      </c>
      <c r="EN129" s="174"/>
      <c r="EO129" s="296" t="s">
        <v>171</v>
      </c>
      <c r="EP129" s="255"/>
      <c r="EQ129" s="256"/>
      <c r="ER129" s="256"/>
      <c r="ES129" s="256"/>
      <c r="ET129" s="256"/>
      <c r="EU129" s="256"/>
      <c r="EV129" s="175" t="s">
        <v>109</v>
      </c>
      <c r="EW129" s="259" t="str">
        <f t="shared" si="195"/>
        <v/>
      </c>
      <c r="EX129" s="253"/>
      <c r="EY129" s="296" t="s">
        <v>171</v>
      </c>
      <c r="EZ129" s="255"/>
      <c r="FA129" s="256"/>
      <c r="FB129" s="256"/>
      <c r="FC129" s="256"/>
      <c r="FD129" s="256"/>
      <c r="FE129" s="256"/>
      <c r="FF129" s="175" t="s">
        <v>109</v>
      </c>
      <c r="FG129" s="176" t="str">
        <f t="shared" si="196"/>
        <v/>
      </c>
      <c r="FH129" s="251"/>
      <c r="FI129" s="296"/>
      <c r="FJ129" s="423"/>
      <c r="FK129" s="424"/>
      <c r="FL129" s="424"/>
      <c r="FM129" s="424"/>
      <c r="FN129" s="424"/>
      <c r="FO129" s="424"/>
      <c r="FP129" s="165" t="s">
        <v>110</v>
      </c>
      <c r="FQ129" s="177" t="str">
        <f t="shared" si="197"/>
        <v/>
      </c>
      <c r="FR129" s="261"/>
      <c r="FS129" s="263" t="str">
        <f t="shared" si="198"/>
        <v/>
      </c>
      <c r="FT129" s="269"/>
      <c r="FU129" s="270"/>
      <c r="FV129" s="265" t="str">
        <f t="shared" si="199"/>
        <v/>
      </c>
      <c r="FW129" s="273"/>
      <c r="FX129" s="274"/>
      <c r="FY129" s="267" t="str">
        <f t="shared" si="200"/>
        <v/>
      </c>
      <c r="FZ129" s="273"/>
      <c r="GA129" s="277"/>
      <c r="GB129" s="376"/>
      <c r="GD129" s="316" t="str">
        <f t="shared" si="201"/>
        <v/>
      </c>
      <c r="GE129" s="290" t="str">
        <f t="shared" si="202"/>
        <v/>
      </c>
      <c r="GF129" s="290" t="str">
        <f t="shared" si="203"/>
        <v/>
      </c>
      <c r="GG129" s="290" t="str">
        <f t="shared" si="204"/>
        <v/>
      </c>
      <c r="GH129" s="387" t="str">
        <f t="shared" si="205"/>
        <v/>
      </c>
      <c r="GI129" s="316" t="str">
        <f t="shared" si="206"/>
        <v/>
      </c>
      <c r="GJ129" s="290" t="str">
        <f t="shared" si="207"/>
        <v/>
      </c>
      <c r="GK129" s="290" t="str">
        <f t="shared" si="208"/>
        <v/>
      </c>
      <c r="GL129" s="317" t="str">
        <f t="shared" si="209"/>
        <v/>
      </c>
      <c r="GM129" s="391"/>
      <c r="GN129" s="398" t="str">
        <f t="shared" si="210"/>
        <v/>
      </c>
      <c r="GO129" s="398" t="str">
        <f t="shared" si="211"/>
        <v/>
      </c>
      <c r="GP129" s="399" t="str">
        <f t="shared" si="212"/>
        <v/>
      </c>
      <c r="GQ129" s="400" t="str">
        <f t="shared" si="213"/>
        <v/>
      </c>
      <c r="GR129" s="400" t="str">
        <f t="shared" si="214"/>
        <v/>
      </c>
      <c r="GS129" s="400" t="str">
        <f t="shared" si="215"/>
        <v/>
      </c>
      <c r="GT129" s="290" t="str">
        <f t="shared" si="216"/>
        <v/>
      </c>
      <c r="GU129" s="290" t="str">
        <f t="shared" si="217"/>
        <v/>
      </c>
      <c r="GV129" s="290" t="str">
        <f t="shared" si="218"/>
        <v/>
      </c>
      <c r="GW129" s="400" t="str">
        <f t="shared" si="219"/>
        <v/>
      </c>
      <c r="GX129" s="290" t="str">
        <f t="shared" si="220"/>
        <v/>
      </c>
      <c r="GY129" s="290" t="str">
        <f t="shared" si="221"/>
        <v/>
      </c>
      <c r="GZ129" s="290" t="str">
        <f t="shared" si="222"/>
        <v/>
      </c>
      <c r="HA129" s="317" t="str">
        <f t="shared" si="223"/>
        <v/>
      </c>
      <c r="HB129" s="417" t="str">
        <f t="shared" si="224"/>
        <v/>
      </c>
      <c r="HC129" s="399" t="str">
        <f t="shared" si="225"/>
        <v/>
      </c>
      <c r="HD129" s="290" t="str">
        <f t="shared" si="226"/>
        <v/>
      </c>
      <c r="HE129" s="290" t="str">
        <f t="shared" si="227"/>
        <v/>
      </c>
      <c r="HF129" s="290" t="str">
        <f t="shared" si="228"/>
        <v/>
      </c>
      <c r="HG129" s="290" t="str">
        <f t="shared" si="229"/>
        <v/>
      </c>
      <c r="HH129" s="317" t="str">
        <f t="shared" si="230"/>
        <v/>
      </c>
      <c r="HI129" s="399" t="str">
        <f t="shared" si="231"/>
        <v/>
      </c>
      <c r="HJ129" s="387" t="str">
        <f t="shared" si="232"/>
        <v/>
      </c>
      <c r="HK129" s="387" t="str">
        <f t="shared" si="233"/>
        <v/>
      </c>
      <c r="HL129" s="387" t="str">
        <f t="shared" si="234"/>
        <v/>
      </c>
      <c r="HM129" s="387" t="str">
        <f t="shared" si="235"/>
        <v/>
      </c>
      <c r="HN129" s="317" t="str">
        <f t="shared" si="236"/>
        <v/>
      </c>
      <c r="HO129" s="417" t="str">
        <f t="shared" si="237"/>
        <v/>
      </c>
      <c r="HP129" s="290" t="str">
        <f t="shared" si="238"/>
        <v/>
      </c>
      <c r="HQ129" s="290" t="str">
        <f t="shared" si="239"/>
        <v/>
      </c>
      <c r="HR129" s="422" t="str">
        <f t="shared" si="240"/>
        <v/>
      </c>
      <c r="HS129" s="399" t="str">
        <f t="shared" si="241"/>
        <v/>
      </c>
      <c r="HT129" s="400" t="str">
        <f t="shared" si="242"/>
        <v/>
      </c>
      <c r="HU129" s="387" t="str">
        <f t="shared" si="243"/>
        <v/>
      </c>
      <c r="HV129" s="387" t="str">
        <f t="shared" si="244"/>
        <v/>
      </c>
      <c r="HW129" s="404" t="str">
        <f t="shared" si="245"/>
        <v/>
      </c>
      <c r="HX129" s="394" t="str">
        <f t="shared" si="246"/>
        <v/>
      </c>
      <c r="HY129" s="180"/>
      <c r="HZ129" s="406">
        <f t="shared" si="247"/>
        <v>0</v>
      </c>
      <c r="IA129" s="406">
        <f t="shared" si="248"/>
        <v>0</v>
      </c>
      <c r="IB129" s="407">
        <f t="shared" si="249"/>
        <v>0</v>
      </c>
      <c r="IC129" s="407" t="str">
        <f t="shared" si="250"/>
        <v/>
      </c>
      <c r="ID129" s="407" t="str">
        <f t="shared" si="251"/>
        <v/>
      </c>
      <c r="IE129" s="407" t="str">
        <f t="shared" si="252"/>
        <v/>
      </c>
      <c r="IF129" s="407" t="str">
        <f t="shared" si="253"/>
        <v/>
      </c>
      <c r="IG129" s="407">
        <f t="shared" si="254"/>
        <v>0</v>
      </c>
      <c r="IH129" s="407">
        <f t="shared" si="255"/>
        <v>0</v>
      </c>
      <c r="II129" s="407">
        <f t="shared" si="256"/>
        <v>0</v>
      </c>
      <c r="IJ129" s="407">
        <f t="shared" si="257"/>
        <v>0</v>
      </c>
      <c r="IK129" s="406">
        <f t="shared" si="258"/>
        <v>0</v>
      </c>
    </row>
    <row r="130" spans="2:245" s="178" customFormat="1" ht="15" customHeight="1" x14ac:dyDescent="0.2">
      <c r="B130" s="231">
        <f t="shared" si="174"/>
        <v>0</v>
      </c>
      <c r="C130" s="231">
        <f t="shared" si="175"/>
        <v>0</v>
      </c>
      <c r="D130" s="231">
        <f t="shared" si="176"/>
        <v>0</v>
      </c>
      <c r="E130" s="231">
        <f t="shared" si="177"/>
        <v>0</v>
      </c>
      <c r="F130" s="231">
        <f t="shared" si="178"/>
        <v>0</v>
      </c>
      <c r="G130" s="231">
        <f t="shared" si="179"/>
        <v>0</v>
      </c>
      <c r="H130" s="231">
        <f t="shared" si="180"/>
        <v>0</v>
      </c>
      <c r="I130" s="232">
        <f t="shared" si="181"/>
        <v>0</v>
      </c>
      <c r="J130" s="151">
        <f t="shared" si="182"/>
        <v>0</v>
      </c>
      <c r="K130" s="152"/>
      <c r="L130" s="152"/>
      <c r="M130" s="153"/>
      <c r="N130" s="233"/>
      <c r="O130" s="155"/>
      <c r="P130" s="145" t="str">
        <f>IFERROR(VLOOKUP(O130,整理番号!$A$30:$B$31,2,FALSE),"")</f>
        <v/>
      </c>
      <c r="Q130" s="213"/>
      <c r="R130" s="158"/>
      <c r="S130" s="156" t="str">
        <f t="shared" si="183"/>
        <v/>
      </c>
      <c r="T130" s="152"/>
      <c r="U130" s="153"/>
      <c r="V130" s="145" t="str">
        <f>IFERROR(VLOOKUP(U130,整理番号!$A$3:$B$5,2,FALSE),"")</f>
        <v/>
      </c>
      <c r="W130" s="153"/>
      <c r="X130" s="146" t="str">
        <f>IFERROR(VLOOKUP(W130,整理番号!$A$8:$B$9,2,FALSE),"")</f>
        <v/>
      </c>
      <c r="Y130" s="153"/>
      <c r="Z130" s="145" t="str">
        <f>IFERROR(VLOOKUP(Y130,整理番号!$A$12:$B$16,2,FALSE),"")</f>
        <v/>
      </c>
      <c r="AA130" s="209"/>
      <c r="AB130" s="211"/>
      <c r="AC130" s="211"/>
      <c r="AD130" s="209"/>
      <c r="AE130" s="209"/>
      <c r="AF130" s="209"/>
      <c r="AG130" s="209"/>
      <c r="AH130" s="408"/>
      <c r="AI130" s="159"/>
      <c r="AJ130" s="410" t="str">
        <f>IFERROR(VLOOKUP(AI130,整理番号!$A$19:$B$23,2,FALSE),"")</f>
        <v/>
      </c>
      <c r="AK130" s="156" t="str">
        <f t="shared" si="184"/>
        <v/>
      </c>
      <c r="AL130" s="157"/>
      <c r="AM130" s="216"/>
      <c r="AN130" s="218"/>
      <c r="AO130" s="218"/>
      <c r="AP130" s="158"/>
      <c r="AQ130" s="159"/>
      <c r="AR130" s="220"/>
      <c r="AS130" s="161" t="str">
        <f t="shared" si="185"/>
        <v/>
      </c>
      <c r="AT130" s="147"/>
      <c r="AU130" s="147"/>
      <c r="AV130" s="161" t="str">
        <f t="shared" si="186"/>
        <v/>
      </c>
      <c r="AW130" s="162" t="str">
        <f t="shared" si="187"/>
        <v/>
      </c>
      <c r="AX130" s="162" t="str">
        <f t="shared" si="188"/>
        <v/>
      </c>
      <c r="AY130" s="223"/>
      <c r="AZ130" s="227" t="str">
        <f t="shared" si="189"/>
        <v/>
      </c>
      <c r="BA130" s="228" t="str">
        <f t="shared" si="190"/>
        <v/>
      </c>
      <c r="BB130" s="234" t="str">
        <f t="shared" si="191"/>
        <v/>
      </c>
      <c r="BC130" s="237"/>
      <c r="BD130" s="238"/>
      <c r="BE130" s="284"/>
      <c r="BF130" s="286"/>
      <c r="BG130" s="241"/>
      <c r="BH130" s="241"/>
      <c r="BI130" s="241"/>
      <c r="BJ130" s="241"/>
      <c r="BK130" s="241"/>
      <c r="BL130" s="163" t="s">
        <v>105</v>
      </c>
      <c r="BM130" s="302" t="str">
        <f t="shared" si="192"/>
        <v/>
      </c>
      <c r="BN130" s="251"/>
      <c r="BO130" s="270"/>
      <c r="BP130" s="179"/>
      <c r="BQ130" s="164"/>
      <c r="BR130" s="243"/>
      <c r="BS130" s="243"/>
      <c r="BT130" s="243"/>
      <c r="BU130" s="243"/>
      <c r="BV130" s="243"/>
      <c r="BW130" s="165" t="s">
        <v>106</v>
      </c>
      <c r="BX130" s="251"/>
      <c r="BY130" s="296"/>
      <c r="BZ130" s="304"/>
      <c r="CA130" s="305"/>
      <c r="CB130" s="305"/>
      <c r="CC130" s="305"/>
      <c r="CD130" s="305"/>
      <c r="CE130" s="305"/>
      <c r="CF130" s="165" t="s">
        <v>169</v>
      </c>
      <c r="CG130" s="308" t="str">
        <f t="shared" si="193"/>
        <v/>
      </c>
      <c r="CH130" s="251"/>
      <c r="CI130" s="296"/>
      <c r="CJ130" s="166"/>
      <c r="CK130" s="245"/>
      <c r="CL130" s="245"/>
      <c r="CM130" s="245"/>
      <c r="CN130" s="245"/>
      <c r="CO130" s="245"/>
      <c r="CP130" s="165" t="s">
        <v>107</v>
      </c>
      <c r="CQ130" s="247"/>
      <c r="CR130" s="249" t="str">
        <f t="shared" si="194"/>
        <v/>
      </c>
      <c r="CS130" s="251"/>
      <c r="CT130" s="296" t="s">
        <v>171</v>
      </c>
      <c r="CU130" s="167"/>
      <c r="CV130" s="300"/>
      <c r="CW130" s="300"/>
      <c r="CX130" s="300"/>
      <c r="CY130" s="300"/>
      <c r="CZ130" s="300"/>
      <c r="DA130" s="300"/>
      <c r="DB130" s="168" t="s">
        <v>108</v>
      </c>
      <c r="DC130" s="296" t="s">
        <v>171</v>
      </c>
      <c r="DD130" s="170"/>
      <c r="DE130" s="300"/>
      <c r="DF130" s="300"/>
      <c r="DG130" s="300"/>
      <c r="DH130" s="300"/>
      <c r="DI130" s="300"/>
      <c r="DJ130" s="300"/>
      <c r="DK130" s="169" t="s">
        <v>106</v>
      </c>
      <c r="DL130" s="296" t="s">
        <v>171</v>
      </c>
      <c r="DM130" s="170"/>
      <c r="DN130" s="300"/>
      <c r="DO130" s="300"/>
      <c r="DP130" s="300"/>
      <c r="DQ130" s="300"/>
      <c r="DR130" s="300"/>
      <c r="DS130" s="300"/>
      <c r="DT130" s="171" t="s">
        <v>106</v>
      </c>
      <c r="DU130" s="296" t="s">
        <v>171</v>
      </c>
      <c r="DV130" s="310"/>
      <c r="DW130" s="300"/>
      <c r="DX130" s="300"/>
      <c r="DY130" s="300"/>
      <c r="DZ130" s="300"/>
      <c r="EA130" s="300"/>
      <c r="EB130" s="300"/>
      <c r="EC130" s="172" t="s">
        <v>106</v>
      </c>
      <c r="ED130" s="173"/>
      <c r="EE130" s="296" t="s">
        <v>171</v>
      </c>
      <c r="EF130" s="170"/>
      <c r="EG130" s="300"/>
      <c r="EH130" s="300"/>
      <c r="EI130" s="300"/>
      <c r="EJ130" s="300"/>
      <c r="EK130" s="300"/>
      <c r="EL130" s="300"/>
      <c r="EM130" s="172" t="s">
        <v>106</v>
      </c>
      <c r="EN130" s="174"/>
      <c r="EO130" s="296" t="s">
        <v>171</v>
      </c>
      <c r="EP130" s="255"/>
      <c r="EQ130" s="256"/>
      <c r="ER130" s="256"/>
      <c r="ES130" s="256"/>
      <c r="ET130" s="256"/>
      <c r="EU130" s="256"/>
      <c r="EV130" s="175" t="s">
        <v>109</v>
      </c>
      <c r="EW130" s="259" t="str">
        <f t="shared" si="195"/>
        <v/>
      </c>
      <c r="EX130" s="253"/>
      <c r="EY130" s="296" t="s">
        <v>171</v>
      </c>
      <c r="EZ130" s="255"/>
      <c r="FA130" s="256"/>
      <c r="FB130" s="256"/>
      <c r="FC130" s="256"/>
      <c r="FD130" s="256"/>
      <c r="FE130" s="256"/>
      <c r="FF130" s="175" t="s">
        <v>109</v>
      </c>
      <c r="FG130" s="176" t="str">
        <f t="shared" si="196"/>
        <v/>
      </c>
      <c r="FH130" s="251"/>
      <c r="FI130" s="296"/>
      <c r="FJ130" s="423"/>
      <c r="FK130" s="424"/>
      <c r="FL130" s="424"/>
      <c r="FM130" s="424"/>
      <c r="FN130" s="424"/>
      <c r="FO130" s="424"/>
      <c r="FP130" s="165" t="s">
        <v>110</v>
      </c>
      <c r="FQ130" s="177" t="str">
        <f t="shared" si="197"/>
        <v/>
      </c>
      <c r="FR130" s="261"/>
      <c r="FS130" s="263" t="str">
        <f t="shared" si="198"/>
        <v/>
      </c>
      <c r="FT130" s="269"/>
      <c r="FU130" s="270"/>
      <c r="FV130" s="265" t="str">
        <f t="shared" si="199"/>
        <v/>
      </c>
      <c r="FW130" s="273"/>
      <c r="FX130" s="274"/>
      <c r="FY130" s="267" t="str">
        <f t="shared" si="200"/>
        <v/>
      </c>
      <c r="FZ130" s="273"/>
      <c r="GA130" s="277"/>
      <c r="GB130" s="376"/>
      <c r="GD130" s="316" t="str">
        <f t="shared" si="201"/>
        <v/>
      </c>
      <c r="GE130" s="290" t="str">
        <f t="shared" si="202"/>
        <v/>
      </c>
      <c r="GF130" s="290" t="str">
        <f t="shared" si="203"/>
        <v/>
      </c>
      <c r="GG130" s="290" t="str">
        <f t="shared" si="204"/>
        <v/>
      </c>
      <c r="GH130" s="387" t="str">
        <f t="shared" si="205"/>
        <v/>
      </c>
      <c r="GI130" s="316" t="str">
        <f t="shared" si="206"/>
        <v/>
      </c>
      <c r="GJ130" s="290" t="str">
        <f t="shared" si="207"/>
        <v/>
      </c>
      <c r="GK130" s="290" t="str">
        <f t="shared" si="208"/>
        <v/>
      </c>
      <c r="GL130" s="317" t="str">
        <f t="shared" si="209"/>
        <v/>
      </c>
      <c r="GM130" s="391"/>
      <c r="GN130" s="398" t="str">
        <f t="shared" si="210"/>
        <v/>
      </c>
      <c r="GO130" s="398" t="str">
        <f t="shared" si="211"/>
        <v/>
      </c>
      <c r="GP130" s="399" t="str">
        <f t="shared" si="212"/>
        <v/>
      </c>
      <c r="GQ130" s="400" t="str">
        <f t="shared" si="213"/>
        <v/>
      </c>
      <c r="GR130" s="400" t="str">
        <f t="shared" si="214"/>
        <v/>
      </c>
      <c r="GS130" s="400" t="str">
        <f t="shared" si="215"/>
        <v/>
      </c>
      <c r="GT130" s="290" t="str">
        <f t="shared" si="216"/>
        <v/>
      </c>
      <c r="GU130" s="290" t="str">
        <f t="shared" si="217"/>
        <v/>
      </c>
      <c r="GV130" s="290" t="str">
        <f t="shared" si="218"/>
        <v/>
      </c>
      <c r="GW130" s="400" t="str">
        <f t="shared" si="219"/>
        <v/>
      </c>
      <c r="GX130" s="290" t="str">
        <f t="shared" si="220"/>
        <v/>
      </c>
      <c r="GY130" s="290" t="str">
        <f t="shared" si="221"/>
        <v/>
      </c>
      <c r="GZ130" s="290" t="str">
        <f t="shared" si="222"/>
        <v/>
      </c>
      <c r="HA130" s="317" t="str">
        <f t="shared" si="223"/>
        <v/>
      </c>
      <c r="HB130" s="417" t="str">
        <f t="shared" si="224"/>
        <v/>
      </c>
      <c r="HC130" s="399" t="str">
        <f t="shared" si="225"/>
        <v/>
      </c>
      <c r="HD130" s="290" t="str">
        <f t="shared" si="226"/>
        <v/>
      </c>
      <c r="HE130" s="290" t="str">
        <f t="shared" si="227"/>
        <v/>
      </c>
      <c r="HF130" s="290" t="str">
        <f t="shared" si="228"/>
        <v/>
      </c>
      <c r="HG130" s="290" t="str">
        <f t="shared" si="229"/>
        <v/>
      </c>
      <c r="HH130" s="317" t="str">
        <f t="shared" si="230"/>
        <v/>
      </c>
      <c r="HI130" s="399" t="str">
        <f t="shared" si="231"/>
        <v/>
      </c>
      <c r="HJ130" s="387" t="str">
        <f t="shared" si="232"/>
        <v/>
      </c>
      <c r="HK130" s="387" t="str">
        <f t="shared" si="233"/>
        <v/>
      </c>
      <c r="HL130" s="387" t="str">
        <f t="shared" si="234"/>
        <v/>
      </c>
      <c r="HM130" s="387" t="str">
        <f t="shared" si="235"/>
        <v/>
      </c>
      <c r="HN130" s="317" t="str">
        <f t="shared" si="236"/>
        <v/>
      </c>
      <c r="HO130" s="417" t="str">
        <f t="shared" si="237"/>
        <v/>
      </c>
      <c r="HP130" s="290" t="str">
        <f t="shared" si="238"/>
        <v/>
      </c>
      <c r="HQ130" s="290" t="str">
        <f t="shared" si="239"/>
        <v/>
      </c>
      <c r="HR130" s="422" t="str">
        <f t="shared" si="240"/>
        <v/>
      </c>
      <c r="HS130" s="399" t="str">
        <f t="shared" si="241"/>
        <v/>
      </c>
      <c r="HT130" s="400" t="str">
        <f t="shared" si="242"/>
        <v/>
      </c>
      <c r="HU130" s="387" t="str">
        <f t="shared" si="243"/>
        <v/>
      </c>
      <c r="HV130" s="387" t="str">
        <f t="shared" si="244"/>
        <v/>
      </c>
      <c r="HW130" s="404" t="str">
        <f t="shared" si="245"/>
        <v/>
      </c>
      <c r="HX130" s="394" t="str">
        <f t="shared" si="246"/>
        <v/>
      </c>
      <c r="HY130" s="180"/>
      <c r="HZ130" s="406">
        <f t="shared" si="247"/>
        <v>0</v>
      </c>
      <c r="IA130" s="406">
        <f t="shared" si="248"/>
        <v>0</v>
      </c>
      <c r="IB130" s="407">
        <f t="shared" si="249"/>
        <v>0</v>
      </c>
      <c r="IC130" s="407" t="str">
        <f t="shared" si="250"/>
        <v/>
      </c>
      <c r="ID130" s="407" t="str">
        <f t="shared" si="251"/>
        <v/>
      </c>
      <c r="IE130" s="407" t="str">
        <f t="shared" si="252"/>
        <v/>
      </c>
      <c r="IF130" s="407" t="str">
        <f t="shared" si="253"/>
        <v/>
      </c>
      <c r="IG130" s="407">
        <f t="shared" si="254"/>
        <v>0</v>
      </c>
      <c r="IH130" s="407">
        <f t="shared" si="255"/>
        <v>0</v>
      </c>
      <c r="II130" s="407">
        <f t="shared" si="256"/>
        <v>0</v>
      </c>
      <c r="IJ130" s="407">
        <f t="shared" si="257"/>
        <v>0</v>
      </c>
      <c r="IK130" s="406">
        <f t="shared" si="258"/>
        <v>0</v>
      </c>
    </row>
    <row r="131" spans="2:245" s="178" customFormat="1" ht="15" customHeight="1" x14ac:dyDescent="0.2">
      <c r="B131" s="231">
        <f t="shared" si="174"/>
        <v>0</v>
      </c>
      <c r="C131" s="231">
        <f t="shared" si="175"/>
        <v>0</v>
      </c>
      <c r="D131" s="231">
        <f t="shared" si="176"/>
        <v>0</v>
      </c>
      <c r="E131" s="231">
        <f t="shared" si="177"/>
        <v>0</v>
      </c>
      <c r="F131" s="231">
        <f t="shared" si="178"/>
        <v>0</v>
      </c>
      <c r="G131" s="231">
        <f t="shared" si="179"/>
        <v>0</v>
      </c>
      <c r="H131" s="231">
        <f t="shared" si="180"/>
        <v>0</v>
      </c>
      <c r="I131" s="232">
        <f t="shared" si="181"/>
        <v>0</v>
      </c>
      <c r="J131" s="151">
        <f t="shared" si="182"/>
        <v>0</v>
      </c>
      <c r="K131" s="152"/>
      <c r="L131" s="152"/>
      <c r="M131" s="153"/>
      <c r="N131" s="233"/>
      <c r="O131" s="155"/>
      <c r="P131" s="145" t="str">
        <f>IFERROR(VLOOKUP(O131,整理番号!$A$30:$B$31,2,FALSE),"")</f>
        <v/>
      </c>
      <c r="Q131" s="213"/>
      <c r="R131" s="158"/>
      <c r="S131" s="156" t="str">
        <f t="shared" si="183"/>
        <v/>
      </c>
      <c r="T131" s="152"/>
      <c r="U131" s="153"/>
      <c r="V131" s="145" t="str">
        <f>IFERROR(VLOOKUP(U131,整理番号!$A$3:$B$5,2,FALSE),"")</f>
        <v/>
      </c>
      <c r="W131" s="153"/>
      <c r="X131" s="146" t="str">
        <f>IFERROR(VLOOKUP(W131,整理番号!$A$8:$B$9,2,FALSE),"")</f>
        <v/>
      </c>
      <c r="Y131" s="153"/>
      <c r="Z131" s="145" t="str">
        <f>IFERROR(VLOOKUP(Y131,整理番号!$A$12:$B$16,2,FALSE),"")</f>
        <v/>
      </c>
      <c r="AA131" s="209"/>
      <c r="AB131" s="211"/>
      <c r="AC131" s="211"/>
      <c r="AD131" s="209"/>
      <c r="AE131" s="209"/>
      <c r="AF131" s="209"/>
      <c r="AG131" s="209"/>
      <c r="AH131" s="408"/>
      <c r="AI131" s="159"/>
      <c r="AJ131" s="410" t="str">
        <f>IFERROR(VLOOKUP(AI131,整理番号!$A$19:$B$23,2,FALSE),"")</f>
        <v/>
      </c>
      <c r="AK131" s="156" t="str">
        <f t="shared" si="184"/>
        <v/>
      </c>
      <c r="AL131" s="157"/>
      <c r="AM131" s="216"/>
      <c r="AN131" s="218"/>
      <c r="AO131" s="218"/>
      <c r="AP131" s="158"/>
      <c r="AQ131" s="159"/>
      <c r="AR131" s="220"/>
      <c r="AS131" s="161" t="str">
        <f t="shared" si="185"/>
        <v/>
      </c>
      <c r="AT131" s="147"/>
      <c r="AU131" s="147"/>
      <c r="AV131" s="161" t="str">
        <f t="shared" si="186"/>
        <v/>
      </c>
      <c r="AW131" s="162" t="str">
        <f t="shared" si="187"/>
        <v/>
      </c>
      <c r="AX131" s="162" t="str">
        <f t="shared" si="188"/>
        <v/>
      </c>
      <c r="AY131" s="223"/>
      <c r="AZ131" s="227" t="str">
        <f t="shared" si="189"/>
        <v/>
      </c>
      <c r="BA131" s="228" t="str">
        <f t="shared" si="190"/>
        <v/>
      </c>
      <c r="BB131" s="234" t="str">
        <f t="shared" si="191"/>
        <v/>
      </c>
      <c r="BC131" s="237"/>
      <c r="BD131" s="238"/>
      <c r="BE131" s="284"/>
      <c r="BF131" s="286"/>
      <c r="BG131" s="241"/>
      <c r="BH131" s="241"/>
      <c r="BI131" s="241"/>
      <c r="BJ131" s="241"/>
      <c r="BK131" s="241"/>
      <c r="BL131" s="163" t="s">
        <v>105</v>
      </c>
      <c r="BM131" s="302" t="str">
        <f t="shared" si="192"/>
        <v/>
      </c>
      <c r="BN131" s="251"/>
      <c r="BO131" s="270"/>
      <c r="BP131" s="179"/>
      <c r="BQ131" s="164"/>
      <c r="BR131" s="243"/>
      <c r="BS131" s="243"/>
      <c r="BT131" s="243"/>
      <c r="BU131" s="243"/>
      <c r="BV131" s="243"/>
      <c r="BW131" s="165" t="s">
        <v>106</v>
      </c>
      <c r="BX131" s="251"/>
      <c r="BY131" s="296"/>
      <c r="BZ131" s="304"/>
      <c r="CA131" s="305"/>
      <c r="CB131" s="305"/>
      <c r="CC131" s="305"/>
      <c r="CD131" s="305"/>
      <c r="CE131" s="305"/>
      <c r="CF131" s="165" t="s">
        <v>169</v>
      </c>
      <c r="CG131" s="308" t="str">
        <f t="shared" si="193"/>
        <v/>
      </c>
      <c r="CH131" s="251"/>
      <c r="CI131" s="296"/>
      <c r="CJ131" s="166"/>
      <c r="CK131" s="245"/>
      <c r="CL131" s="245"/>
      <c r="CM131" s="245"/>
      <c r="CN131" s="245"/>
      <c r="CO131" s="245"/>
      <c r="CP131" s="165" t="s">
        <v>107</v>
      </c>
      <c r="CQ131" s="247"/>
      <c r="CR131" s="249" t="str">
        <f t="shared" si="194"/>
        <v/>
      </c>
      <c r="CS131" s="251"/>
      <c r="CT131" s="296" t="s">
        <v>171</v>
      </c>
      <c r="CU131" s="167"/>
      <c r="CV131" s="300"/>
      <c r="CW131" s="300"/>
      <c r="CX131" s="300"/>
      <c r="CY131" s="300"/>
      <c r="CZ131" s="300"/>
      <c r="DA131" s="300"/>
      <c r="DB131" s="168" t="s">
        <v>108</v>
      </c>
      <c r="DC131" s="296" t="s">
        <v>171</v>
      </c>
      <c r="DD131" s="170"/>
      <c r="DE131" s="300"/>
      <c r="DF131" s="300"/>
      <c r="DG131" s="300"/>
      <c r="DH131" s="300"/>
      <c r="DI131" s="300"/>
      <c r="DJ131" s="300"/>
      <c r="DK131" s="169" t="s">
        <v>106</v>
      </c>
      <c r="DL131" s="296" t="s">
        <v>171</v>
      </c>
      <c r="DM131" s="170"/>
      <c r="DN131" s="300"/>
      <c r="DO131" s="300"/>
      <c r="DP131" s="300"/>
      <c r="DQ131" s="300"/>
      <c r="DR131" s="300"/>
      <c r="DS131" s="300"/>
      <c r="DT131" s="171" t="s">
        <v>106</v>
      </c>
      <c r="DU131" s="296" t="s">
        <v>171</v>
      </c>
      <c r="DV131" s="310"/>
      <c r="DW131" s="300"/>
      <c r="DX131" s="300"/>
      <c r="DY131" s="300"/>
      <c r="DZ131" s="300"/>
      <c r="EA131" s="300"/>
      <c r="EB131" s="300"/>
      <c r="EC131" s="172" t="s">
        <v>106</v>
      </c>
      <c r="ED131" s="173"/>
      <c r="EE131" s="296" t="s">
        <v>171</v>
      </c>
      <c r="EF131" s="170"/>
      <c r="EG131" s="300"/>
      <c r="EH131" s="300"/>
      <c r="EI131" s="300"/>
      <c r="EJ131" s="300"/>
      <c r="EK131" s="300"/>
      <c r="EL131" s="300"/>
      <c r="EM131" s="172" t="s">
        <v>106</v>
      </c>
      <c r="EN131" s="174"/>
      <c r="EO131" s="296" t="s">
        <v>171</v>
      </c>
      <c r="EP131" s="255"/>
      <c r="EQ131" s="256"/>
      <c r="ER131" s="256"/>
      <c r="ES131" s="256"/>
      <c r="ET131" s="256"/>
      <c r="EU131" s="256"/>
      <c r="EV131" s="175" t="s">
        <v>109</v>
      </c>
      <c r="EW131" s="259" t="str">
        <f t="shared" si="195"/>
        <v/>
      </c>
      <c r="EX131" s="253"/>
      <c r="EY131" s="296" t="s">
        <v>171</v>
      </c>
      <c r="EZ131" s="255"/>
      <c r="FA131" s="256"/>
      <c r="FB131" s="256"/>
      <c r="FC131" s="256"/>
      <c r="FD131" s="256"/>
      <c r="FE131" s="256"/>
      <c r="FF131" s="175" t="s">
        <v>109</v>
      </c>
      <c r="FG131" s="176" t="str">
        <f t="shared" si="196"/>
        <v/>
      </c>
      <c r="FH131" s="251"/>
      <c r="FI131" s="296"/>
      <c r="FJ131" s="423"/>
      <c r="FK131" s="424"/>
      <c r="FL131" s="424"/>
      <c r="FM131" s="424"/>
      <c r="FN131" s="424"/>
      <c r="FO131" s="424"/>
      <c r="FP131" s="165" t="s">
        <v>110</v>
      </c>
      <c r="FQ131" s="177" t="str">
        <f t="shared" si="197"/>
        <v/>
      </c>
      <c r="FR131" s="261"/>
      <c r="FS131" s="263" t="str">
        <f t="shared" si="198"/>
        <v/>
      </c>
      <c r="FT131" s="269"/>
      <c r="FU131" s="270"/>
      <c r="FV131" s="265" t="str">
        <f t="shared" si="199"/>
        <v/>
      </c>
      <c r="FW131" s="273"/>
      <c r="FX131" s="274"/>
      <c r="FY131" s="267" t="str">
        <f t="shared" si="200"/>
        <v/>
      </c>
      <c r="FZ131" s="273"/>
      <c r="GA131" s="277"/>
      <c r="GB131" s="376"/>
      <c r="GD131" s="316" t="str">
        <f t="shared" si="201"/>
        <v/>
      </c>
      <c r="GE131" s="290" t="str">
        <f t="shared" si="202"/>
        <v/>
      </c>
      <c r="GF131" s="290" t="str">
        <f t="shared" si="203"/>
        <v/>
      </c>
      <c r="GG131" s="290" t="str">
        <f t="shared" si="204"/>
        <v/>
      </c>
      <c r="GH131" s="387" t="str">
        <f t="shared" si="205"/>
        <v/>
      </c>
      <c r="GI131" s="316" t="str">
        <f t="shared" si="206"/>
        <v/>
      </c>
      <c r="GJ131" s="290" t="str">
        <f t="shared" si="207"/>
        <v/>
      </c>
      <c r="GK131" s="290" t="str">
        <f t="shared" si="208"/>
        <v/>
      </c>
      <c r="GL131" s="317" t="str">
        <f t="shared" si="209"/>
        <v/>
      </c>
      <c r="GM131" s="391"/>
      <c r="GN131" s="398" t="str">
        <f t="shared" si="210"/>
        <v/>
      </c>
      <c r="GO131" s="398" t="str">
        <f t="shared" si="211"/>
        <v/>
      </c>
      <c r="GP131" s="399" t="str">
        <f t="shared" si="212"/>
        <v/>
      </c>
      <c r="GQ131" s="400" t="str">
        <f t="shared" si="213"/>
        <v/>
      </c>
      <c r="GR131" s="400" t="str">
        <f t="shared" si="214"/>
        <v/>
      </c>
      <c r="GS131" s="400" t="str">
        <f t="shared" si="215"/>
        <v/>
      </c>
      <c r="GT131" s="290" t="str">
        <f t="shared" si="216"/>
        <v/>
      </c>
      <c r="GU131" s="290" t="str">
        <f t="shared" si="217"/>
        <v/>
      </c>
      <c r="GV131" s="290" t="str">
        <f t="shared" si="218"/>
        <v/>
      </c>
      <c r="GW131" s="400" t="str">
        <f t="shared" si="219"/>
        <v/>
      </c>
      <c r="GX131" s="290" t="str">
        <f t="shared" si="220"/>
        <v/>
      </c>
      <c r="GY131" s="290" t="str">
        <f t="shared" si="221"/>
        <v/>
      </c>
      <c r="GZ131" s="290" t="str">
        <f t="shared" si="222"/>
        <v/>
      </c>
      <c r="HA131" s="317" t="str">
        <f t="shared" si="223"/>
        <v/>
      </c>
      <c r="HB131" s="417" t="str">
        <f t="shared" si="224"/>
        <v/>
      </c>
      <c r="HC131" s="399" t="str">
        <f t="shared" si="225"/>
        <v/>
      </c>
      <c r="HD131" s="290" t="str">
        <f t="shared" si="226"/>
        <v/>
      </c>
      <c r="HE131" s="290" t="str">
        <f t="shared" si="227"/>
        <v/>
      </c>
      <c r="HF131" s="290" t="str">
        <f t="shared" si="228"/>
        <v/>
      </c>
      <c r="HG131" s="290" t="str">
        <f t="shared" si="229"/>
        <v/>
      </c>
      <c r="HH131" s="317" t="str">
        <f t="shared" si="230"/>
        <v/>
      </c>
      <c r="HI131" s="399" t="str">
        <f t="shared" si="231"/>
        <v/>
      </c>
      <c r="HJ131" s="387" t="str">
        <f t="shared" si="232"/>
        <v/>
      </c>
      <c r="HK131" s="387" t="str">
        <f t="shared" si="233"/>
        <v/>
      </c>
      <c r="HL131" s="387" t="str">
        <f t="shared" si="234"/>
        <v/>
      </c>
      <c r="HM131" s="387" t="str">
        <f t="shared" si="235"/>
        <v/>
      </c>
      <c r="HN131" s="317" t="str">
        <f t="shared" si="236"/>
        <v/>
      </c>
      <c r="HO131" s="417" t="str">
        <f t="shared" si="237"/>
        <v/>
      </c>
      <c r="HP131" s="290" t="str">
        <f t="shared" si="238"/>
        <v/>
      </c>
      <c r="HQ131" s="290" t="str">
        <f t="shared" si="239"/>
        <v/>
      </c>
      <c r="HR131" s="422" t="str">
        <f t="shared" si="240"/>
        <v/>
      </c>
      <c r="HS131" s="399" t="str">
        <f t="shared" si="241"/>
        <v/>
      </c>
      <c r="HT131" s="400" t="str">
        <f t="shared" si="242"/>
        <v/>
      </c>
      <c r="HU131" s="387" t="str">
        <f t="shared" si="243"/>
        <v/>
      </c>
      <c r="HV131" s="387" t="str">
        <f t="shared" si="244"/>
        <v/>
      </c>
      <c r="HW131" s="404" t="str">
        <f t="shared" si="245"/>
        <v/>
      </c>
      <c r="HX131" s="394" t="str">
        <f t="shared" si="246"/>
        <v/>
      </c>
      <c r="HY131" s="180"/>
      <c r="HZ131" s="406">
        <f t="shared" si="247"/>
        <v>0</v>
      </c>
      <c r="IA131" s="406">
        <f t="shared" si="248"/>
        <v>0</v>
      </c>
      <c r="IB131" s="407">
        <f t="shared" si="249"/>
        <v>0</v>
      </c>
      <c r="IC131" s="407" t="str">
        <f t="shared" si="250"/>
        <v/>
      </c>
      <c r="ID131" s="407" t="str">
        <f t="shared" si="251"/>
        <v/>
      </c>
      <c r="IE131" s="407" t="str">
        <f t="shared" si="252"/>
        <v/>
      </c>
      <c r="IF131" s="407" t="str">
        <f t="shared" si="253"/>
        <v/>
      </c>
      <c r="IG131" s="407">
        <f t="shared" si="254"/>
        <v>0</v>
      </c>
      <c r="IH131" s="407">
        <f t="shared" si="255"/>
        <v>0</v>
      </c>
      <c r="II131" s="407">
        <f t="shared" si="256"/>
        <v>0</v>
      </c>
      <c r="IJ131" s="407">
        <f t="shared" si="257"/>
        <v>0</v>
      </c>
      <c r="IK131" s="406">
        <f t="shared" si="258"/>
        <v>0</v>
      </c>
    </row>
    <row r="132" spans="2:245" s="178" customFormat="1" ht="15" customHeight="1" x14ac:dyDescent="0.2">
      <c r="B132" s="231">
        <f t="shared" si="174"/>
        <v>0</v>
      </c>
      <c r="C132" s="231">
        <f t="shared" si="175"/>
        <v>0</v>
      </c>
      <c r="D132" s="231">
        <f t="shared" si="176"/>
        <v>0</v>
      </c>
      <c r="E132" s="231">
        <f t="shared" si="177"/>
        <v>0</v>
      </c>
      <c r="F132" s="231">
        <f t="shared" si="178"/>
        <v>0</v>
      </c>
      <c r="G132" s="231">
        <f t="shared" si="179"/>
        <v>0</v>
      </c>
      <c r="H132" s="231">
        <f t="shared" si="180"/>
        <v>0</v>
      </c>
      <c r="I132" s="232">
        <f t="shared" si="181"/>
        <v>0</v>
      </c>
      <c r="J132" s="151">
        <f t="shared" si="182"/>
        <v>0</v>
      </c>
      <c r="K132" s="152"/>
      <c r="L132" s="152"/>
      <c r="M132" s="153"/>
      <c r="N132" s="233"/>
      <c r="O132" s="155"/>
      <c r="P132" s="145" t="str">
        <f>IFERROR(VLOOKUP(O132,整理番号!$A$30:$B$31,2,FALSE),"")</f>
        <v/>
      </c>
      <c r="Q132" s="213"/>
      <c r="R132" s="158"/>
      <c r="S132" s="156" t="str">
        <f t="shared" si="183"/>
        <v/>
      </c>
      <c r="T132" s="152"/>
      <c r="U132" s="153"/>
      <c r="V132" s="145" t="str">
        <f>IFERROR(VLOOKUP(U132,整理番号!$A$3:$B$5,2,FALSE),"")</f>
        <v/>
      </c>
      <c r="W132" s="153"/>
      <c r="X132" s="146" t="str">
        <f>IFERROR(VLOOKUP(W132,整理番号!$A$8:$B$9,2,FALSE),"")</f>
        <v/>
      </c>
      <c r="Y132" s="153"/>
      <c r="Z132" s="145" t="str">
        <f>IFERROR(VLOOKUP(Y132,整理番号!$A$12:$B$16,2,FALSE),"")</f>
        <v/>
      </c>
      <c r="AA132" s="209"/>
      <c r="AB132" s="211"/>
      <c r="AC132" s="211"/>
      <c r="AD132" s="209"/>
      <c r="AE132" s="209"/>
      <c r="AF132" s="209"/>
      <c r="AG132" s="209"/>
      <c r="AH132" s="408"/>
      <c r="AI132" s="159"/>
      <c r="AJ132" s="410" t="str">
        <f>IFERROR(VLOOKUP(AI132,整理番号!$A$19:$B$23,2,FALSE),"")</f>
        <v/>
      </c>
      <c r="AK132" s="156" t="str">
        <f t="shared" si="184"/>
        <v/>
      </c>
      <c r="AL132" s="157"/>
      <c r="AM132" s="216"/>
      <c r="AN132" s="218"/>
      <c r="AO132" s="218"/>
      <c r="AP132" s="158"/>
      <c r="AQ132" s="159"/>
      <c r="AR132" s="220"/>
      <c r="AS132" s="161" t="str">
        <f t="shared" si="185"/>
        <v/>
      </c>
      <c r="AT132" s="147"/>
      <c r="AU132" s="147"/>
      <c r="AV132" s="161" t="str">
        <f t="shared" si="186"/>
        <v/>
      </c>
      <c r="AW132" s="162" t="str">
        <f t="shared" si="187"/>
        <v/>
      </c>
      <c r="AX132" s="162" t="str">
        <f t="shared" si="188"/>
        <v/>
      </c>
      <c r="AY132" s="223"/>
      <c r="AZ132" s="227" t="str">
        <f t="shared" si="189"/>
        <v/>
      </c>
      <c r="BA132" s="228" t="str">
        <f t="shared" si="190"/>
        <v/>
      </c>
      <c r="BB132" s="234" t="str">
        <f t="shared" si="191"/>
        <v/>
      </c>
      <c r="BC132" s="237"/>
      <c r="BD132" s="238"/>
      <c r="BE132" s="284"/>
      <c r="BF132" s="286"/>
      <c r="BG132" s="241"/>
      <c r="BH132" s="241"/>
      <c r="BI132" s="241"/>
      <c r="BJ132" s="241"/>
      <c r="BK132" s="241"/>
      <c r="BL132" s="163" t="s">
        <v>105</v>
      </c>
      <c r="BM132" s="302" t="str">
        <f t="shared" si="192"/>
        <v/>
      </c>
      <c r="BN132" s="251"/>
      <c r="BO132" s="270"/>
      <c r="BP132" s="179"/>
      <c r="BQ132" s="164"/>
      <c r="BR132" s="243"/>
      <c r="BS132" s="243"/>
      <c r="BT132" s="243"/>
      <c r="BU132" s="243"/>
      <c r="BV132" s="243"/>
      <c r="BW132" s="165" t="s">
        <v>106</v>
      </c>
      <c r="BX132" s="251"/>
      <c r="BY132" s="296"/>
      <c r="BZ132" s="304"/>
      <c r="CA132" s="305"/>
      <c r="CB132" s="305"/>
      <c r="CC132" s="305"/>
      <c r="CD132" s="305"/>
      <c r="CE132" s="305"/>
      <c r="CF132" s="165" t="s">
        <v>169</v>
      </c>
      <c r="CG132" s="308" t="str">
        <f t="shared" si="193"/>
        <v/>
      </c>
      <c r="CH132" s="251"/>
      <c r="CI132" s="296"/>
      <c r="CJ132" s="166"/>
      <c r="CK132" s="245"/>
      <c r="CL132" s="245"/>
      <c r="CM132" s="245"/>
      <c r="CN132" s="245"/>
      <c r="CO132" s="245"/>
      <c r="CP132" s="165" t="s">
        <v>107</v>
      </c>
      <c r="CQ132" s="247"/>
      <c r="CR132" s="249" t="str">
        <f t="shared" si="194"/>
        <v/>
      </c>
      <c r="CS132" s="251"/>
      <c r="CT132" s="296" t="s">
        <v>171</v>
      </c>
      <c r="CU132" s="167"/>
      <c r="CV132" s="300"/>
      <c r="CW132" s="300"/>
      <c r="CX132" s="300"/>
      <c r="CY132" s="300"/>
      <c r="CZ132" s="300"/>
      <c r="DA132" s="300"/>
      <c r="DB132" s="168" t="s">
        <v>108</v>
      </c>
      <c r="DC132" s="296" t="s">
        <v>171</v>
      </c>
      <c r="DD132" s="170"/>
      <c r="DE132" s="300"/>
      <c r="DF132" s="300"/>
      <c r="DG132" s="300"/>
      <c r="DH132" s="300"/>
      <c r="DI132" s="300"/>
      <c r="DJ132" s="300"/>
      <c r="DK132" s="169" t="s">
        <v>106</v>
      </c>
      <c r="DL132" s="296" t="s">
        <v>171</v>
      </c>
      <c r="DM132" s="170"/>
      <c r="DN132" s="300"/>
      <c r="DO132" s="300"/>
      <c r="DP132" s="300"/>
      <c r="DQ132" s="300"/>
      <c r="DR132" s="300"/>
      <c r="DS132" s="300"/>
      <c r="DT132" s="171" t="s">
        <v>106</v>
      </c>
      <c r="DU132" s="296" t="s">
        <v>171</v>
      </c>
      <c r="DV132" s="310"/>
      <c r="DW132" s="300"/>
      <c r="DX132" s="300"/>
      <c r="DY132" s="300"/>
      <c r="DZ132" s="300"/>
      <c r="EA132" s="300"/>
      <c r="EB132" s="300"/>
      <c r="EC132" s="172" t="s">
        <v>106</v>
      </c>
      <c r="ED132" s="173"/>
      <c r="EE132" s="296" t="s">
        <v>171</v>
      </c>
      <c r="EF132" s="170"/>
      <c r="EG132" s="300"/>
      <c r="EH132" s="300"/>
      <c r="EI132" s="300"/>
      <c r="EJ132" s="300"/>
      <c r="EK132" s="300"/>
      <c r="EL132" s="300"/>
      <c r="EM132" s="172" t="s">
        <v>106</v>
      </c>
      <c r="EN132" s="174"/>
      <c r="EO132" s="296" t="s">
        <v>171</v>
      </c>
      <c r="EP132" s="255"/>
      <c r="EQ132" s="256"/>
      <c r="ER132" s="256"/>
      <c r="ES132" s="256"/>
      <c r="ET132" s="256"/>
      <c r="EU132" s="256"/>
      <c r="EV132" s="175" t="s">
        <v>109</v>
      </c>
      <c r="EW132" s="259" t="str">
        <f t="shared" si="195"/>
        <v/>
      </c>
      <c r="EX132" s="253"/>
      <c r="EY132" s="296" t="s">
        <v>171</v>
      </c>
      <c r="EZ132" s="255"/>
      <c r="FA132" s="256"/>
      <c r="FB132" s="256"/>
      <c r="FC132" s="256"/>
      <c r="FD132" s="256"/>
      <c r="FE132" s="256"/>
      <c r="FF132" s="175" t="s">
        <v>109</v>
      </c>
      <c r="FG132" s="176" t="str">
        <f t="shared" si="196"/>
        <v/>
      </c>
      <c r="FH132" s="251"/>
      <c r="FI132" s="296"/>
      <c r="FJ132" s="423"/>
      <c r="FK132" s="424"/>
      <c r="FL132" s="424"/>
      <c r="FM132" s="424"/>
      <c r="FN132" s="424"/>
      <c r="FO132" s="424"/>
      <c r="FP132" s="165" t="s">
        <v>110</v>
      </c>
      <c r="FQ132" s="177" t="str">
        <f t="shared" si="197"/>
        <v/>
      </c>
      <c r="FR132" s="261"/>
      <c r="FS132" s="263" t="str">
        <f t="shared" si="198"/>
        <v/>
      </c>
      <c r="FT132" s="269"/>
      <c r="FU132" s="270"/>
      <c r="FV132" s="265" t="str">
        <f t="shared" si="199"/>
        <v/>
      </c>
      <c r="FW132" s="273"/>
      <c r="FX132" s="274"/>
      <c r="FY132" s="267" t="str">
        <f t="shared" si="200"/>
        <v/>
      </c>
      <c r="FZ132" s="273"/>
      <c r="GA132" s="277"/>
      <c r="GB132" s="376"/>
      <c r="GD132" s="316" t="str">
        <f t="shared" si="201"/>
        <v/>
      </c>
      <c r="GE132" s="290" t="str">
        <f t="shared" si="202"/>
        <v/>
      </c>
      <c r="GF132" s="290" t="str">
        <f t="shared" si="203"/>
        <v/>
      </c>
      <c r="GG132" s="290" t="str">
        <f t="shared" si="204"/>
        <v/>
      </c>
      <c r="GH132" s="387" t="str">
        <f t="shared" si="205"/>
        <v/>
      </c>
      <c r="GI132" s="316" t="str">
        <f t="shared" si="206"/>
        <v/>
      </c>
      <c r="GJ132" s="290" t="str">
        <f t="shared" si="207"/>
        <v/>
      </c>
      <c r="GK132" s="290" t="str">
        <f t="shared" si="208"/>
        <v/>
      </c>
      <c r="GL132" s="317" t="str">
        <f t="shared" si="209"/>
        <v/>
      </c>
      <c r="GM132" s="391"/>
      <c r="GN132" s="398" t="str">
        <f t="shared" si="210"/>
        <v/>
      </c>
      <c r="GO132" s="398" t="str">
        <f t="shared" si="211"/>
        <v/>
      </c>
      <c r="GP132" s="399" t="str">
        <f t="shared" si="212"/>
        <v/>
      </c>
      <c r="GQ132" s="400" t="str">
        <f t="shared" si="213"/>
        <v/>
      </c>
      <c r="GR132" s="400" t="str">
        <f t="shared" si="214"/>
        <v/>
      </c>
      <c r="GS132" s="400" t="str">
        <f t="shared" si="215"/>
        <v/>
      </c>
      <c r="GT132" s="290" t="str">
        <f t="shared" si="216"/>
        <v/>
      </c>
      <c r="GU132" s="290" t="str">
        <f t="shared" si="217"/>
        <v/>
      </c>
      <c r="GV132" s="290" t="str">
        <f t="shared" si="218"/>
        <v/>
      </c>
      <c r="GW132" s="400" t="str">
        <f t="shared" si="219"/>
        <v/>
      </c>
      <c r="GX132" s="290" t="str">
        <f t="shared" si="220"/>
        <v/>
      </c>
      <c r="GY132" s="290" t="str">
        <f t="shared" si="221"/>
        <v/>
      </c>
      <c r="GZ132" s="290" t="str">
        <f t="shared" si="222"/>
        <v/>
      </c>
      <c r="HA132" s="317" t="str">
        <f t="shared" si="223"/>
        <v/>
      </c>
      <c r="HB132" s="417" t="str">
        <f t="shared" si="224"/>
        <v/>
      </c>
      <c r="HC132" s="399" t="str">
        <f t="shared" si="225"/>
        <v/>
      </c>
      <c r="HD132" s="290" t="str">
        <f t="shared" si="226"/>
        <v/>
      </c>
      <c r="HE132" s="290" t="str">
        <f t="shared" si="227"/>
        <v/>
      </c>
      <c r="HF132" s="290" t="str">
        <f t="shared" si="228"/>
        <v/>
      </c>
      <c r="HG132" s="290" t="str">
        <f t="shared" si="229"/>
        <v/>
      </c>
      <c r="HH132" s="317" t="str">
        <f t="shared" si="230"/>
        <v/>
      </c>
      <c r="HI132" s="399" t="str">
        <f t="shared" si="231"/>
        <v/>
      </c>
      <c r="HJ132" s="387" t="str">
        <f t="shared" si="232"/>
        <v/>
      </c>
      <c r="HK132" s="387" t="str">
        <f t="shared" si="233"/>
        <v/>
      </c>
      <c r="HL132" s="387" t="str">
        <f t="shared" si="234"/>
        <v/>
      </c>
      <c r="HM132" s="387" t="str">
        <f t="shared" si="235"/>
        <v/>
      </c>
      <c r="HN132" s="317" t="str">
        <f t="shared" si="236"/>
        <v/>
      </c>
      <c r="HO132" s="417" t="str">
        <f t="shared" si="237"/>
        <v/>
      </c>
      <c r="HP132" s="290" t="str">
        <f t="shared" si="238"/>
        <v/>
      </c>
      <c r="HQ132" s="290" t="str">
        <f t="shared" si="239"/>
        <v/>
      </c>
      <c r="HR132" s="422" t="str">
        <f t="shared" si="240"/>
        <v/>
      </c>
      <c r="HS132" s="399" t="str">
        <f t="shared" si="241"/>
        <v/>
      </c>
      <c r="HT132" s="400" t="str">
        <f t="shared" si="242"/>
        <v/>
      </c>
      <c r="HU132" s="387" t="str">
        <f t="shared" si="243"/>
        <v/>
      </c>
      <c r="HV132" s="387" t="str">
        <f t="shared" si="244"/>
        <v/>
      </c>
      <c r="HW132" s="404" t="str">
        <f t="shared" si="245"/>
        <v/>
      </c>
      <c r="HX132" s="394" t="str">
        <f t="shared" si="246"/>
        <v/>
      </c>
      <c r="HY132" s="180"/>
      <c r="HZ132" s="406">
        <f t="shared" si="247"/>
        <v>0</v>
      </c>
      <c r="IA132" s="406">
        <f t="shared" si="248"/>
        <v>0</v>
      </c>
      <c r="IB132" s="407">
        <f t="shared" si="249"/>
        <v>0</v>
      </c>
      <c r="IC132" s="407" t="str">
        <f t="shared" si="250"/>
        <v/>
      </c>
      <c r="ID132" s="407" t="str">
        <f t="shared" si="251"/>
        <v/>
      </c>
      <c r="IE132" s="407" t="str">
        <f t="shared" si="252"/>
        <v/>
      </c>
      <c r="IF132" s="407" t="str">
        <f t="shared" si="253"/>
        <v/>
      </c>
      <c r="IG132" s="407">
        <f t="shared" si="254"/>
        <v>0</v>
      </c>
      <c r="IH132" s="407">
        <f t="shared" si="255"/>
        <v>0</v>
      </c>
      <c r="II132" s="407">
        <f t="shared" si="256"/>
        <v>0</v>
      </c>
      <c r="IJ132" s="407">
        <f t="shared" si="257"/>
        <v>0</v>
      </c>
      <c r="IK132" s="406">
        <f t="shared" si="258"/>
        <v>0</v>
      </c>
    </row>
    <row r="133" spans="2:245" s="178" customFormat="1" ht="15" customHeight="1" x14ac:dyDescent="0.2">
      <c r="B133" s="231">
        <f t="shared" si="174"/>
        <v>0</v>
      </c>
      <c r="C133" s="231">
        <f t="shared" si="175"/>
        <v>0</v>
      </c>
      <c r="D133" s="231">
        <f t="shared" si="176"/>
        <v>0</v>
      </c>
      <c r="E133" s="231">
        <f t="shared" si="177"/>
        <v>0</v>
      </c>
      <c r="F133" s="231">
        <f t="shared" si="178"/>
        <v>0</v>
      </c>
      <c r="G133" s="231">
        <f t="shared" si="179"/>
        <v>0</v>
      </c>
      <c r="H133" s="231">
        <f t="shared" si="180"/>
        <v>0</v>
      </c>
      <c r="I133" s="232">
        <f t="shared" si="181"/>
        <v>0</v>
      </c>
      <c r="J133" s="151">
        <f t="shared" si="182"/>
        <v>0</v>
      </c>
      <c r="K133" s="152"/>
      <c r="L133" s="152"/>
      <c r="M133" s="153"/>
      <c r="N133" s="233"/>
      <c r="O133" s="155"/>
      <c r="P133" s="145" t="str">
        <f>IFERROR(VLOOKUP(O133,整理番号!$A$30:$B$31,2,FALSE),"")</f>
        <v/>
      </c>
      <c r="Q133" s="213"/>
      <c r="R133" s="158"/>
      <c r="S133" s="156" t="str">
        <f t="shared" si="183"/>
        <v/>
      </c>
      <c r="T133" s="152"/>
      <c r="U133" s="153"/>
      <c r="V133" s="145" t="str">
        <f>IFERROR(VLOOKUP(U133,整理番号!$A$3:$B$5,2,FALSE),"")</f>
        <v/>
      </c>
      <c r="W133" s="153"/>
      <c r="X133" s="146" t="str">
        <f>IFERROR(VLOOKUP(W133,整理番号!$A$8:$B$9,2,FALSE),"")</f>
        <v/>
      </c>
      <c r="Y133" s="153"/>
      <c r="Z133" s="145" t="str">
        <f>IFERROR(VLOOKUP(Y133,整理番号!$A$12:$B$16,2,FALSE),"")</f>
        <v/>
      </c>
      <c r="AA133" s="209"/>
      <c r="AB133" s="211"/>
      <c r="AC133" s="211"/>
      <c r="AD133" s="209"/>
      <c r="AE133" s="209"/>
      <c r="AF133" s="209"/>
      <c r="AG133" s="209"/>
      <c r="AH133" s="408"/>
      <c r="AI133" s="159"/>
      <c r="AJ133" s="410" t="str">
        <f>IFERROR(VLOOKUP(AI133,整理番号!$A$19:$B$23,2,FALSE),"")</f>
        <v/>
      </c>
      <c r="AK133" s="156" t="str">
        <f t="shared" si="184"/>
        <v/>
      </c>
      <c r="AL133" s="157"/>
      <c r="AM133" s="216"/>
      <c r="AN133" s="218"/>
      <c r="AO133" s="218"/>
      <c r="AP133" s="158"/>
      <c r="AQ133" s="159"/>
      <c r="AR133" s="220"/>
      <c r="AS133" s="161" t="str">
        <f t="shared" si="185"/>
        <v/>
      </c>
      <c r="AT133" s="147"/>
      <c r="AU133" s="147"/>
      <c r="AV133" s="161" t="str">
        <f t="shared" si="186"/>
        <v/>
      </c>
      <c r="AW133" s="162" t="str">
        <f t="shared" si="187"/>
        <v/>
      </c>
      <c r="AX133" s="162" t="str">
        <f t="shared" si="188"/>
        <v/>
      </c>
      <c r="AY133" s="223"/>
      <c r="AZ133" s="227" t="str">
        <f t="shared" si="189"/>
        <v/>
      </c>
      <c r="BA133" s="228" t="str">
        <f t="shared" si="190"/>
        <v/>
      </c>
      <c r="BB133" s="234" t="str">
        <f t="shared" si="191"/>
        <v/>
      </c>
      <c r="BC133" s="237"/>
      <c r="BD133" s="238"/>
      <c r="BE133" s="284"/>
      <c r="BF133" s="286"/>
      <c r="BG133" s="241"/>
      <c r="BH133" s="241"/>
      <c r="BI133" s="241"/>
      <c r="BJ133" s="241"/>
      <c r="BK133" s="241"/>
      <c r="BL133" s="163" t="s">
        <v>105</v>
      </c>
      <c r="BM133" s="302" t="str">
        <f t="shared" si="192"/>
        <v/>
      </c>
      <c r="BN133" s="251"/>
      <c r="BO133" s="270"/>
      <c r="BP133" s="179"/>
      <c r="BQ133" s="164"/>
      <c r="BR133" s="243"/>
      <c r="BS133" s="243"/>
      <c r="BT133" s="243"/>
      <c r="BU133" s="243"/>
      <c r="BV133" s="243"/>
      <c r="BW133" s="165" t="s">
        <v>106</v>
      </c>
      <c r="BX133" s="251"/>
      <c r="BY133" s="296"/>
      <c r="BZ133" s="304"/>
      <c r="CA133" s="305"/>
      <c r="CB133" s="305"/>
      <c r="CC133" s="305"/>
      <c r="CD133" s="305"/>
      <c r="CE133" s="305"/>
      <c r="CF133" s="165" t="s">
        <v>169</v>
      </c>
      <c r="CG133" s="308" t="str">
        <f t="shared" si="193"/>
        <v/>
      </c>
      <c r="CH133" s="251"/>
      <c r="CI133" s="296"/>
      <c r="CJ133" s="166"/>
      <c r="CK133" s="245"/>
      <c r="CL133" s="245"/>
      <c r="CM133" s="245"/>
      <c r="CN133" s="245"/>
      <c r="CO133" s="245"/>
      <c r="CP133" s="165" t="s">
        <v>107</v>
      </c>
      <c r="CQ133" s="247"/>
      <c r="CR133" s="249" t="str">
        <f t="shared" si="194"/>
        <v/>
      </c>
      <c r="CS133" s="251"/>
      <c r="CT133" s="296" t="s">
        <v>171</v>
      </c>
      <c r="CU133" s="167"/>
      <c r="CV133" s="300"/>
      <c r="CW133" s="300"/>
      <c r="CX133" s="300"/>
      <c r="CY133" s="300"/>
      <c r="CZ133" s="300"/>
      <c r="DA133" s="300"/>
      <c r="DB133" s="168" t="s">
        <v>108</v>
      </c>
      <c r="DC133" s="296" t="s">
        <v>171</v>
      </c>
      <c r="DD133" s="170"/>
      <c r="DE133" s="300"/>
      <c r="DF133" s="300"/>
      <c r="DG133" s="300"/>
      <c r="DH133" s="300"/>
      <c r="DI133" s="300"/>
      <c r="DJ133" s="300"/>
      <c r="DK133" s="169" t="s">
        <v>106</v>
      </c>
      <c r="DL133" s="296" t="s">
        <v>171</v>
      </c>
      <c r="DM133" s="170"/>
      <c r="DN133" s="300"/>
      <c r="DO133" s="300"/>
      <c r="DP133" s="300"/>
      <c r="DQ133" s="300"/>
      <c r="DR133" s="300"/>
      <c r="DS133" s="300"/>
      <c r="DT133" s="171" t="s">
        <v>106</v>
      </c>
      <c r="DU133" s="296" t="s">
        <v>171</v>
      </c>
      <c r="DV133" s="310"/>
      <c r="DW133" s="300"/>
      <c r="DX133" s="300"/>
      <c r="DY133" s="300"/>
      <c r="DZ133" s="300"/>
      <c r="EA133" s="300"/>
      <c r="EB133" s="300"/>
      <c r="EC133" s="172" t="s">
        <v>106</v>
      </c>
      <c r="ED133" s="173"/>
      <c r="EE133" s="296" t="s">
        <v>171</v>
      </c>
      <c r="EF133" s="170"/>
      <c r="EG133" s="300"/>
      <c r="EH133" s="300"/>
      <c r="EI133" s="300"/>
      <c r="EJ133" s="300"/>
      <c r="EK133" s="300"/>
      <c r="EL133" s="300"/>
      <c r="EM133" s="172" t="s">
        <v>106</v>
      </c>
      <c r="EN133" s="174"/>
      <c r="EO133" s="296" t="s">
        <v>171</v>
      </c>
      <c r="EP133" s="255"/>
      <c r="EQ133" s="256"/>
      <c r="ER133" s="256"/>
      <c r="ES133" s="256"/>
      <c r="ET133" s="256"/>
      <c r="EU133" s="256"/>
      <c r="EV133" s="175" t="s">
        <v>109</v>
      </c>
      <c r="EW133" s="259" t="str">
        <f t="shared" si="195"/>
        <v/>
      </c>
      <c r="EX133" s="253"/>
      <c r="EY133" s="296" t="s">
        <v>171</v>
      </c>
      <c r="EZ133" s="255"/>
      <c r="FA133" s="256"/>
      <c r="FB133" s="256"/>
      <c r="FC133" s="256"/>
      <c r="FD133" s="256"/>
      <c r="FE133" s="256"/>
      <c r="FF133" s="175" t="s">
        <v>109</v>
      </c>
      <c r="FG133" s="176" t="str">
        <f t="shared" si="196"/>
        <v/>
      </c>
      <c r="FH133" s="251"/>
      <c r="FI133" s="296"/>
      <c r="FJ133" s="423"/>
      <c r="FK133" s="424"/>
      <c r="FL133" s="424"/>
      <c r="FM133" s="424"/>
      <c r="FN133" s="424"/>
      <c r="FO133" s="424"/>
      <c r="FP133" s="165" t="s">
        <v>110</v>
      </c>
      <c r="FQ133" s="177" t="str">
        <f t="shared" si="197"/>
        <v/>
      </c>
      <c r="FR133" s="261"/>
      <c r="FS133" s="263" t="str">
        <f t="shared" si="198"/>
        <v/>
      </c>
      <c r="FT133" s="269"/>
      <c r="FU133" s="270"/>
      <c r="FV133" s="265" t="str">
        <f t="shared" si="199"/>
        <v/>
      </c>
      <c r="FW133" s="273"/>
      <c r="FX133" s="274"/>
      <c r="FY133" s="267" t="str">
        <f t="shared" si="200"/>
        <v/>
      </c>
      <c r="FZ133" s="273"/>
      <c r="GA133" s="277"/>
      <c r="GB133" s="376"/>
      <c r="GD133" s="316" t="str">
        <f t="shared" si="201"/>
        <v/>
      </c>
      <c r="GE133" s="290" t="str">
        <f t="shared" si="202"/>
        <v/>
      </c>
      <c r="GF133" s="290" t="str">
        <f t="shared" si="203"/>
        <v/>
      </c>
      <c r="GG133" s="290" t="str">
        <f t="shared" si="204"/>
        <v/>
      </c>
      <c r="GH133" s="387" t="str">
        <f t="shared" si="205"/>
        <v/>
      </c>
      <c r="GI133" s="316" t="str">
        <f t="shared" si="206"/>
        <v/>
      </c>
      <c r="GJ133" s="290" t="str">
        <f t="shared" si="207"/>
        <v/>
      </c>
      <c r="GK133" s="290" t="str">
        <f t="shared" si="208"/>
        <v/>
      </c>
      <c r="GL133" s="317" t="str">
        <f t="shared" si="209"/>
        <v/>
      </c>
      <c r="GM133" s="391"/>
      <c r="GN133" s="398" t="str">
        <f t="shared" si="210"/>
        <v/>
      </c>
      <c r="GO133" s="398" t="str">
        <f t="shared" si="211"/>
        <v/>
      </c>
      <c r="GP133" s="399" t="str">
        <f t="shared" si="212"/>
        <v/>
      </c>
      <c r="GQ133" s="400" t="str">
        <f t="shared" si="213"/>
        <v/>
      </c>
      <c r="GR133" s="400" t="str">
        <f t="shared" si="214"/>
        <v/>
      </c>
      <c r="GS133" s="400" t="str">
        <f t="shared" si="215"/>
        <v/>
      </c>
      <c r="GT133" s="290" t="str">
        <f t="shared" si="216"/>
        <v/>
      </c>
      <c r="GU133" s="290" t="str">
        <f t="shared" si="217"/>
        <v/>
      </c>
      <c r="GV133" s="290" t="str">
        <f t="shared" si="218"/>
        <v/>
      </c>
      <c r="GW133" s="400" t="str">
        <f t="shared" si="219"/>
        <v/>
      </c>
      <c r="GX133" s="290" t="str">
        <f t="shared" si="220"/>
        <v/>
      </c>
      <c r="GY133" s="290" t="str">
        <f t="shared" si="221"/>
        <v/>
      </c>
      <c r="GZ133" s="290" t="str">
        <f t="shared" si="222"/>
        <v/>
      </c>
      <c r="HA133" s="317" t="str">
        <f t="shared" si="223"/>
        <v/>
      </c>
      <c r="HB133" s="417" t="str">
        <f t="shared" si="224"/>
        <v/>
      </c>
      <c r="HC133" s="399" t="str">
        <f t="shared" si="225"/>
        <v/>
      </c>
      <c r="HD133" s="290" t="str">
        <f t="shared" si="226"/>
        <v/>
      </c>
      <c r="HE133" s="290" t="str">
        <f t="shared" si="227"/>
        <v/>
      </c>
      <c r="HF133" s="290" t="str">
        <f t="shared" si="228"/>
        <v/>
      </c>
      <c r="HG133" s="290" t="str">
        <f t="shared" si="229"/>
        <v/>
      </c>
      <c r="HH133" s="317" t="str">
        <f t="shared" si="230"/>
        <v/>
      </c>
      <c r="HI133" s="399" t="str">
        <f t="shared" si="231"/>
        <v/>
      </c>
      <c r="HJ133" s="387" t="str">
        <f t="shared" si="232"/>
        <v/>
      </c>
      <c r="HK133" s="387" t="str">
        <f t="shared" si="233"/>
        <v/>
      </c>
      <c r="HL133" s="387" t="str">
        <f t="shared" si="234"/>
        <v/>
      </c>
      <c r="HM133" s="387" t="str">
        <f t="shared" si="235"/>
        <v/>
      </c>
      <c r="HN133" s="317" t="str">
        <f t="shared" si="236"/>
        <v/>
      </c>
      <c r="HO133" s="417" t="str">
        <f t="shared" si="237"/>
        <v/>
      </c>
      <c r="HP133" s="290" t="str">
        <f t="shared" si="238"/>
        <v/>
      </c>
      <c r="HQ133" s="290" t="str">
        <f t="shared" si="239"/>
        <v/>
      </c>
      <c r="HR133" s="422" t="str">
        <f t="shared" si="240"/>
        <v/>
      </c>
      <c r="HS133" s="399" t="str">
        <f t="shared" si="241"/>
        <v/>
      </c>
      <c r="HT133" s="400" t="str">
        <f t="shared" si="242"/>
        <v/>
      </c>
      <c r="HU133" s="387" t="str">
        <f t="shared" si="243"/>
        <v/>
      </c>
      <c r="HV133" s="387" t="str">
        <f t="shared" si="244"/>
        <v/>
      </c>
      <c r="HW133" s="404" t="str">
        <f t="shared" si="245"/>
        <v/>
      </c>
      <c r="HX133" s="394" t="str">
        <f t="shared" si="246"/>
        <v/>
      </c>
      <c r="HY133" s="180"/>
      <c r="HZ133" s="406">
        <f t="shared" si="247"/>
        <v>0</v>
      </c>
      <c r="IA133" s="406">
        <f t="shared" si="248"/>
        <v>0</v>
      </c>
      <c r="IB133" s="407">
        <f t="shared" si="249"/>
        <v>0</v>
      </c>
      <c r="IC133" s="407" t="str">
        <f t="shared" si="250"/>
        <v/>
      </c>
      <c r="ID133" s="407" t="str">
        <f t="shared" si="251"/>
        <v/>
      </c>
      <c r="IE133" s="407" t="str">
        <f t="shared" si="252"/>
        <v/>
      </c>
      <c r="IF133" s="407" t="str">
        <f t="shared" si="253"/>
        <v/>
      </c>
      <c r="IG133" s="407">
        <f t="shared" si="254"/>
        <v>0</v>
      </c>
      <c r="IH133" s="407">
        <f t="shared" si="255"/>
        <v>0</v>
      </c>
      <c r="II133" s="407">
        <f t="shared" si="256"/>
        <v>0</v>
      </c>
      <c r="IJ133" s="407">
        <f t="shared" si="257"/>
        <v>0</v>
      </c>
      <c r="IK133" s="406">
        <f t="shared" si="258"/>
        <v>0</v>
      </c>
    </row>
    <row r="134" spans="2:245" s="178" customFormat="1" ht="15" customHeight="1" x14ac:dyDescent="0.2">
      <c r="B134" s="231">
        <f t="shared" si="174"/>
        <v>0</v>
      </c>
      <c r="C134" s="231">
        <f t="shared" si="175"/>
        <v>0</v>
      </c>
      <c r="D134" s="231">
        <f t="shared" si="176"/>
        <v>0</v>
      </c>
      <c r="E134" s="231">
        <f t="shared" si="177"/>
        <v>0</v>
      </c>
      <c r="F134" s="231">
        <f t="shared" si="178"/>
        <v>0</v>
      </c>
      <c r="G134" s="231">
        <f t="shared" si="179"/>
        <v>0</v>
      </c>
      <c r="H134" s="231">
        <f t="shared" si="180"/>
        <v>0</v>
      </c>
      <c r="I134" s="232">
        <f t="shared" si="181"/>
        <v>0</v>
      </c>
      <c r="J134" s="151">
        <f t="shared" si="182"/>
        <v>0</v>
      </c>
      <c r="K134" s="152"/>
      <c r="L134" s="152"/>
      <c r="M134" s="153"/>
      <c r="N134" s="233"/>
      <c r="O134" s="155"/>
      <c r="P134" s="145" t="str">
        <f>IFERROR(VLOOKUP(O134,整理番号!$A$30:$B$31,2,FALSE),"")</f>
        <v/>
      </c>
      <c r="Q134" s="213"/>
      <c r="R134" s="158"/>
      <c r="S134" s="156" t="str">
        <f t="shared" si="183"/>
        <v/>
      </c>
      <c r="T134" s="152"/>
      <c r="U134" s="153"/>
      <c r="V134" s="145" t="str">
        <f>IFERROR(VLOOKUP(U134,整理番号!$A$3:$B$5,2,FALSE),"")</f>
        <v/>
      </c>
      <c r="W134" s="153"/>
      <c r="X134" s="146" t="str">
        <f>IFERROR(VLOOKUP(W134,整理番号!$A$8:$B$9,2,FALSE),"")</f>
        <v/>
      </c>
      <c r="Y134" s="153"/>
      <c r="Z134" s="145" t="str">
        <f>IFERROR(VLOOKUP(Y134,整理番号!$A$12:$B$16,2,FALSE),"")</f>
        <v/>
      </c>
      <c r="AA134" s="209"/>
      <c r="AB134" s="211"/>
      <c r="AC134" s="211"/>
      <c r="AD134" s="209"/>
      <c r="AE134" s="209"/>
      <c r="AF134" s="209"/>
      <c r="AG134" s="209"/>
      <c r="AH134" s="408"/>
      <c r="AI134" s="159"/>
      <c r="AJ134" s="410" t="str">
        <f>IFERROR(VLOOKUP(AI134,整理番号!$A$19:$B$23,2,FALSE),"")</f>
        <v/>
      </c>
      <c r="AK134" s="156" t="str">
        <f t="shared" si="184"/>
        <v/>
      </c>
      <c r="AL134" s="157"/>
      <c r="AM134" s="216"/>
      <c r="AN134" s="218"/>
      <c r="AO134" s="218"/>
      <c r="AP134" s="158"/>
      <c r="AQ134" s="159"/>
      <c r="AR134" s="220"/>
      <c r="AS134" s="161" t="str">
        <f t="shared" si="185"/>
        <v/>
      </c>
      <c r="AT134" s="147"/>
      <c r="AU134" s="147"/>
      <c r="AV134" s="161" t="str">
        <f t="shared" si="186"/>
        <v/>
      </c>
      <c r="AW134" s="162" t="str">
        <f t="shared" si="187"/>
        <v/>
      </c>
      <c r="AX134" s="162" t="str">
        <f t="shared" si="188"/>
        <v/>
      </c>
      <c r="AY134" s="223"/>
      <c r="AZ134" s="227" t="str">
        <f t="shared" si="189"/>
        <v/>
      </c>
      <c r="BA134" s="228" t="str">
        <f t="shared" si="190"/>
        <v/>
      </c>
      <c r="BB134" s="234" t="str">
        <f t="shared" si="191"/>
        <v/>
      </c>
      <c r="BC134" s="237"/>
      <c r="BD134" s="238"/>
      <c r="BE134" s="284"/>
      <c r="BF134" s="286"/>
      <c r="BG134" s="241"/>
      <c r="BH134" s="241"/>
      <c r="BI134" s="241"/>
      <c r="BJ134" s="241"/>
      <c r="BK134" s="241"/>
      <c r="BL134" s="163" t="s">
        <v>105</v>
      </c>
      <c r="BM134" s="302" t="str">
        <f t="shared" si="192"/>
        <v/>
      </c>
      <c r="BN134" s="251"/>
      <c r="BO134" s="270"/>
      <c r="BP134" s="179"/>
      <c r="BQ134" s="164"/>
      <c r="BR134" s="243"/>
      <c r="BS134" s="243"/>
      <c r="BT134" s="243"/>
      <c r="BU134" s="243"/>
      <c r="BV134" s="243"/>
      <c r="BW134" s="165" t="s">
        <v>106</v>
      </c>
      <c r="BX134" s="251"/>
      <c r="BY134" s="296"/>
      <c r="BZ134" s="304"/>
      <c r="CA134" s="305"/>
      <c r="CB134" s="305"/>
      <c r="CC134" s="305"/>
      <c r="CD134" s="305"/>
      <c r="CE134" s="305"/>
      <c r="CF134" s="165" t="s">
        <v>169</v>
      </c>
      <c r="CG134" s="308" t="str">
        <f t="shared" si="193"/>
        <v/>
      </c>
      <c r="CH134" s="251"/>
      <c r="CI134" s="296"/>
      <c r="CJ134" s="166"/>
      <c r="CK134" s="245"/>
      <c r="CL134" s="245"/>
      <c r="CM134" s="245"/>
      <c r="CN134" s="245"/>
      <c r="CO134" s="245"/>
      <c r="CP134" s="165" t="s">
        <v>107</v>
      </c>
      <c r="CQ134" s="247"/>
      <c r="CR134" s="249" t="str">
        <f t="shared" si="194"/>
        <v/>
      </c>
      <c r="CS134" s="251"/>
      <c r="CT134" s="296" t="s">
        <v>171</v>
      </c>
      <c r="CU134" s="167"/>
      <c r="CV134" s="300"/>
      <c r="CW134" s="300"/>
      <c r="CX134" s="300"/>
      <c r="CY134" s="300"/>
      <c r="CZ134" s="300"/>
      <c r="DA134" s="300"/>
      <c r="DB134" s="168" t="s">
        <v>108</v>
      </c>
      <c r="DC134" s="296" t="s">
        <v>171</v>
      </c>
      <c r="DD134" s="170"/>
      <c r="DE134" s="300"/>
      <c r="DF134" s="300"/>
      <c r="DG134" s="300"/>
      <c r="DH134" s="300"/>
      <c r="DI134" s="300"/>
      <c r="DJ134" s="300"/>
      <c r="DK134" s="169" t="s">
        <v>106</v>
      </c>
      <c r="DL134" s="296" t="s">
        <v>171</v>
      </c>
      <c r="DM134" s="170"/>
      <c r="DN134" s="300"/>
      <c r="DO134" s="300"/>
      <c r="DP134" s="300"/>
      <c r="DQ134" s="300"/>
      <c r="DR134" s="300"/>
      <c r="DS134" s="300"/>
      <c r="DT134" s="171" t="s">
        <v>106</v>
      </c>
      <c r="DU134" s="296" t="s">
        <v>171</v>
      </c>
      <c r="DV134" s="310"/>
      <c r="DW134" s="300"/>
      <c r="DX134" s="300"/>
      <c r="DY134" s="300"/>
      <c r="DZ134" s="300"/>
      <c r="EA134" s="300"/>
      <c r="EB134" s="300"/>
      <c r="EC134" s="172" t="s">
        <v>106</v>
      </c>
      <c r="ED134" s="173"/>
      <c r="EE134" s="296" t="s">
        <v>171</v>
      </c>
      <c r="EF134" s="170"/>
      <c r="EG134" s="300"/>
      <c r="EH134" s="300"/>
      <c r="EI134" s="300"/>
      <c r="EJ134" s="300"/>
      <c r="EK134" s="300"/>
      <c r="EL134" s="300"/>
      <c r="EM134" s="172" t="s">
        <v>106</v>
      </c>
      <c r="EN134" s="174"/>
      <c r="EO134" s="296" t="s">
        <v>171</v>
      </c>
      <c r="EP134" s="255"/>
      <c r="EQ134" s="256"/>
      <c r="ER134" s="256"/>
      <c r="ES134" s="256"/>
      <c r="ET134" s="256"/>
      <c r="EU134" s="256"/>
      <c r="EV134" s="175" t="s">
        <v>109</v>
      </c>
      <c r="EW134" s="259" t="str">
        <f t="shared" si="195"/>
        <v/>
      </c>
      <c r="EX134" s="253"/>
      <c r="EY134" s="296" t="s">
        <v>171</v>
      </c>
      <c r="EZ134" s="255"/>
      <c r="FA134" s="256"/>
      <c r="FB134" s="256"/>
      <c r="FC134" s="256"/>
      <c r="FD134" s="256"/>
      <c r="FE134" s="256"/>
      <c r="FF134" s="175" t="s">
        <v>109</v>
      </c>
      <c r="FG134" s="176" t="str">
        <f t="shared" si="196"/>
        <v/>
      </c>
      <c r="FH134" s="251"/>
      <c r="FI134" s="296"/>
      <c r="FJ134" s="423"/>
      <c r="FK134" s="424"/>
      <c r="FL134" s="424"/>
      <c r="FM134" s="424"/>
      <c r="FN134" s="424"/>
      <c r="FO134" s="424"/>
      <c r="FP134" s="165" t="s">
        <v>110</v>
      </c>
      <c r="FQ134" s="177" t="str">
        <f t="shared" si="197"/>
        <v/>
      </c>
      <c r="FR134" s="261"/>
      <c r="FS134" s="263" t="str">
        <f t="shared" si="198"/>
        <v/>
      </c>
      <c r="FT134" s="269"/>
      <c r="FU134" s="270"/>
      <c r="FV134" s="265" t="str">
        <f t="shared" si="199"/>
        <v/>
      </c>
      <c r="FW134" s="273"/>
      <c r="FX134" s="274"/>
      <c r="FY134" s="267" t="str">
        <f t="shared" si="200"/>
        <v/>
      </c>
      <c r="FZ134" s="273"/>
      <c r="GA134" s="277"/>
      <c r="GB134" s="376"/>
      <c r="GD134" s="316" t="str">
        <f t="shared" si="201"/>
        <v/>
      </c>
      <c r="GE134" s="290" t="str">
        <f t="shared" si="202"/>
        <v/>
      </c>
      <c r="GF134" s="290" t="str">
        <f t="shared" si="203"/>
        <v/>
      </c>
      <c r="GG134" s="290" t="str">
        <f t="shared" si="204"/>
        <v/>
      </c>
      <c r="GH134" s="387" t="str">
        <f t="shared" si="205"/>
        <v/>
      </c>
      <c r="GI134" s="316" t="str">
        <f t="shared" si="206"/>
        <v/>
      </c>
      <c r="GJ134" s="290" t="str">
        <f t="shared" si="207"/>
        <v/>
      </c>
      <c r="GK134" s="290" t="str">
        <f t="shared" si="208"/>
        <v/>
      </c>
      <c r="GL134" s="317" t="str">
        <f t="shared" si="209"/>
        <v/>
      </c>
      <c r="GM134" s="391"/>
      <c r="GN134" s="398" t="str">
        <f t="shared" si="210"/>
        <v/>
      </c>
      <c r="GO134" s="398" t="str">
        <f t="shared" si="211"/>
        <v/>
      </c>
      <c r="GP134" s="399" t="str">
        <f t="shared" si="212"/>
        <v/>
      </c>
      <c r="GQ134" s="400" t="str">
        <f t="shared" si="213"/>
        <v/>
      </c>
      <c r="GR134" s="400" t="str">
        <f t="shared" si="214"/>
        <v/>
      </c>
      <c r="GS134" s="400" t="str">
        <f t="shared" si="215"/>
        <v/>
      </c>
      <c r="GT134" s="290" t="str">
        <f t="shared" si="216"/>
        <v/>
      </c>
      <c r="GU134" s="290" t="str">
        <f t="shared" si="217"/>
        <v/>
      </c>
      <c r="GV134" s="290" t="str">
        <f t="shared" si="218"/>
        <v/>
      </c>
      <c r="GW134" s="400" t="str">
        <f t="shared" si="219"/>
        <v/>
      </c>
      <c r="GX134" s="290" t="str">
        <f t="shared" si="220"/>
        <v/>
      </c>
      <c r="GY134" s="290" t="str">
        <f t="shared" si="221"/>
        <v/>
      </c>
      <c r="GZ134" s="290" t="str">
        <f t="shared" si="222"/>
        <v/>
      </c>
      <c r="HA134" s="317" t="str">
        <f t="shared" si="223"/>
        <v/>
      </c>
      <c r="HB134" s="417" t="str">
        <f t="shared" si="224"/>
        <v/>
      </c>
      <c r="HC134" s="399" t="str">
        <f t="shared" si="225"/>
        <v/>
      </c>
      <c r="HD134" s="290" t="str">
        <f t="shared" si="226"/>
        <v/>
      </c>
      <c r="HE134" s="290" t="str">
        <f t="shared" si="227"/>
        <v/>
      </c>
      <c r="HF134" s="290" t="str">
        <f t="shared" si="228"/>
        <v/>
      </c>
      <c r="HG134" s="290" t="str">
        <f t="shared" si="229"/>
        <v/>
      </c>
      <c r="HH134" s="317" t="str">
        <f t="shared" si="230"/>
        <v/>
      </c>
      <c r="HI134" s="399" t="str">
        <f t="shared" si="231"/>
        <v/>
      </c>
      <c r="HJ134" s="387" t="str">
        <f t="shared" si="232"/>
        <v/>
      </c>
      <c r="HK134" s="387" t="str">
        <f t="shared" si="233"/>
        <v/>
      </c>
      <c r="HL134" s="387" t="str">
        <f t="shared" si="234"/>
        <v/>
      </c>
      <c r="HM134" s="387" t="str">
        <f t="shared" si="235"/>
        <v/>
      </c>
      <c r="HN134" s="317" t="str">
        <f t="shared" si="236"/>
        <v/>
      </c>
      <c r="HO134" s="417" t="str">
        <f t="shared" si="237"/>
        <v/>
      </c>
      <c r="HP134" s="290" t="str">
        <f t="shared" si="238"/>
        <v/>
      </c>
      <c r="HQ134" s="290" t="str">
        <f t="shared" si="239"/>
        <v/>
      </c>
      <c r="HR134" s="422" t="str">
        <f t="shared" si="240"/>
        <v/>
      </c>
      <c r="HS134" s="399" t="str">
        <f t="shared" si="241"/>
        <v/>
      </c>
      <c r="HT134" s="400" t="str">
        <f t="shared" si="242"/>
        <v/>
      </c>
      <c r="HU134" s="387" t="str">
        <f t="shared" si="243"/>
        <v/>
      </c>
      <c r="HV134" s="387" t="str">
        <f t="shared" si="244"/>
        <v/>
      </c>
      <c r="HW134" s="404" t="str">
        <f t="shared" si="245"/>
        <v/>
      </c>
      <c r="HX134" s="394" t="str">
        <f t="shared" si="246"/>
        <v/>
      </c>
      <c r="HY134" s="180"/>
      <c r="HZ134" s="406">
        <f t="shared" si="247"/>
        <v>0</v>
      </c>
      <c r="IA134" s="406">
        <f t="shared" si="248"/>
        <v>0</v>
      </c>
      <c r="IB134" s="407">
        <f t="shared" si="249"/>
        <v>0</v>
      </c>
      <c r="IC134" s="407" t="str">
        <f t="shared" si="250"/>
        <v/>
      </c>
      <c r="ID134" s="407" t="str">
        <f t="shared" si="251"/>
        <v/>
      </c>
      <c r="IE134" s="407" t="str">
        <f t="shared" si="252"/>
        <v/>
      </c>
      <c r="IF134" s="407" t="str">
        <f t="shared" si="253"/>
        <v/>
      </c>
      <c r="IG134" s="407">
        <f t="shared" si="254"/>
        <v>0</v>
      </c>
      <c r="IH134" s="407">
        <f t="shared" si="255"/>
        <v>0</v>
      </c>
      <c r="II134" s="407">
        <f t="shared" si="256"/>
        <v>0</v>
      </c>
      <c r="IJ134" s="407">
        <f t="shared" si="257"/>
        <v>0</v>
      </c>
      <c r="IK134" s="406">
        <f t="shared" si="258"/>
        <v>0</v>
      </c>
    </row>
    <row r="135" spans="2:245" s="178" customFormat="1" ht="15" customHeight="1" x14ac:dyDescent="0.2">
      <c r="B135" s="231">
        <f t="shared" si="174"/>
        <v>0</v>
      </c>
      <c r="C135" s="231">
        <f t="shared" si="175"/>
        <v>0</v>
      </c>
      <c r="D135" s="231">
        <f t="shared" si="176"/>
        <v>0</v>
      </c>
      <c r="E135" s="231">
        <f t="shared" si="177"/>
        <v>0</v>
      </c>
      <c r="F135" s="231">
        <f t="shared" si="178"/>
        <v>0</v>
      </c>
      <c r="G135" s="231">
        <f t="shared" si="179"/>
        <v>0</v>
      </c>
      <c r="H135" s="231">
        <f t="shared" si="180"/>
        <v>0</v>
      </c>
      <c r="I135" s="232">
        <f t="shared" si="181"/>
        <v>0</v>
      </c>
      <c r="J135" s="151">
        <f t="shared" si="182"/>
        <v>0</v>
      </c>
      <c r="K135" s="152"/>
      <c r="L135" s="152"/>
      <c r="M135" s="153"/>
      <c r="N135" s="233"/>
      <c r="O135" s="155"/>
      <c r="P135" s="145" t="str">
        <f>IFERROR(VLOOKUP(O135,整理番号!$A$30:$B$31,2,FALSE),"")</f>
        <v/>
      </c>
      <c r="Q135" s="213"/>
      <c r="R135" s="158"/>
      <c r="S135" s="156" t="str">
        <f t="shared" si="183"/>
        <v/>
      </c>
      <c r="T135" s="152"/>
      <c r="U135" s="153"/>
      <c r="V135" s="145" t="str">
        <f>IFERROR(VLOOKUP(U135,整理番号!$A$3:$B$5,2,FALSE),"")</f>
        <v/>
      </c>
      <c r="W135" s="153"/>
      <c r="X135" s="146" t="str">
        <f>IFERROR(VLOOKUP(W135,整理番号!$A$8:$B$9,2,FALSE),"")</f>
        <v/>
      </c>
      <c r="Y135" s="153"/>
      <c r="Z135" s="145" t="str">
        <f>IFERROR(VLOOKUP(Y135,整理番号!$A$12:$B$16,2,FALSE),"")</f>
        <v/>
      </c>
      <c r="AA135" s="209"/>
      <c r="AB135" s="211"/>
      <c r="AC135" s="211"/>
      <c r="AD135" s="209"/>
      <c r="AE135" s="209"/>
      <c r="AF135" s="209"/>
      <c r="AG135" s="209"/>
      <c r="AH135" s="408"/>
      <c r="AI135" s="159"/>
      <c r="AJ135" s="410" t="str">
        <f>IFERROR(VLOOKUP(AI135,整理番号!$A$19:$B$23,2,FALSE),"")</f>
        <v/>
      </c>
      <c r="AK135" s="156" t="str">
        <f t="shared" si="184"/>
        <v/>
      </c>
      <c r="AL135" s="157"/>
      <c r="AM135" s="216"/>
      <c r="AN135" s="218"/>
      <c r="AO135" s="218"/>
      <c r="AP135" s="158"/>
      <c r="AQ135" s="159"/>
      <c r="AR135" s="220"/>
      <c r="AS135" s="161" t="str">
        <f t="shared" si="185"/>
        <v/>
      </c>
      <c r="AT135" s="147"/>
      <c r="AU135" s="147"/>
      <c r="AV135" s="161" t="str">
        <f t="shared" si="186"/>
        <v/>
      </c>
      <c r="AW135" s="162" t="str">
        <f t="shared" si="187"/>
        <v/>
      </c>
      <c r="AX135" s="162" t="str">
        <f t="shared" si="188"/>
        <v/>
      </c>
      <c r="AY135" s="223"/>
      <c r="AZ135" s="227" t="str">
        <f t="shared" si="189"/>
        <v/>
      </c>
      <c r="BA135" s="228" t="str">
        <f t="shared" si="190"/>
        <v/>
      </c>
      <c r="BB135" s="234" t="str">
        <f t="shared" si="191"/>
        <v/>
      </c>
      <c r="BC135" s="237"/>
      <c r="BD135" s="238"/>
      <c r="BE135" s="284"/>
      <c r="BF135" s="286"/>
      <c r="BG135" s="241"/>
      <c r="BH135" s="241"/>
      <c r="BI135" s="241"/>
      <c r="BJ135" s="241"/>
      <c r="BK135" s="241"/>
      <c r="BL135" s="163" t="s">
        <v>105</v>
      </c>
      <c r="BM135" s="302" t="str">
        <f t="shared" si="192"/>
        <v/>
      </c>
      <c r="BN135" s="251"/>
      <c r="BO135" s="270"/>
      <c r="BP135" s="179"/>
      <c r="BQ135" s="164"/>
      <c r="BR135" s="243"/>
      <c r="BS135" s="243"/>
      <c r="BT135" s="243"/>
      <c r="BU135" s="243"/>
      <c r="BV135" s="243"/>
      <c r="BW135" s="165" t="s">
        <v>106</v>
      </c>
      <c r="BX135" s="251"/>
      <c r="BY135" s="296"/>
      <c r="BZ135" s="304"/>
      <c r="CA135" s="305"/>
      <c r="CB135" s="305"/>
      <c r="CC135" s="305"/>
      <c r="CD135" s="305"/>
      <c r="CE135" s="305"/>
      <c r="CF135" s="165" t="s">
        <v>169</v>
      </c>
      <c r="CG135" s="308" t="str">
        <f t="shared" si="193"/>
        <v/>
      </c>
      <c r="CH135" s="251"/>
      <c r="CI135" s="296"/>
      <c r="CJ135" s="166"/>
      <c r="CK135" s="245"/>
      <c r="CL135" s="245"/>
      <c r="CM135" s="245"/>
      <c r="CN135" s="245"/>
      <c r="CO135" s="245"/>
      <c r="CP135" s="165" t="s">
        <v>107</v>
      </c>
      <c r="CQ135" s="247"/>
      <c r="CR135" s="249" t="str">
        <f t="shared" si="194"/>
        <v/>
      </c>
      <c r="CS135" s="251"/>
      <c r="CT135" s="296" t="s">
        <v>171</v>
      </c>
      <c r="CU135" s="167"/>
      <c r="CV135" s="300"/>
      <c r="CW135" s="300"/>
      <c r="CX135" s="300"/>
      <c r="CY135" s="300"/>
      <c r="CZ135" s="300"/>
      <c r="DA135" s="300"/>
      <c r="DB135" s="168" t="s">
        <v>108</v>
      </c>
      <c r="DC135" s="296" t="s">
        <v>171</v>
      </c>
      <c r="DD135" s="170"/>
      <c r="DE135" s="300"/>
      <c r="DF135" s="300"/>
      <c r="DG135" s="300"/>
      <c r="DH135" s="300"/>
      <c r="DI135" s="300"/>
      <c r="DJ135" s="300"/>
      <c r="DK135" s="169" t="s">
        <v>106</v>
      </c>
      <c r="DL135" s="296" t="s">
        <v>171</v>
      </c>
      <c r="DM135" s="170"/>
      <c r="DN135" s="300"/>
      <c r="DO135" s="300"/>
      <c r="DP135" s="300"/>
      <c r="DQ135" s="300"/>
      <c r="DR135" s="300"/>
      <c r="DS135" s="300"/>
      <c r="DT135" s="171" t="s">
        <v>106</v>
      </c>
      <c r="DU135" s="296" t="s">
        <v>171</v>
      </c>
      <c r="DV135" s="310"/>
      <c r="DW135" s="300"/>
      <c r="DX135" s="300"/>
      <c r="DY135" s="300"/>
      <c r="DZ135" s="300"/>
      <c r="EA135" s="300"/>
      <c r="EB135" s="300"/>
      <c r="EC135" s="172" t="s">
        <v>106</v>
      </c>
      <c r="ED135" s="173"/>
      <c r="EE135" s="296" t="s">
        <v>171</v>
      </c>
      <c r="EF135" s="170"/>
      <c r="EG135" s="300"/>
      <c r="EH135" s="300"/>
      <c r="EI135" s="300"/>
      <c r="EJ135" s="300"/>
      <c r="EK135" s="300"/>
      <c r="EL135" s="300"/>
      <c r="EM135" s="172" t="s">
        <v>106</v>
      </c>
      <c r="EN135" s="174"/>
      <c r="EO135" s="296" t="s">
        <v>171</v>
      </c>
      <c r="EP135" s="255"/>
      <c r="EQ135" s="256"/>
      <c r="ER135" s="256"/>
      <c r="ES135" s="256"/>
      <c r="ET135" s="256"/>
      <c r="EU135" s="256"/>
      <c r="EV135" s="175" t="s">
        <v>109</v>
      </c>
      <c r="EW135" s="259" t="str">
        <f t="shared" si="195"/>
        <v/>
      </c>
      <c r="EX135" s="253"/>
      <c r="EY135" s="296" t="s">
        <v>171</v>
      </c>
      <c r="EZ135" s="255"/>
      <c r="FA135" s="256"/>
      <c r="FB135" s="256"/>
      <c r="FC135" s="256"/>
      <c r="FD135" s="256"/>
      <c r="FE135" s="256"/>
      <c r="FF135" s="175" t="s">
        <v>109</v>
      </c>
      <c r="FG135" s="176" t="str">
        <f t="shared" si="196"/>
        <v/>
      </c>
      <c r="FH135" s="251"/>
      <c r="FI135" s="296"/>
      <c r="FJ135" s="423"/>
      <c r="FK135" s="424"/>
      <c r="FL135" s="424"/>
      <c r="FM135" s="424"/>
      <c r="FN135" s="424"/>
      <c r="FO135" s="424"/>
      <c r="FP135" s="165" t="s">
        <v>110</v>
      </c>
      <c r="FQ135" s="177" t="str">
        <f t="shared" si="197"/>
        <v/>
      </c>
      <c r="FR135" s="261"/>
      <c r="FS135" s="263" t="str">
        <f t="shared" si="198"/>
        <v/>
      </c>
      <c r="FT135" s="269"/>
      <c r="FU135" s="270"/>
      <c r="FV135" s="265" t="str">
        <f t="shared" si="199"/>
        <v/>
      </c>
      <c r="FW135" s="273"/>
      <c r="FX135" s="274"/>
      <c r="FY135" s="267" t="str">
        <f t="shared" si="200"/>
        <v/>
      </c>
      <c r="FZ135" s="273"/>
      <c r="GA135" s="277"/>
      <c r="GB135" s="376"/>
      <c r="GD135" s="316" t="str">
        <f t="shared" si="201"/>
        <v/>
      </c>
      <c r="GE135" s="290" t="str">
        <f t="shared" si="202"/>
        <v/>
      </c>
      <c r="GF135" s="290" t="str">
        <f t="shared" si="203"/>
        <v/>
      </c>
      <c r="GG135" s="290" t="str">
        <f t="shared" si="204"/>
        <v/>
      </c>
      <c r="GH135" s="387" t="str">
        <f t="shared" si="205"/>
        <v/>
      </c>
      <c r="GI135" s="316" t="str">
        <f t="shared" si="206"/>
        <v/>
      </c>
      <c r="GJ135" s="290" t="str">
        <f t="shared" si="207"/>
        <v/>
      </c>
      <c r="GK135" s="290" t="str">
        <f t="shared" si="208"/>
        <v/>
      </c>
      <c r="GL135" s="317" t="str">
        <f t="shared" si="209"/>
        <v/>
      </c>
      <c r="GM135" s="391"/>
      <c r="GN135" s="398" t="str">
        <f t="shared" si="210"/>
        <v/>
      </c>
      <c r="GO135" s="398" t="str">
        <f t="shared" si="211"/>
        <v/>
      </c>
      <c r="GP135" s="399" t="str">
        <f t="shared" si="212"/>
        <v/>
      </c>
      <c r="GQ135" s="400" t="str">
        <f t="shared" si="213"/>
        <v/>
      </c>
      <c r="GR135" s="400" t="str">
        <f t="shared" si="214"/>
        <v/>
      </c>
      <c r="GS135" s="400" t="str">
        <f t="shared" si="215"/>
        <v/>
      </c>
      <c r="GT135" s="290" t="str">
        <f t="shared" si="216"/>
        <v/>
      </c>
      <c r="GU135" s="290" t="str">
        <f t="shared" si="217"/>
        <v/>
      </c>
      <c r="GV135" s="290" t="str">
        <f t="shared" si="218"/>
        <v/>
      </c>
      <c r="GW135" s="400" t="str">
        <f t="shared" si="219"/>
        <v/>
      </c>
      <c r="GX135" s="290" t="str">
        <f t="shared" si="220"/>
        <v/>
      </c>
      <c r="GY135" s="290" t="str">
        <f t="shared" si="221"/>
        <v/>
      </c>
      <c r="GZ135" s="290" t="str">
        <f t="shared" si="222"/>
        <v/>
      </c>
      <c r="HA135" s="317" t="str">
        <f t="shared" si="223"/>
        <v/>
      </c>
      <c r="HB135" s="417" t="str">
        <f t="shared" si="224"/>
        <v/>
      </c>
      <c r="HC135" s="399" t="str">
        <f t="shared" si="225"/>
        <v/>
      </c>
      <c r="HD135" s="290" t="str">
        <f t="shared" si="226"/>
        <v/>
      </c>
      <c r="HE135" s="290" t="str">
        <f t="shared" si="227"/>
        <v/>
      </c>
      <c r="HF135" s="290" t="str">
        <f t="shared" si="228"/>
        <v/>
      </c>
      <c r="HG135" s="290" t="str">
        <f t="shared" si="229"/>
        <v/>
      </c>
      <c r="HH135" s="317" t="str">
        <f t="shared" si="230"/>
        <v/>
      </c>
      <c r="HI135" s="399" t="str">
        <f t="shared" si="231"/>
        <v/>
      </c>
      <c r="HJ135" s="387" t="str">
        <f t="shared" si="232"/>
        <v/>
      </c>
      <c r="HK135" s="387" t="str">
        <f t="shared" si="233"/>
        <v/>
      </c>
      <c r="HL135" s="387" t="str">
        <f t="shared" si="234"/>
        <v/>
      </c>
      <c r="HM135" s="387" t="str">
        <f t="shared" si="235"/>
        <v/>
      </c>
      <c r="HN135" s="317" t="str">
        <f t="shared" si="236"/>
        <v/>
      </c>
      <c r="HO135" s="417" t="str">
        <f t="shared" si="237"/>
        <v/>
      </c>
      <c r="HP135" s="290" t="str">
        <f t="shared" si="238"/>
        <v/>
      </c>
      <c r="HQ135" s="290" t="str">
        <f t="shared" si="239"/>
        <v/>
      </c>
      <c r="HR135" s="422" t="str">
        <f t="shared" si="240"/>
        <v/>
      </c>
      <c r="HS135" s="399" t="str">
        <f t="shared" si="241"/>
        <v/>
      </c>
      <c r="HT135" s="400" t="str">
        <f t="shared" si="242"/>
        <v/>
      </c>
      <c r="HU135" s="387" t="str">
        <f t="shared" si="243"/>
        <v/>
      </c>
      <c r="HV135" s="387" t="str">
        <f t="shared" si="244"/>
        <v/>
      </c>
      <c r="HW135" s="404" t="str">
        <f t="shared" si="245"/>
        <v/>
      </c>
      <c r="HX135" s="394" t="str">
        <f t="shared" si="246"/>
        <v/>
      </c>
      <c r="HY135" s="180"/>
      <c r="HZ135" s="406">
        <f t="shared" si="247"/>
        <v>0</v>
      </c>
      <c r="IA135" s="406">
        <f t="shared" si="248"/>
        <v>0</v>
      </c>
      <c r="IB135" s="407">
        <f t="shared" si="249"/>
        <v>0</v>
      </c>
      <c r="IC135" s="407" t="str">
        <f t="shared" si="250"/>
        <v/>
      </c>
      <c r="ID135" s="407" t="str">
        <f t="shared" si="251"/>
        <v/>
      </c>
      <c r="IE135" s="407" t="str">
        <f t="shared" si="252"/>
        <v/>
      </c>
      <c r="IF135" s="407" t="str">
        <f t="shared" si="253"/>
        <v/>
      </c>
      <c r="IG135" s="407">
        <f t="shared" si="254"/>
        <v>0</v>
      </c>
      <c r="IH135" s="407">
        <f t="shared" si="255"/>
        <v>0</v>
      </c>
      <c r="II135" s="407">
        <f t="shared" si="256"/>
        <v>0</v>
      </c>
      <c r="IJ135" s="407">
        <f t="shared" si="257"/>
        <v>0</v>
      </c>
      <c r="IK135" s="406">
        <f t="shared" si="258"/>
        <v>0</v>
      </c>
    </row>
    <row r="136" spans="2:245" s="178" customFormat="1" ht="15" customHeight="1" x14ac:dyDescent="0.2">
      <c r="B136" s="231">
        <f t="shared" si="174"/>
        <v>0</v>
      </c>
      <c r="C136" s="231">
        <f t="shared" si="175"/>
        <v>0</v>
      </c>
      <c r="D136" s="231">
        <f t="shared" si="176"/>
        <v>0</v>
      </c>
      <c r="E136" s="231">
        <f t="shared" si="177"/>
        <v>0</v>
      </c>
      <c r="F136" s="231">
        <f t="shared" si="178"/>
        <v>0</v>
      </c>
      <c r="G136" s="231">
        <f t="shared" si="179"/>
        <v>0</v>
      </c>
      <c r="H136" s="231">
        <f t="shared" si="180"/>
        <v>0</v>
      </c>
      <c r="I136" s="232">
        <f t="shared" si="181"/>
        <v>0</v>
      </c>
      <c r="J136" s="151">
        <f t="shared" si="182"/>
        <v>0</v>
      </c>
      <c r="K136" s="152"/>
      <c r="L136" s="152"/>
      <c r="M136" s="153"/>
      <c r="N136" s="233"/>
      <c r="O136" s="155"/>
      <c r="P136" s="145" t="str">
        <f>IFERROR(VLOOKUP(O136,整理番号!$A$30:$B$31,2,FALSE),"")</f>
        <v/>
      </c>
      <c r="Q136" s="213"/>
      <c r="R136" s="158"/>
      <c r="S136" s="156" t="str">
        <f t="shared" si="183"/>
        <v/>
      </c>
      <c r="T136" s="152"/>
      <c r="U136" s="153"/>
      <c r="V136" s="145" t="str">
        <f>IFERROR(VLOOKUP(U136,整理番号!$A$3:$B$5,2,FALSE),"")</f>
        <v/>
      </c>
      <c r="W136" s="153"/>
      <c r="X136" s="146" t="str">
        <f>IFERROR(VLOOKUP(W136,整理番号!$A$8:$B$9,2,FALSE),"")</f>
        <v/>
      </c>
      <c r="Y136" s="153"/>
      <c r="Z136" s="145" t="str">
        <f>IFERROR(VLOOKUP(Y136,整理番号!$A$12:$B$16,2,FALSE),"")</f>
        <v/>
      </c>
      <c r="AA136" s="209"/>
      <c r="AB136" s="211"/>
      <c r="AC136" s="211"/>
      <c r="AD136" s="209"/>
      <c r="AE136" s="209"/>
      <c r="AF136" s="209"/>
      <c r="AG136" s="209"/>
      <c r="AH136" s="408"/>
      <c r="AI136" s="159"/>
      <c r="AJ136" s="410" t="str">
        <f>IFERROR(VLOOKUP(AI136,整理番号!$A$19:$B$23,2,FALSE),"")</f>
        <v/>
      </c>
      <c r="AK136" s="156" t="str">
        <f t="shared" si="184"/>
        <v/>
      </c>
      <c r="AL136" s="157"/>
      <c r="AM136" s="216"/>
      <c r="AN136" s="218"/>
      <c r="AO136" s="218"/>
      <c r="AP136" s="158"/>
      <c r="AQ136" s="159"/>
      <c r="AR136" s="220"/>
      <c r="AS136" s="161" t="str">
        <f t="shared" si="185"/>
        <v/>
      </c>
      <c r="AT136" s="147"/>
      <c r="AU136" s="147"/>
      <c r="AV136" s="161" t="str">
        <f t="shared" si="186"/>
        <v/>
      </c>
      <c r="AW136" s="162" t="str">
        <f t="shared" si="187"/>
        <v/>
      </c>
      <c r="AX136" s="162" t="str">
        <f t="shared" si="188"/>
        <v/>
      </c>
      <c r="AY136" s="223"/>
      <c r="AZ136" s="227" t="str">
        <f t="shared" si="189"/>
        <v/>
      </c>
      <c r="BA136" s="228" t="str">
        <f t="shared" si="190"/>
        <v/>
      </c>
      <c r="BB136" s="234" t="str">
        <f t="shared" si="191"/>
        <v/>
      </c>
      <c r="BC136" s="237"/>
      <c r="BD136" s="238"/>
      <c r="BE136" s="284"/>
      <c r="BF136" s="286"/>
      <c r="BG136" s="241"/>
      <c r="BH136" s="241"/>
      <c r="BI136" s="241"/>
      <c r="BJ136" s="241"/>
      <c r="BK136" s="241"/>
      <c r="BL136" s="163" t="s">
        <v>105</v>
      </c>
      <c r="BM136" s="302" t="str">
        <f t="shared" si="192"/>
        <v/>
      </c>
      <c r="BN136" s="251"/>
      <c r="BO136" s="270"/>
      <c r="BP136" s="179"/>
      <c r="BQ136" s="164"/>
      <c r="BR136" s="243"/>
      <c r="BS136" s="243"/>
      <c r="BT136" s="243"/>
      <c r="BU136" s="243"/>
      <c r="BV136" s="243"/>
      <c r="BW136" s="165" t="s">
        <v>106</v>
      </c>
      <c r="BX136" s="251"/>
      <c r="BY136" s="296"/>
      <c r="BZ136" s="304"/>
      <c r="CA136" s="305"/>
      <c r="CB136" s="305"/>
      <c r="CC136" s="305"/>
      <c r="CD136" s="305"/>
      <c r="CE136" s="305"/>
      <c r="CF136" s="165" t="s">
        <v>169</v>
      </c>
      <c r="CG136" s="308" t="str">
        <f t="shared" si="193"/>
        <v/>
      </c>
      <c r="CH136" s="251"/>
      <c r="CI136" s="296"/>
      <c r="CJ136" s="166"/>
      <c r="CK136" s="245"/>
      <c r="CL136" s="245"/>
      <c r="CM136" s="245"/>
      <c r="CN136" s="245"/>
      <c r="CO136" s="245"/>
      <c r="CP136" s="165" t="s">
        <v>107</v>
      </c>
      <c r="CQ136" s="247"/>
      <c r="CR136" s="249" t="str">
        <f t="shared" si="194"/>
        <v/>
      </c>
      <c r="CS136" s="251"/>
      <c r="CT136" s="296" t="s">
        <v>171</v>
      </c>
      <c r="CU136" s="167"/>
      <c r="CV136" s="300"/>
      <c r="CW136" s="300"/>
      <c r="CX136" s="300"/>
      <c r="CY136" s="300"/>
      <c r="CZ136" s="300"/>
      <c r="DA136" s="300"/>
      <c r="DB136" s="168" t="s">
        <v>108</v>
      </c>
      <c r="DC136" s="296" t="s">
        <v>171</v>
      </c>
      <c r="DD136" s="170"/>
      <c r="DE136" s="300"/>
      <c r="DF136" s="300"/>
      <c r="DG136" s="300"/>
      <c r="DH136" s="300"/>
      <c r="DI136" s="300"/>
      <c r="DJ136" s="300"/>
      <c r="DK136" s="169" t="s">
        <v>106</v>
      </c>
      <c r="DL136" s="296" t="s">
        <v>171</v>
      </c>
      <c r="DM136" s="170"/>
      <c r="DN136" s="300"/>
      <c r="DO136" s="300"/>
      <c r="DP136" s="300"/>
      <c r="DQ136" s="300"/>
      <c r="DR136" s="300"/>
      <c r="DS136" s="300"/>
      <c r="DT136" s="171" t="s">
        <v>106</v>
      </c>
      <c r="DU136" s="296" t="s">
        <v>171</v>
      </c>
      <c r="DV136" s="310"/>
      <c r="DW136" s="300"/>
      <c r="DX136" s="300"/>
      <c r="DY136" s="300"/>
      <c r="DZ136" s="300"/>
      <c r="EA136" s="300"/>
      <c r="EB136" s="300"/>
      <c r="EC136" s="172" t="s">
        <v>106</v>
      </c>
      <c r="ED136" s="173"/>
      <c r="EE136" s="296" t="s">
        <v>171</v>
      </c>
      <c r="EF136" s="170"/>
      <c r="EG136" s="300"/>
      <c r="EH136" s="300"/>
      <c r="EI136" s="300"/>
      <c r="EJ136" s="300"/>
      <c r="EK136" s="300"/>
      <c r="EL136" s="300"/>
      <c r="EM136" s="172" t="s">
        <v>106</v>
      </c>
      <c r="EN136" s="174"/>
      <c r="EO136" s="296" t="s">
        <v>171</v>
      </c>
      <c r="EP136" s="255"/>
      <c r="EQ136" s="256"/>
      <c r="ER136" s="256"/>
      <c r="ES136" s="256"/>
      <c r="ET136" s="256"/>
      <c r="EU136" s="256"/>
      <c r="EV136" s="175" t="s">
        <v>109</v>
      </c>
      <c r="EW136" s="259" t="str">
        <f t="shared" si="195"/>
        <v/>
      </c>
      <c r="EX136" s="253"/>
      <c r="EY136" s="296" t="s">
        <v>171</v>
      </c>
      <c r="EZ136" s="255"/>
      <c r="FA136" s="256"/>
      <c r="FB136" s="256"/>
      <c r="FC136" s="256"/>
      <c r="FD136" s="256"/>
      <c r="FE136" s="256"/>
      <c r="FF136" s="175" t="s">
        <v>109</v>
      </c>
      <c r="FG136" s="176" t="str">
        <f t="shared" si="196"/>
        <v/>
      </c>
      <c r="FH136" s="251"/>
      <c r="FI136" s="296"/>
      <c r="FJ136" s="423"/>
      <c r="FK136" s="424"/>
      <c r="FL136" s="424"/>
      <c r="FM136" s="424"/>
      <c r="FN136" s="424"/>
      <c r="FO136" s="424"/>
      <c r="FP136" s="165" t="s">
        <v>110</v>
      </c>
      <c r="FQ136" s="177" t="str">
        <f t="shared" si="197"/>
        <v/>
      </c>
      <c r="FR136" s="261"/>
      <c r="FS136" s="263" t="str">
        <f t="shared" si="198"/>
        <v/>
      </c>
      <c r="FT136" s="269"/>
      <c r="FU136" s="270"/>
      <c r="FV136" s="265" t="str">
        <f t="shared" si="199"/>
        <v/>
      </c>
      <c r="FW136" s="273"/>
      <c r="FX136" s="274"/>
      <c r="FY136" s="267" t="str">
        <f t="shared" si="200"/>
        <v/>
      </c>
      <c r="FZ136" s="273"/>
      <c r="GA136" s="277"/>
      <c r="GB136" s="376"/>
      <c r="GD136" s="316" t="str">
        <f t="shared" si="201"/>
        <v/>
      </c>
      <c r="GE136" s="290" t="str">
        <f t="shared" si="202"/>
        <v/>
      </c>
      <c r="GF136" s="290" t="str">
        <f t="shared" si="203"/>
        <v/>
      </c>
      <c r="GG136" s="290" t="str">
        <f t="shared" si="204"/>
        <v/>
      </c>
      <c r="GH136" s="387" t="str">
        <f t="shared" si="205"/>
        <v/>
      </c>
      <c r="GI136" s="316" t="str">
        <f t="shared" si="206"/>
        <v/>
      </c>
      <c r="GJ136" s="290" t="str">
        <f t="shared" si="207"/>
        <v/>
      </c>
      <c r="GK136" s="290" t="str">
        <f t="shared" si="208"/>
        <v/>
      </c>
      <c r="GL136" s="317" t="str">
        <f t="shared" si="209"/>
        <v/>
      </c>
      <c r="GM136" s="391"/>
      <c r="GN136" s="398" t="str">
        <f t="shared" si="210"/>
        <v/>
      </c>
      <c r="GO136" s="398" t="str">
        <f t="shared" si="211"/>
        <v/>
      </c>
      <c r="GP136" s="399" t="str">
        <f t="shared" si="212"/>
        <v/>
      </c>
      <c r="GQ136" s="400" t="str">
        <f t="shared" si="213"/>
        <v/>
      </c>
      <c r="GR136" s="400" t="str">
        <f t="shared" si="214"/>
        <v/>
      </c>
      <c r="GS136" s="400" t="str">
        <f t="shared" si="215"/>
        <v/>
      </c>
      <c r="GT136" s="290" t="str">
        <f t="shared" si="216"/>
        <v/>
      </c>
      <c r="GU136" s="290" t="str">
        <f t="shared" si="217"/>
        <v/>
      </c>
      <c r="GV136" s="290" t="str">
        <f t="shared" si="218"/>
        <v/>
      </c>
      <c r="GW136" s="400" t="str">
        <f t="shared" si="219"/>
        <v/>
      </c>
      <c r="GX136" s="290" t="str">
        <f t="shared" si="220"/>
        <v/>
      </c>
      <c r="GY136" s="290" t="str">
        <f t="shared" si="221"/>
        <v/>
      </c>
      <c r="GZ136" s="290" t="str">
        <f t="shared" si="222"/>
        <v/>
      </c>
      <c r="HA136" s="317" t="str">
        <f t="shared" si="223"/>
        <v/>
      </c>
      <c r="HB136" s="417" t="str">
        <f t="shared" si="224"/>
        <v/>
      </c>
      <c r="HC136" s="399" t="str">
        <f t="shared" si="225"/>
        <v/>
      </c>
      <c r="HD136" s="290" t="str">
        <f t="shared" si="226"/>
        <v/>
      </c>
      <c r="HE136" s="290" t="str">
        <f t="shared" si="227"/>
        <v/>
      </c>
      <c r="HF136" s="290" t="str">
        <f t="shared" si="228"/>
        <v/>
      </c>
      <c r="HG136" s="290" t="str">
        <f t="shared" si="229"/>
        <v/>
      </c>
      <c r="HH136" s="317" t="str">
        <f t="shared" si="230"/>
        <v/>
      </c>
      <c r="HI136" s="399" t="str">
        <f t="shared" si="231"/>
        <v/>
      </c>
      <c r="HJ136" s="387" t="str">
        <f t="shared" si="232"/>
        <v/>
      </c>
      <c r="HK136" s="387" t="str">
        <f t="shared" si="233"/>
        <v/>
      </c>
      <c r="HL136" s="387" t="str">
        <f t="shared" si="234"/>
        <v/>
      </c>
      <c r="HM136" s="387" t="str">
        <f t="shared" si="235"/>
        <v/>
      </c>
      <c r="HN136" s="317" t="str">
        <f t="shared" si="236"/>
        <v/>
      </c>
      <c r="HO136" s="417" t="str">
        <f t="shared" si="237"/>
        <v/>
      </c>
      <c r="HP136" s="290" t="str">
        <f t="shared" si="238"/>
        <v/>
      </c>
      <c r="HQ136" s="290" t="str">
        <f t="shared" si="239"/>
        <v/>
      </c>
      <c r="HR136" s="422" t="str">
        <f t="shared" si="240"/>
        <v/>
      </c>
      <c r="HS136" s="399" t="str">
        <f t="shared" si="241"/>
        <v/>
      </c>
      <c r="HT136" s="400" t="str">
        <f t="shared" si="242"/>
        <v/>
      </c>
      <c r="HU136" s="387" t="str">
        <f t="shared" si="243"/>
        <v/>
      </c>
      <c r="HV136" s="387" t="str">
        <f t="shared" si="244"/>
        <v/>
      </c>
      <c r="HW136" s="404" t="str">
        <f t="shared" si="245"/>
        <v/>
      </c>
      <c r="HX136" s="394" t="str">
        <f t="shared" si="246"/>
        <v/>
      </c>
      <c r="HY136" s="180"/>
      <c r="HZ136" s="406">
        <f t="shared" si="247"/>
        <v>0</v>
      </c>
      <c r="IA136" s="406">
        <f t="shared" si="248"/>
        <v>0</v>
      </c>
      <c r="IB136" s="407">
        <f t="shared" si="249"/>
        <v>0</v>
      </c>
      <c r="IC136" s="407" t="str">
        <f t="shared" si="250"/>
        <v/>
      </c>
      <c r="ID136" s="407" t="str">
        <f t="shared" si="251"/>
        <v/>
      </c>
      <c r="IE136" s="407" t="str">
        <f t="shared" si="252"/>
        <v/>
      </c>
      <c r="IF136" s="407" t="str">
        <f t="shared" si="253"/>
        <v/>
      </c>
      <c r="IG136" s="407">
        <f t="shared" si="254"/>
        <v>0</v>
      </c>
      <c r="IH136" s="407">
        <f t="shared" si="255"/>
        <v>0</v>
      </c>
      <c r="II136" s="407">
        <f t="shared" si="256"/>
        <v>0</v>
      </c>
      <c r="IJ136" s="407">
        <f t="shared" si="257"/>
        <v>0</v>
      </c>
      <c r="IK136" s="406">
        <f t="shared" si="258"/>
        <v>0</v>
      </c>
    </row>
    <row r="137" spans="2:245" s="178" customFormat="1" ht="15" customHeight="1" x14ac:dyDescent="0.2">
      <c r="B137" s="231">
        <f t="shared" si="174"/>
        <v>0</v>
      </c>
      <c r="C137" s="231">
        <f t="shared" si="175"/>
        <v>0</v>
      </c>
      <c r="D137" s="231">
        <f t="shared" si="176"/>
        <v>0</v>
      </c>
      <c r="E137" s="231">
        <f t="shared" si="177"/>
        <v>0</v>
      </c>
      <c r="F137" s="231">
        <f t="shared" si="178"/>
        <v>0</v>
      </c>
      <c r="G137" s="231">
        <f t="shared" si="179"/>
        <v>0</v>
      </c>
      <c r="H137" s="231">
        <f t="shared" si="180"/>
        <v>0</v>
      </c>
      <c r="I137" s="232">
        <f t="shared" si="181"/>
        <v>0</v>
      </c>
      <c r="J137" s="151">
        <f t="shared" si="182"/>
        <v>0</v>
      </c>
      <c r="K137" s="152"/>
      <c r="L137" s="152"/>
      <c r="M137" s="153"/>
      <c r="N137" s="233"/>
      <c r="O137" s="155"/>
      <c r="P137" s="145" t="str">
        <f>IFERROR(VLOOKUP(O137,整理番号!$A$30:$B$31,2,FALSE),"")</f>
        <v/>
      </c>
      <c r="Q137" s="213"/>
      <c r="R137" s="158"/>
      <c r="S137" s="156" t="str">
        <f t="shared" si="183"/>
        <v/>
      </c>
      <c r="T137" s="152"/>
      <c r="U137" s="153"/>
      <c r="V137" s="145" t="str">
        <f>IFERROR(VLOOKUP(U137,整理番号!$A$3:$B$5,2,FALSE),"")</f>
        <v/>
      </c>
      <c r="W137" s="153"/>
      <c r="X137" s="146" t="str">
        <f>IFERROR(VLOOKUP(W137,整理番号!$A$8:$B$9,2,FALSE),"")</f>
        <v/>
      </c>
      <c r="Y137" s="153"/>
      <c r="Z137" s="145" t="str">
        <f>IFERROR(VLOOKUP(Y137,整理番号!$A$12:$B$16,2,FALSE),"")</f>
        <v/>
      </c>
      <c r="AA137" s="209"/>
      <c r="AB137" s="211"/>
      <c r="AC137" s="211"/>
      <c r="AD137" s="209"/>
      <c r="AE137" s="209"/>
      <c r="AF137" s="209"/>
      <c r="AG137" s="209"/>
      <c r="AH137" s="408"/>
      <c r="AI137" s="159"/>
      <c r="AJ137" s="410" t="str">
        <f>IFERROR(VLOOKUP(AI137,整理番号!$A$19:$B$23,2,FALSE),"")</f>
        <v/>
      </c>
      <c r="AK137" s="156" t="str">
        <f t="shared" si="184"/>
        <v/>
      </c>
      <c r="AL137" s="157"/>
      <c r="AM137" s="216"/>
      <c r="AN137" s="218"/>
      <c r="AO137" s="218"/>
      <c r="AP137" s="158"/>
      <c r="AQ137" s="159"/>
      <c r="AR137" s="220"/>
      <c r="AS137" s="161" t="str">
        <f t="shared" si="185"/>
        <v/>
      </c>
      <c r="AT137" s="147"/>
      <c r="AU137" s="147"/>
      <c r="AV137" s="161" t="str">
        <f t="shared" si="186"/>
        <v/>
      </c>
      <c r="AW137" s="162" t="str">
        <f t="shared" si="187"/>
        <v/>
      </c>
      <c r="AX137" s="162" t="str">
        <f t="shared" si="188"/>
        <v/>
      </c>
      <c r="AY137" s="223"/>
      <c r="AZ137" s="227" t="str">
        <f t="shared" si="189"/>
        <v/>
      </c>
      <c r="BA137" s="228" t="str">
        <f t="shared" si="190"/>
        <v/>
      </c>
      <c r="BB137" s="234" t="str">
        <f t="shared" si="191"/>
        <v/>
      </c>
      <c r="BC137" s="237"/>
      <c r="BD137" s="238"/>
      <c r="BE137" s="284"/>
      <c r="BF137" s="286"/>
      <c r="BG137" s="241"/>
      <c r="BH137" s="241"/>
      <c r="BI137" s="241"/>
      <c r="BJ137" s="241"/>
      <c r="BK137" s="241"/>
      <c r="BL137" s="163" t="s">
        <v>105</v>
      </c>
      <c r="BM137" s="302" t="str">
        <f t="shared" si="192"/>
        <v/>
      </c>
      <c r="BN137" s="251"/>
      <c r="BO137" s="270"/>
      <c r="BP137" s="179"/>
      <c r="BQ137" s="164"/>
      <c r="BR137" s="243"/>
      <c r="BS137" s="243"/>
      <c r="BT137" s="243"/>
      <c r="BU137" s="243"/>
      <c r="BV137" s="243"/>
      <c r="BW137" s="165" t="s">
        <v>106</v>
      </c>
      <c r="BX137" s="251"/>
      <c r="BY137" s="296"/>
      <c r="BZ137" s="304"/>
      <c r="CA137" s="305"/>
      <c r="CB137" s="305"/>
      <c r="CC137" s="305"/>
      <c r="CD137" s="305"/>
      <c r="CE137" s="305"/>
      <c r="CF137" s="165" t="s">
        <v>169</v>
      </c>
      <c r="CG137" s="308" t="str">
        <f t="shared" si="193"/>
        <v/>
      </c>
      <c r="CH137" s="251"/>
      <c r="CI137" s="296"/>
      <c r="CJ137" s="166"/>
      <c r="CK137" s="245"/>
      <c r="CL137" s="245"/>
      <c r="CM137" s="245"/>
      <c r="CN137" s="245"/>
      <c r="CO137" s="245"/>
      <c r="CP137" s="165" t="s">
        <v>107</v>
      </c>
      <c r="CQ137" s="247"/>
      <c r="CR137" s="249" t="str">
        <f t="shared" si="194"/>
        <v/>
      </c>
      <c r="CS137" s="251"/>
      <c r="CT137" s="296" t="s">
        <v>171</v>
      </c>
      <c r="CU137" s="167"/>
      <c r="CV137" s="300"/>
      <c r="CW137" s="300"/>
      <c r="CX137" s="300"/>
      <c r="CY137" s="300"/>
      <c r="CZ137" s="300"/>
      <c r="DA137" s="300"/>
      <c r="DB137" s="168" t="s">
        <v>108</v>
      </c>
      <c r="DC137" s="296" t="s">
        <v>171</v>
      </c>
      <c r="DD137" s="170"/>
      <c r="DE137" s="300"/>
      <c r="DF137" s="300"/>
      <c r="DG137" s="300"/>
      <c r="DH137" s="300"/>
      <c r="DI137" s="300"/>
      <c r="DJ137" s="300"/>
      <c r="DK137" s="169" t="s">
        <v>106</v>
      </c>
      <c r="DL137" s="296" t="s">
        <v>171</v>
      </c>
      <c r="DM137" s="170"/>
      <c r="DN137" s="300"/>
      <c r="DO137" s="300"/>
      <c r="DP137" s="300"/>
      <c r="DQ137" s="300"/>
      <c r="DR137" s="300"/>
      <c r="DS137" s="300"/>
      <c r="DT137" s="171" t="s">
        <v>106</v>
      </c>
      <c r="DU137" s="296" t="s">
        <v>171</v>
      </c>
      <c r="DV137" s="310"/>
      <c r="DW137" s="300"/>
      <c r="DX137" s="300"/>
      <c r="DY137" s="300"/>
      <c r="DZ137" s="300"/>
      <c r="EA137" s="300"/>
      <c r="EB137" s="300"/>
      <c r="EC137" s="172" t="s">
        <v>106</v>
      </c>
      <c r="ED137" s="173"/>
      <c r="EE137" s="296" t="s">
        <v>171</v>
      </c>
      <c r="EF137" s="170"/>
      <c r="EG137" s="300"/>
      <c r="EH137" s="300"/>
      <c r="EI137" s="300"/>
      <c r="EJ137" s="300"/>
      <c r="EK137" s="300"/>
      <c r="EL137" s="300"/>
      <c r="EM137" s="172" t="s">
        <v>106</v>
      </c>
      <c r="EN137" s="174"/>
      <c r="EO137" s="296" t="s">
        <v>171</v>
      </c>
      <c r="EP137" s="255"/>
      <c r="EQ137" s="256"/>
      <c r="ER137" s="256"/>
      <c r="ES137" s="256"/>
      <c r="ET137" s="256"/>
      <c r="EU137" s="256"/>
      <c r="EV137" s="175" t="s">
        <v>109</v>
      </c>
      <c r="EW137" s="259" t="str">
        <f t="shared" si="195"/>
        <v/>
      </c>
      <c r="EX137" s="253"/>
      <c r="EY137" s="296" t="s">
        <v>171</v>
      </c>
      <c r="EZ137" s="255"/>
      <c r="FA137" s="256"/>
      <c r="FB137" s="256"/>
      <c r="FC137" s="256"/>
      <c r="FD137" s="256"/>
      <c r="FE137" s="256"/>
      <c r="FF137" s="175" t="s">
        <v>109</v>
      </c>
      <c r="FG137" s="176" t="str">
        <f t="shared" si="196"/>
        <v/>
      </c>
      <c r="FH137" s="251"/>
      <c r="FI137" s="296"/>
      <c r="FJ137" s="423"/>
      <c r="FK137" s="424"/>
      <c r="FL137" s="424"/>
      <c r="FM137" s="424"/>
      <c r="FN137" s="424"/>
      <c r="FO137" s="424"/>
      <c r="FP137" s="165" t="s">
        <v>110</v>
      </c>
      <c r="FQ137" s="177" t="str">
        <f t="shared" si="197"/>
        <v/>
      </c>
      <c r="FR137" s="261"/>
      <c r="FS137" s="263" t="str">
        <f t="shared" si="198"/>
        <v/>
      </c>
      <c r="FT137" s="269"/>
      <c r="FU137" s="270"/>
      <c r="FV137" s="265" t="str">
        <f t="shared" si="199"/>
        <v/>
      </c>
      <c r="FW137" s="273"/>
      <c r="FX137" s="274"/>
      <c r="FY137" s="267" t="str">
        <f t="shared" si="200"/>
        <v/>
      </c>
      <c r="FZ137" s="273"/>
      <c r="GA137" s="277"/>
      <c r="GB137" s="376"/>
      <c r="GD137" s="316" t="str">
        <f t="shared" si="201"/>
        <v/>
      </c>
      <c r="GE137" s="290" t="str">
        <f t="shared" si="202"/>
        <v/>
      </c>
      <c r="GF137" s="290" t="str">
        <f t="shared" si="203"/>
        <v/>
      </c>
      <c r="GG137" s="290" t="str">
        <f t="shared" si="204"/>
        <v/>
      </c>
      <c r="GH137" s="387" t="str">
        <f t="shared" si="205"/>
        <v/>
      </c>
      <c r="GI137" s="316" t="str">
        <f t="shared" si="206"/>
        <v/>
      </c>
      <c r="GJ137" s="290" t="str">
        <f t="shared" si="207"/>
        <v/>
      </c>
      <c r="GK137" s="290" t="str">
        <f t="shared" si="208"/>
        <v/>
      </c>
      <c r="GL137" s="317" t="str">
        <f t="shared" si="209"/>
        <v/>
      </c>
      <c r="GM137" s="391"/>
      <c r="GN137" s="398" t="str">
        <f t="shared" si="210"/>
        <v/>
      </c>
      <c r="GO137" s="398" t="str">
        <f t="shared" si="211"/>
        <v/>
      </c>
      <c r="GP137" s="399" t="str">
        <f t="shared" si="212"/>
        <v/>
      </c>
      <c r="GQ137" s="400" t="str">
        <f t="shared" si="213"/>
        <v/>
      </c>
      <c r="GR137" s="400" t="str">
        <f t="shared" si="214"/>
        <v/>
      </c>
      <c r="GS137" s="400" t="str">
        <f t="shared" si="215"/>
        <v/>
      </c>
      <c r="GT137" s="290" t="str">
        <f t="shared" si="216"/>
        <v/>
      </c>
      <c r="GU137" s="290" t="str">
        <f t="shared" si="217"/>
        <v/>
      </c>
      <c r="GV137" s="290" t="str">
        <f t="shared" si="218"/>
        <v/>
      </c>
      <c r="GW137" s="400" t="str">
        <f t="shared" si="219"/>
        <v/>
      </c>
      <c r="GX137" s="290" t="str">
        <f t="shared" si="220"/>
        <v/>
      </c>
      <c r="GY137" s="290" t="str">
        <f t="shared" si="221"/>
        <v/>
      </c>
      <c r="GZ137" s="290" t="str">
        <f t="shared" si="222"/>
        <v/>
      </c>
      <c r="HA137" s="317" t="str">
        <f t="shared" si="223"/>
        <v/>
      </c>
      <c r="HB137" s="417" t="str">
        <f t="shared" si="224"/>
        <v/>
      </c>
      <c r="HC137" s="399" t="str">
        <f t="shared" si="225"/>
        <v/>
      </c>
      <c r="HD137" s="290" t="str">
        <f t="shared" si="226"/>
        <v/>
      </c>
      <c r="HE137" s="290" t="str">
        <f t="shared" si="227"/>
        <v/>
      </c>
      <c r="HF137" s="290" t="str">
        <f t="shared" si="228"/>
        <v/>
      </c>
      <c r="HG137" s="290" t="str">
        <f t="shared" si="229"/>
        <v/>
      </c>
      <c r="HH137" s="317" t="str">
        <f t="shared" si="230"/>
        <v/>
      </c>
      <c r="HI137" s="399" t="str">
        <f t="shared" si="231"/>
        <v/>
      </c>
      <c r="HJ137" s="387" t="str">
        <f t="shared" si="232"/>
        <v/>
      </c>
      <c r="HK137" s="387" t="str">
        <f t="shared" si="233"/>
        <v/>
      </c>
      <c r="HL137" s="387" t="str">
        <f t="shared" si="234"/>
        <v/>
      </c>
      <c r="HM137" s="387" t="str">
        <f t="shared" si="235"/>
        <v/>
      </c>
      <c r="HN137" s="317" t="str">
        <f t="shared" si="236"/>
        <v/>
      </c>
      <c r="HO137" s="417" t="str">
        <f t="shared" si="237"/>
        <v/>
      </c>
      <c r="HP137" s="290" t="str">
        <f t="shared" si="238"/>
        <v/>
      </c>
      <c r="HQ137" s="290" t="str">
        <f t="shared" si="239"/>
        <v/>
      </c>
      <c r="HR137" s="422" t="str">
        <f t="shared" si="240"/>
        <v/>
      </c>
      <c r="HS137" s="399" t="str">
        <f t="shared" si="241"/>
        <v/>
      </c>
      <c r="HT137" s="400" t="str">
        <f t="shared" si="242"/>
        <v/>
      </c>
      <c r="HU137" s="387" t="str">
        <f t="shared" si="243"/>
        <v/>
      </c>
      <c r="HV137" s="387" t="str">
        <f t="shared" si="244"/>
        <v/>
      </c>
      <c r="HW137" s="404" t="str">
        <f t="shared" si="245"/>
        <v/>
      </c>
      <c r="HX137" s="394" t="str">
        <f t="shared" si="246"/>
        <v/>
      </c>
      <c r="HY137" s="180"/>
      <c r="HZ137" s="406">
        <f t="shared" si="247"/>
        <v>0</v>
      </c>
      <c r="IA137" s="406">
        <f t="shared" si="248"/>
        <v>0</v>
      </c>
      <c r="IB137" s="407">
        <f t="shared" si="249"/>
        <v>0</v>
      </c>
      <c r="IC137" s="407" t="str">
        <f t="shared" si="250"/>
        <v/>
      </c>
      <c r="ID137" s="407" t="str">
        <f t="shared" si="251"/>
        <v/>
      </c>
      <c r="IE137" s="407" t="str">
        <f t="shared" si="252"/>
        <v/>
      </c>
      <c r="IF137" s="407" t="str">
        <f t="shared" si="253"/>
        <v/>
      </c>
      <c r="IG137" s="407">
        <f t="shared" si="254"/>
        <v>0</v>
      </c>
      <c r="IH137" s="407">
        <f t="shared" si="255"/>
        <v>0</v>
      </c>
      <c r="II137" s="407">
        <f t="shared" si="256"/>
        <v>0</v>
      </c>
      <c r="IJ137" s="407">
        <f t="shared" si="257"/>
        <v>0</v>
      </c>
      <c r="IK137" s="406">
        <f t="shared" si="258"/>
        <v>0</v>
      </c>
    </row>
    <row r="138" spans="2:245" s="178" customFormat="1" ht="15" customHeight="1" x14ac:dyDescent="0.2">
      <c r="B138" s="231">
        <f t="shared" si="174"/>
        <v>0</v>
      </c>
      <c r="C138" s="231">
        <f t="shared" si="175"/>
        <v>0</v>
      </c>
      <c r="D138" s="231">
        <f t="shared" si="176"/>
        <v>0</v>
      </c>
      <c r="E138" s="231">
        <f t="shared" si="177"/>
        <v>0</v>
      </c>
      <c r="F138" s="231">
        <f t="shared" si="178"/>
        <v>0</v>
      </c>
      <c r="G138" s="231">
        <f t="shared" si="179"/>
        <v>0</v>
      </c>
      <c r="H138" s="231">
        <f t="shared" si="180"/>
        <v>0</v>
      </c>
      <c r="I138" s="232">
        <f t="shared" si="181"/>
        <v>0</v>
      </c>
      <c r="J138" s="151">
        <f t="shared" si="182"/>
        <v>0</v>
      </c>
      <c r="K138" s="152"/>
      <c r="L138" s="152"/>
      <c r="M138" s="153"/>
      <c r="N138" s="233"/>
      <c r="O138" s="155"/>
      <c r="P138" s="145" t="str">
        <f>IFERROR(VLOOKUP(O138,整理番号!$A$30:$B$31,2,FALSE),"")</f>
        <v/>
      </c>
      <c r="Q138" s="213"/>
      <c r="R138" s="158"/>
      <c r="S138" s="156" t="str">
        <f t="shared" si="183"/>
        <v/>
      </c>
      <c r="T138" s="152"/>
      <c r="U138" s="153"/>
      <c r="V138" s="145" t="str">
        <f>IFERROR(VLOOKUP(U138,整理番号!$A$3:$B$5,2,FALSE),"")</f>
        <v/>
      </c>
      <c r="W138" s="153"/>
      <c r="X138" s="146" t="str">
        <f>IFERROR(VLOOKUP(W138,整理番号!$A$8:$B$9,2,FALSE),"")</f>
        <v/>
      </c>
      <c r="Y138" s="153"/>
      <c r="Z138" s="145" t="str">
        <f>IFERROR(VLOOKUP(Y138,整理番号!$A$12:$B$16,2,FALSE),"")</f>
        <v/>
      </c>
      <c r="AA138" s="209"/>
      <c r="AB138" s="211"/>
      <c r="AC138" s="211"/>
      <c r="AD138" s="209"/>
      <c r="AE138" s="209"/>
      <c r="AF138" s="209"/>
      <c r="AG138" s="209"/>
      <c r="AH138" s="408"/>
      <c r="AI138" s="159"/>
      <c r="AJ138" s="410" t="str">
        <f>IFERROR(VLOOKUP(AI138,整理番号!$A$19:$B$23,2,FALSE),"")</f>
        <v/>
      </c>
      <c r="AK138" s="156" t="str">
        <f t="shared" si="184"/>
        <v/>
      </c>
      <c r="AL138" s="157"/>
      <c r="AM138" s="216"/>
      <c r="AN138" s="218"/>
      <c r="AO138" s="218"/>
      <c r="AP138" s="158"/>
      <c r="AQ138" s="159"/>
      <c r="AR138" s="220"/>
      <c r="AS138" s="161" t="str">
        <f t="shared" si="185"/>
        <v/>
      </c>
      <c r="AT138" s="147"/>
      <c r="AU138" s="147"/>
      <c r="AV138" s="161" t="str">
        <f t="shared" si="186"/>
        <v/>
      </c>
      <c r="AW138" s="162" t="str">
        <f t="shared" si="187"/>
        <v/>
      </c>
      <c r="AX138" s="162" t="str">
        <f t="shared" si="188"/>
        <v/>
      </c>
      <c r="AY138" s="223"/>
      <c r="AZ138" s="227" t="str">
        <f t="shared" si="189"/>
        <v/>
      </c>
      <c r="BA138" s="228" t="str">
        <f t="shared" si="190"/>
        <v/>
      </c>
      <c r="BB138" s="234" t="str">
        <f t="shared" si="191"/>
        <v/>
      </c>
      <c r="BC138" s="237"/>
      <c r="BD138" s="238"/>
      <c r="BE138" s="284"/>
      <c r="BF138" s="286"/>
      <c r="BG138" s="241"/>
      <c r="BH138" s="241"/>
      <c r="BI138" s="241"/>
      <c r="BJ138" s="241"/>
      <c r="BK138" s="241"/>
      <c r="BL138" s="163" t="s">
        <v>105</v>
      </c>
      <c r="BM138" s="302" t="str">
        <f t="shared" si="192"/>
        <v/>
      </c>
      <c r="BN138" s="251"/>
      <c r="BO138" s="270"/>
      <c r="BP138" s="179"/>
      <c r="BQ138" s="164"/>
      <c r="BR138" s="243"/>
      <c r="BS138" s="243"/>
      <c r="BT138" s="243"/>
      <c r="BU138" s="243"/>
      <c r="BV138" s="243"/>
      <c r="BW138" s="165" t="s">
        <v>106</v>
      </c>
      <c r="BX138" s="251"/>
      <c r="BY138" s="296"/>
      <c r="BZ138" s="304"/>
      <c r="CA138" s="305"/>
      <c r="CB138" s="305"/>
      <c r="CC138" s="305"/>
      <c r="CD138" s="305"/>
      <c r="CE138" s="305"/>
      <c r="CF138" s="165" t="s">
        <v>169</v>
      </c>
      <c r="CG138" s="308" t="str">
        <f t="shared" si="193"/>
        <v/>
      </c>
      <c r="CH138" s="251"/>
      <c r="CI138" s="296"/>
      <c r="CJ138" s="166"/>
      <c r="CK138" s="245"/>
      <c r="CL138" s="245"/>
      <c r="CM138" s="245"/>
      <c r="CN138" s="245"/>
      <c r="CO138" s="245"/>
      <c r="CP138" s="165" t="s">
        <v>107</v>
      </c>
      <c r="CQ138" s="247"/>
      <c r="CR138" s="249" t="str">
        <f t="shared" si="194"/>
        <v/>
      </c>
      <c r="CS138" s="251"/>
      <c r="CT138" s="296" t="s">
        <v>171</v>
      </c>
      <c r="CU138" s="167"/>
      <c r="CV138" s="300"/>
      <c r="CW138" s="300"/>
      <c r="CX138" s="300"/>
      <c r="CY138" s="300"/>
      <c r="CZ138" s="300"/>
      <c r="DA138" s="300"/>
      <c r="DB138" s="168" t="s">
        <v>108</v>
      </c>
      <c r="DC138" s="296" t="s">
        <v>171</v>
      </c>
      <c r="DD138" s="170"/>
      <c r="DE138" s="300"/>
      <c r="DF138" s="300"/>
      <c r="DG138" s="300"/>
      <c r="DH138" s="300"/>
      <c r="DI138" s="300"/>
      <c r="DJ138" s="300"/>
      <c r="DK138" s="169" t="s">
        <v>106</v>
      </c>
      <c r="DL138" s="296" t="s">
        <v>171</v>
      </c>
      <c r="DM138" s="170"/>
      <c r="DN138" s="300"/>
      <c r="DO138" s="300"/>
      <c r="DP138" s="300"/>
      <c r="DQ138" s="300"/>
      <c r="DR138" s="300"/>
      <c r="DS138" s="300"/>
      <c r="DT138" s="171" t="s">
        <v>106</v>
      </c>
      <c r="DU138" s="296" t="s">
        <v>171</v>
      </c>
      <c r="DV138" s="310"/>
      <c r="DW138" s="300"/>
      <c r="DX138" s="300"/>
      <c r="DY138" s="300"/>
      <c r="DZ138" s="300"/>
      <c r="EA138" s="300"/>
      <c r="EB138" s="300"/>
      <c r="EC138" s="172" t="s">
        <v>106</v>
      </c>
      <c r="ED138" s="173"/>
      <c r="EE138" s="296" t="s">
        <v>171</v>
      </c>
      <c r="EF138" s="170"/>
      <c r="EG138" s="300"/>
      <c r="EH138" s="300"/>
      <c r="EI138" s="300"/>
      <c r="EJ138" s="300"/>
      <c r="EK138" s="300"/>
      <c r="EL138" s="300"/>
      <c r="EM138" s="172" t="s">
        <v>106</v>
      </c>
      <c r="EN138" s="174"/>
      <c r="EO138" s="296" t="s">
        <v>171</v>
      </c>
      <c r="EP138" s="255"/>
      <c r="EQ138" s="256"/>
      <c r="ER138" s="256"/>
      <c r="ES138" s="256"/>
      <c r="ET138" s="256"/>
      <c r="EU138" s="256"/>
      <c r="EV138" s="175" t="s">
        <v>109</v>
      </c>
      <c r="EW138" s="259" t="str">
        <f t="shared" si="195"/>
        <v/>
      </c>
      <c r="EX138" s="253"/>
      <c r="EY138" s="296" t="s">
        <v>171</v>
      </c>
      <c r="EZ138" s="255"/>
      <c r="FA138" s="256"/>
      <c r="FB138" s="256"/>
      <c r="FC138" s="256"/>
      <c r="FD138" s="256"/>
      <c r="FE138" s="256"/>
      <c r="FF138" s="175" t="s">
        <v>109</v>
      </c>
      <c r="FG138" s="176" t="str">
        <f t="shared" si="196"/>
        <v/>
      </c>
      <c r="FH138" s="251"/>
      <c r="FI138" s="296"/>
      <c r="FJ138" s="423"/>
      <c r="FK138" s="424"/>
      <c r="FL138" s="424"/>
      <c r="FM138" s="424"/>
      <c r="FN138" s="424"/>
      <c r="FO138" s="424"/>
      <c r="FP138" s="165" t="s">
        <v>110</v>
      </c>
      <c r="FQ138" s="177" t="str">
        <f t="shared" si="197"/>
        <v/>
      </c>
      <c r="FR138" s="261"/>
      <c r="FS138" s="263" t="str">
        <f t="shared" si="198"/>
        <v/>
      </c>
      <c r="FT138" s="269"/>
      <c r="FU138" s="270"/>
      <c r="FV138" s="265" t="str">
        <f t="shared" si="199"/>
        <v/>
      </c>
      <c r="FW138" s="273"/>
      <c r="FX138" s="274"/>
      <c r="FY138" s="267" t="str">
        <f t="shared" si="200"/>
        <v/>
      </c>
      <c r="FZ138" s="273"/>
      <c r="GA138" s="277"/>
      <c r="GB138" s="376"/>
      <c r="GD138" s="316" t="str">
        <f t="shared" si="201"/>
        <v/>
      </c>
      <c r="GE138" s="290" t="str">
        <f t="shared" si="202"/>
        <v/>
      </c>
      <c r="GF138" s="290" t="str">
        <f t="shared" si="203"/>
        <v/>
      </c>
      <c r="GG138" s="290" t="str">
        <f t="shared" si="204"/>
        <v/>
      </c>
      <c r="GH138" s="387" t="str">
        <f t="shared" si="205"/>
        <v/>
      </c>
      <c r="GI138" s="316" t="str">
        <f t="shared" si="206"/>
        <v/>
      </c>
      <c r="GJ138" s="290" t="str">
        <f t="shared" si="207"/>
        <v/>
      </c>
      <c r="GK138" s="290" t="str">
        <f t="shared" si="208"/>
        <v/>
      </c>
      <c r="GL138" s="317" t="str">
        <f t="shared" si="209"/>
        <v/>
      </c>
      <c r="GM138" s="391"/>
      <c r="GN138" s="398" t="str">
        <f t="shared" si="210"/>
        <v/>
      </c>
      <c r="GO138" s="398" t="str">
        <f t="shared" si="211"/>
        <v/>
      </c>
      <c r="GP138" s="399" t="str">
        <f t="shared" si="212"/>
        <v/>
      </c>
      <c r="GQ138" s="400" t="str">
        <f t="shared" si="213"/>
        <v/>
      </c>
      <c r="GR138" s="400" t="str">
        <f t="shared" si="214"/>
        <v/>
      </c>
      <c r="GS138" s="400" t="str">
        <f t="shared" si="215"/>
        <v/>
      </c>
      <c r="GT138" s="290" t="str">
        <f t="shared" si="216"/>
        <v/>
      </c>
      <c r="GU138" s="290" t="str">
        <f t="shared" si="217"/>
        <v/>
      </c>
      <c r="GV138" s="290" t="str">
        <f t="shared" si="218"/>
        <v/>
      </c>
      <c r="GW138" s="400" t="str">
        <f t="shared" si="219"/>
        <v/>
      </c>
      <c r="GX138" s="290" t="str">
        <f t="shared" si="220"/>
        <v/>
      </c>
      <c r="GY138" s="290" t="str">
        <f t="shared" si="221"/>
        <v/>
      </c>
      <c r="GZ138" s="290" t="str">
        <f t="shared" si="222"/>
        <v/>
      </c>
      <c r="HA138" s="317" t="str">
        <f t="shared" si="223"/>
        <v/>
      </c>
      <c r="HB138" s="417" t="str">
        <f t="shared" si="224"/>
        <v/>
      </c>
      <c r="HC138" s="399" t="str">
        <f t="shared" si="225"/>
        <v/>
      </c>
      <c r="HD138" s="290" t="str">
        <f t="shared" si="226"/>
        <v/>
      </c>
      <c r="HE138" s="290" t="str">
        <f t="shared" si="227"/>
        <v/>
      </c>
      <c r="HF138" s="290" t="str">
        <f t="shared" si="228"/>
        <v/>
      </c>
      <c r="HG138" s="290" t="str">
        <f t="shared" si="229"/>
        <v/>
      </c>
      <c r="HH138" s="317" t="str">
        <f t="shared" si="230"/>
        <v/>
      </c>
      <c r="HI138" s="399" t="str">
        <f t="shared" si="231"/>
        <v/>
      </c>
      <c r="HJ138" s="387" t="str">
        <f t="shared" si="232"/>
        <v/>
      </c>
      <c r="HK138" s="387" t="str">
        <f t="shared" si="233"/>
        <v/>
      </c>
      <c r="HL138" s="387" t="str">
        <f t="shared" si="234"/>
        <v/>
      </c>
      <c r="HM138" s="387" t="str">
        <f t="shared" si="235"/>
        <v/>
      </c>
      <c r="HN138" s="317" t="str">
        <f t="shared" si="236"/>
        <v/>
      </c>
      <c r="HO138" s="417" t="str">
        <f t="shared" si="237"/>
        <v/>
      </c>
      <c r="HP138" s="290" t="str">
        <f t="shared" si="238"/>
        <v/>
      </c>
      <c r="HQ138" s="290" t="str">
        <f t="shared" si="239"/>
        <v/>
      </c>
      <c r="HR138" s="422" t="str">
        <f t="shared" si="240"/>
        <v/>
      </c>
      <c r="HS138" s="399" t="str">
        <f t="shared" si="241"/>
        <v/>
      </c>
      <c r="HT138" s="400" t="str">
        <f t="shared" si="242"/>
        <v/>
      </c>
      <c r="HU138" s="387" t="str">
        <f t="shared" si="243"/>
        <v/>
      </c>
      <c r="HV138" s="387" t="str">
        <f t="shared" si="244"/>
        <v/>
      </c>
      <c r="HW138" s="404" t="str">
        <f t="shared" si="245"/>
        <v/>
      </c>
      <c r="HX138" s="394" t="str">
        <f t="shared" si="246"/>
        <v/>
      </c>
      <c r="HY138" s="180"/>
      <c r="HZ138" s="406">
        <f t="shared" si="247"/>
        <v>0</v>
      </c>
      <c r="IA138" s="406">
        <f t="shared" si="248"/>
        <v>0</v>
      </c>
      <c r="IB138" s="407">
        <f t="shared" si="249"/>
        <v>0</v>
      </c>
      <c r="IC138" s="407" t="str">
        <f t="shared" si="250"/>
        <v/>
      </c>
      <c r="ID138" s="407" t="str">
        <f t="shared" si="251"/>
        <v/>
      </c>
      <c r="IE138" s="407" t="str">
        <f t="shared" si="252"/>
        <v/>
      </c>
      <c r="IF138" s="407" t="str">
        <f t="shared" si="253"/>
        <v/>
      </c>
      <c r="IG138" s="407">
        <f t="shared" si="254"/>
        <v>0</v>
      </c>
      <c r="IH138" s="407">
        <f t="shared" si="255"/>
        <v>0</v>
      </c>
      <c r="II138" s="407">
        <f t="shared" si="256"/>
        <v>0</v>
      </c>
      <c r="IJ138" s="407">
        <f t="shared" si="257"/>
        <v>0</v>
      </c>
      <c r="IK138" s="406">
        <f t="shared" si="258"/>
        <v>0</v>
      </c>
    </row>
    <row r="139" spans="2:245" s="178" customFormat="1" ht="15" customHeight="1" x14ac:dyDescent="0.2">
      <c r="B139" s="231">
        <f t="shared" si="174"/>
        <v>0</v>
      </c>
      <c r="C139" s="231">
        <f t="shared" si="175"/>
        <v>0</v>
      </c>
      <c r="D139" s="231">
        <f t="shared" si="176"/>
        <v>0</v>
      </c>
      <c r="E139" s="231">
        <f t="shared" si="177"/>
        <v>0</v>
      </c>
      <c r="F139" s="231">
        <f t="shared" si="178"/>
        <v>0</v>
      </c>
      <c r="G139" s="231">
        <f t="shared" si="179"/>
        <v>0</v>
      </c>
      <c r="H139" s="231">
        <f t="shared" si="180"/>
        <v>0</v>
      </c>
      <c r="I139" s="232">
        <f t="shared" si="181"/>
        <v>0</v>
      </c>
      <c r="J139" s="151">
        <f t="shared" si="182"/>
        <v>0</v>
      </c>
      <c r="K139" s="152"/>
      <c r="L139" s="152"/>
      <c r="M139" s="153"/>
      <c r="N139" s="233"/>
      <c r="O139" s="155"/>
      <c r="P139" s="145" t="str">
        <f>IFERROR(VLOOKUP(O139,整理番号!$A$30:$B$31,2,FALSE),"")</f>
        <v/>
      </c>
      <c r="Q139" s="213"/>
      <c r="R139" s="158"/>
      <c r="S139" s="156" t="str">
        <f t="shared" si="183"/>
        <v/>
      </c>
      <c r="T139" s="152"/>
      <c r="U139" s="153"/>
      <c r="V139" s="145" t="str">
        <f>IFERROR(VLOOKUP(U139,整理番号!$A$3:$B$5,2,FALSE),"")</f>
        <v/>
      </c>
      <c r="W139" s="153"/>
      <c r="X139" s="146" t="str">
        <f>IFERROR(VLOOKUP(W139,整理番号!$A$8:$B$9,2,FALSE),"")</f>
        <v/>
      </c>
      <c r="Y139" s="153"/>
      <c r="Z139" s="145" t="str">
        <f>IFERROR(VLOOKUP(Y139,整理番号!$A$12:$B$16,2,FALSE),"")</f>
        <v/>
      </c>
      <c r="AA139" s="209"/>
      <c r="AB139" s="211"/>
      <c r="AC139" s="211"/>
      <c r="AD139" s="209"/>
      <c r="AE139" s="209"/>
      <c r="AF139" s="209"/>
      <c r="AG139" s="209"/>
      <c r="AH139" s="408"/>
      <c r="AI139" s="159"/>
      <c r="AJ139" s="410" t="str">
        <f>IFERROR(VLOOKUP(AI139,整理番号!$A$19:$B$23,2,FALSE),"")</f>
        <v/>
      </c>
      <c r="AK139" s="156" t="str">
        <f t="shared" si="184"/>
        <v/>
      </c>
      <c r="AL139" s="157"/>
      <c r="AM139" s="216"/>
      <c r="AN139" s="218"/>
      <c r="AO139" s="218"/>
      <c r="AP139" s="158"/>
      <c r="AQ139" s="159"/>
      <c r="AR139" s="220"/>
      <c r="AS139" s="161" t="str">
        <f t="shared" si="185"/>
        <v/>
      </c>
      <c r="AT139" s="147"/>
      <c r="AU139" s="147"/>
      <c r="AV139" s="161" t="str">
        <f t="shared" si="186"/>
        <v/>
      </c>
      <c r="AW139" s="162" t="str">
        <f t="shared" si="187"/>
        <v/>
      </c>
      <c r="AX139" s="162" t="str">
        <f t="shared" si="188"/>
        <v/>
      </c>
      <c r="AY139" s="223"/>
      <c r="AZ139" s="227" t="str">
        <f t="shared" si="189"/>
        <v/>
      </c>
      <c r="BA139" s="228" t="str">
        <f t="shared" si="190"/>
        <v/>
      </c>
      <c r="BB139" s="234" t="str">
        <f t="shared" si="191"/>
        <v/>
      </c>
      <c r="BC139" s="237"/>
      <c r="BD139" s="238"/>
      <c r="BE139" s="284"/>
      <c r="BF139" s="286"/>
      <c r="BG139" s="241"/>
      <c r="BH139" s="241"/>
      <c r="BI139" s="241"/>
      <c r="BJ139" s="241"/>
      <c r="BK139" s="241"/>
      <c r="BL139" s="163" t="s">
        <v>105</v>
      </c>
      <c r="BM139" s="302" t="str">
        <f t="shared" si="192"/>
        <v/>
      </c>
      <c r="BN139" s="251"/>
      <c r="BO139" s="270"/>
      <c r="BP139" s="179"/>
      <c r="BQ139" s="164"/>
      <c r="BR139" s="243"/>
      <c r="BS139" s="243"/>
      <c r="BT139" s="243"/>
      <c r="BU139" s="243"/>
      <c r="BV139" s="243"/>
      <c r="BW139" s="165" t="s">
        <v>106</v>
      </c>
      <c r="BX139" s="251"/>
      <c r="BY139" s="296"/>
      <c r="BZ139" s="304"/>
      <c r="CA139" s="305"/>
      <c r="CB139" s="305"/>
      <c r="CC139" s="305"/>
      <c r="CD139" s="305"/>
      <c r="CE139" s="305"/>
      <c r="CF139" s="165" t="s">
        <v>169</v>
      </c>
      <c r="CG139" s="308" t="str">
        <f t="shared" si="193"/>
        <v/>
      </c>
      <c r="CH139" s="251"/>
      <c r="CI139" s="296"/>
      <c r="CJ139" s="166"/>
      <c r="CK139" s="245"/>
      <c r="CL139" s="245"/>
      <c r="CM139" s="245"/>
      <c r="CN139" s="245"/>
      <c r="CO139" s="245"/>
      <c r="CP139" s="165" t="s">
        <v>107</v>
      </c>
      <c r="CQ139" s="247"/>
      <c r="CR139" s="249" t="str">
        <f t="shared" si="194"/>
        <v/>
      </c>
      <c r="CS139" s="251"/>
      <c r="CT139" s="296" t="s">
        <v>171</v>
      </c>
      <c r="CU139" s="167"/>
      <c r="CV139" s="300"/>
      <c r="CW139" s="300"/>
      <c r="CX139" s="300"/>
      <c r="CY139" s="300"/>
      <c r="CZ139" s="300"/>
      <c r="DA139" s="300"/>
      <c r="DB139" s="168" t="s">
        <v>108</v>
      </c>
      <c r="DC139" s="296" t="s">
        <v>171</v>
      </c>
      <c r="DD139" s="170"/>
      <c r="DE139" s="300"/>
      <c r="DF139" s="300"/>
      <c r="DG139" s="300"/>
      <c r="DH139" s="300"/>
      <c r="DI139" s="300"/>
      <c r="DJ139" s="300"/>
      <c r="DK139" s="169" t="s">
        <v>106</v>
      </c>
      <c r="DL139" s="296" t="s">
        <v>171</v>
      </c>
      <c r="DM139" s="170"/>
      <c r="DN139" s="300"/>
      <c r="DO139" s="300"/>
      <c r="DP139" s="300"/>
      <c r="DQ139" s="300"/>
      <c r="DR139" s="300"/>
      <c r="DS139" s="300"/>
      <c r="DT139" s="171" t="s">
        <v>106</v>
      </c>
      <c r="DU139" s="296" t="s">
        <v>171</v>
      </c>
      <c r="DV139" s="310"/>
      <c r="DW139" s="300"/>
      <c r="DX139" s="300"/>
      <c r="DY139" s="300"/>
      <c r="DZ139" s="300"/>
      <c r="EA139" s="300"/>
      <c r="EB139" s="300"/>
      <c r="EC139" s="172" t="s">
        <v>106</v>
      </c>
      <c r="ED139" s="173"/>
      <c r="EE139" s="296" t="s">
        <v>171</v>
      </c>
      <c r="EF139" s="170"/>
      <c r="EG139" s="300"/>
      <c r="EH139" s="300"/>
      <c r="EI139" s="300"/>
      <c r="EJ139" s="300"/>
      <c r="EK139" s="300"/>
      <c r="EL139" s="300"/>
      <c r="EM139" s="172" t="s">
        <v>106</v>
      </c>
      <c r="EN139" s="174"/>
      <c r="EO139" s="296" t="s">
        <v>171</v>
      </c>
      <c r="EP139" s="255"/>
      <c r="EQ139" s="256"/>
      <c r="ER139" s="256"/>
      <c r="ES139" s="256"/>
      <c r="ET139" s="256"/>
      <c r="EU139" s="256"/>
      <c r="EV139" s="175" t="s">
        <v>109</v>
      </c>
      <c r="EW139" s="259" t="str">
        <f t="shared" si="195"/>
        <v/>
      </c>
      <c r="EX139" s="253"/>
      <c r="EY139" s="296" t="s">
        <v>171</v>
      </c>
      <c r="EZ139" s="255"/>
      <c r="FA139" s="256"/>
      <c r="FB139" s="256"/>
      <c r="FC139" s="256"/>
      <c r="FD139" s="256"/>
      <c r="FE139" s="256"/>
      <c r="FF139" s="175" t="s">
        <v>109</v>
      </c>
      <c r="FG139" s="176" t="str">
        <f t="shared" si="196"/>
        <v/>
      </c>
      <c r="FH139" s="251"/>
      <c r="FI139" s="296"/>
      <c r="FJ139" s="423"/>
      <c r="FK139" s="424"/>
      <c r="FL139" s="424"/>
      <c r="FM139" s="424"/>
      <c r="FN139" s="424"/>
      <c r="FO139" s="424"/>
      <c r="FP139" s="165" t="s">
        <v>110</v>
      </c>
      <c r="FQ139" s="177" t="str">
        <f t="shared" si="197"/>
        <v/>
      </c>
      <c r="FR139" s="261"/>
      <c r="FS139" s="263" t="str">
        <f t="shared" si="198"/>
        <v/>
      </c>
      <c r="FT139" s="269"/>
      <c r="FU139" s="270"/>
      <c r="FV139" s="265" t="str">
        <f t="shared" si="199"/>
        <v/>
      </c>
      <c r="FW139" s="273"/>
      <c r="FX139" s="274"/>
      <c r="FY139" s="267" t="str">
        <f t="shared" si="200"/>
        <v/>
      </c>
      <c r="FZ139" s="273"/>
      <c r="GA139" s="277"/>
      <c r="GB139" s="376"/>
      <c r="GD139" s="316" t="str">
        <f t="shared" si="201"/>
        <v/>
      </c>
      <c r="GE139" s="290" t="str">
        <f t="shared" si="202"/>
        <v/>
      </c>
      <c r="GF139" s="290" t="str">
        <f t="shared" si="203"/>
        <v/>
      </c>
      <c r="GG139" s="290" t="str">
        <f t="shared" si="204"/>
        <v/>
      </c>
      <c r="GH139" s="387" t="str">
        <f t="shared" si="205"/>
        <v/>
      </c>
      <c r="GI139" s="316" t="str">
        <f t="shared" si="206"/>
        <v/>
      </c>
      <c r="GJ139" s="290" t="str">
        <f t="shared" si="207"/>
        <v/>
      </c>
      <c r="GK139" s="290" t="str">
        <f t="shared" si="208"/>
        <v/>
      </c>
      <c r="GL139" s="317" t="str">
        <f t="shared" si="209"/>
        <v/>
      </c>
      <c r="GM139" s="391"/>
      <c r="GN139" s="398" t="str">
        <f t="shared" si="210"/>
        <v/>
      </c>
      <c r="GO139" s="398" t="str">
        <f t="shared" si="211"/>
        <v/>
      </c>
      <c r="GP139" s="399" t="str">
        <f t="shared" si="212"/>
        <v/>
      </c>
      <c r="GQ139" s="400" t="str">
        <f t="shared" si="213"/>
        <v/>
      </c>
      <c r="GR139" s="400" t="str">
        <f t="shared" si="214"/>
        <v/>
      </c>
      <c r="GS139" s="400" t="str">
        <f t="shared" si="215"/>
        <v/>
      </c>
      <c r="GT139" s="290" t="str">
        <f t="shared" si="216"/>
        <v/>
      </c>
      <c r="GU139" s="290" t="str">
        <f t="shared" si="217"/>
        <v/>
      </c>
      <c r="GV139" s="290" t="str">
        <f t="shared" si="218"/>
        <v/>
      </c>
      <c r="GW139" s="400" t="str">
        <f t="shared" si="219"/>
        <v/>
      </c>
      <c r="GX139" s="290" t="str">
        <f t="shared" si="220"/>
        <v/>
      </c>
      <c r="GY139" s="290" t="str">
        <f t="shared" si="221"/>
        <v/>
      </c>
      <c r="GZ139" s="290" t="str">
        <f t="shared" si="222"/>
        <v/>
      </c>
      <c r="HA139" s="317" t="str">
        <f t="shared" si="223"/>
        <v/>
      </c>
      <c r="HB139" s="417" t="str">
        <f t="shared" si="224"/>
        <v/>
      </c>
      <c r="HC139" s="399" t="str">
        <f t="shared" si="225"/>
        <v/>
      </c>
      <c r="HD139" s="290" t="str">
        <f t="shared" si="226"/>
        <v/>
      </c>
      <c r="HE139" s="290" t="str">
        <f t="shared" si="227"/>
        <v/>
      </c>
      <c r="HF139" s="290" t="str">
        <f t="shared" si="228"/>
        <v/>
      </c>
      <c r="HG139" s="290" t="str">
        <f t="shared" si="229"/>
        <v/>
      </c>
      <c r="HH139" s="317" t="str">
        <f t="shared" si="230"/>
        <v/>
      </c>
      <c r="HI139" s="399" t="str">
        <f t="shared" si="231"/>
        <v/>
      </c>
      <c r="HJ139" s="387" t="str">
        <f t="shared" si="232"/>
        <v/>
      </c>
      <c r="HK139" s="387" t="str">
        <f t="shared" si="233"/>
        <v/>
      </c>
      <c r="HL139" s="387" t="str">
        <f t="shared" si="234"/>
        <v/>
      </c>
      <c r="HM139" s="387" t="str">
        <f t="shared" si="235"/>
        <v/>
      </c>
      <c r="HN139" s="317" t="str">
        <f t="shared" si="236"/>
        <v/>
      </c>
      <c r="HO139" s="417" t="str">
        <f t="shared" si="237"/>
        <v/>
      </c>
      <c r="HP139" s="290" t="str">
        <f t="shared" si="238"/>
        <v/>
      </c>
      <c r="HQ139" s="290" t="str">
        <f t="shared" si="239"/>
        <v/>
      </c>
      <c r="HR139" s="422" t="str">
        <f t="shared" si="240"/>
        <v/>
      </c>
      <c r="HS139" s="399" t="str">
        <f t="shared" si="241"/>
        <v/>
      </c>
      <c r="HT139" s="400" t="str">
        <f t="shared" si="242"/>
        <v/>
      </c>
      <c r="HU139" s="387" t="str">
        <f t="shared" si="243"/>
        <v/>
      </c>
      <c r="HV139" s="387" t="str">
        <f t="shared" si="244"/>
        <v/>
      </c>
      <c r="HW139" s="404" t="str">
        <f t="shared" si="245"/>
        <v/>
      </c>
      <c r="HX139" s="394" t="str">
        <f t="shared" si="246"/>
        <v/>
      </c>
      <c r="HY139" s="180"/>
      <c r="HZ139" s="406">
        <f t="shared" si="247"/>
        <v>0</v>
      </c>
      <c r="IA139" s="406">
        <f t="shared" si="248"/>
        <v>0</v>
      </c>
      <c r="IB139" s="407">
        <f t="shared" si="249"/>
        <v>0</v>
      </c>
      <c r="IC139" s="407" t="str">
        <f t="shared" si="250"/>
        <v/>
      </c>
      <c r="ID139" s="407" t="str">
        <f t="shared" si="251"/>
        <v/>
      </c>
      <c r="IE139" s="407" t="str">
        <f t="shared" si="252"/>
        <v/>
      </c>
      <c r="IF139" s="407" t="str">
        <f t="shared" si="253"/>
        <v/>
      </c>
      <c r="IG139" s="407">
        <f t="shared" si="254"/>
        <v>0</v>
      </c>
      <c r="IH139" s="407">
        <f t="shared" si="255"/>
        <v>0</v>
      </c>
      <c r="II139" s="407">
        <f t="shared" si="256"/>
        <v>0</v>
      </c>
      <c r="IJ139" s="407">
        <f t="shared" si="257"/>
        <v>0</v>
      </c>
      <c r="IK139" s="406">
        <f t="shared" si="258"/>
        <v>0</v>
      </c>
    </row>
    <row r="140" spans="2:245" s="178" customFormat="1" ht="15" customHeight="1" x14ac:dyDescent="0.2">
      <c r="B140" s="231">
        <f t="shared" si="174"/>
        <v>0</v>
      </c>
      <c r="C140" s="231">
        <f t="shared" si="175"/>
        <v>0</v>
      </c>
      <c r="D140" s="231">
        <f t="shared" si="176"/>
        <v>0</v>
      </c>
      <c r="E140" s="231">
        <f t="shared" si="177"/>
        <v>0</v>
      </c>
      <c r="F140" s="231">
        <f t="shared" si="178"/>
        <v>0</v>
      </c>
      <c r="G140" s="231">
        <f t="shared" si="179"/>
        <v>0</v>
      </c>
      <c r="H140" s="231">
        <f t="shared" si="180"/>
        <v>0</v>
      </c>
      <c r="I140" s="232">
        <f t="shared" si="181"/>
        <v>0</v>
      </c>
      <c r="J140" s="151">
        <f t="shared" si="182"/>
        <v>0</v>
      </c>
      <c r="K140" s="152"/>
      <c r="L140" s="152"/>
      <c r="M140" s="153"/>
      <c r="N140" s="233"/>
      <c r="O140" s="155"/>
      <c r="P140" s="145" t="str">
        <f>IFERROR(VLOOKUP(O140,整理番号!$A$30:$B$31,2,FALSE),"")</f>
        <v/>
      </c>
      <c r="Q140" s="213"/>
      <c r="R140" s="158"/>
      <c r="S140" s="156" t="str">
        <f t="shared" si="183"/>
        <v/>
      </c>
      <c r="T140" s="152"/>
      <c r="U140" s="153"/>
      <c r="V140" s="145" t="str">
        <f>IFERROR(VLOOKUP(U140,整理番号!$A$3:$B$5,2,FALSE),"")</f>
        <v/>
      </c>
      <c r="W140" s="153"/>
      <c r="X140" s="146" t="str">
        <f>IFERROR(VLOOKUP(W140,整理番号!$A$8:$B$9,2,FALSE),"")</f>
        <v/>
      </c>
      <c r="Y140" s="153"/>
      <c r="Z140" s="145" t="str">
        <f>IFERROR(VLOOKUP(Y140,整理番号!$A$12:$B$16,2,FALSE),"")</f>
        <v/>
      </c>
      <c r="AA140" s="209"/>
      <c r="AB140" s="211"/>
      <c r="AC140" s="211"/>
      <c r="AD140" s="209"/>
      <c r="AE140" s="209"/>
      <c r="AF140" s="209"/>
      <c r="AG140" s="209"/>
      <c r="AH140" s="408"/>
      <c r="AI140" s="159"/>
      <c r="AJ140" s="410" t="str">
        <f>IFERROR(VLOOKUP(AI140,整理番号!$A$19:$B$23,2,FALSE),"")</f>
        <v/>
      </c>
      <c r="AK140" s="156" t="str">
        <f t="shared" si="184"/>
        <v/>
      </c>
      <c r="AL140" s="157"/>
      <c r="AM140" s="216"/>
      <c r="AN140" s="218"/>
      <c r="AO140" s="218"/>
      <c r="AP140" s="158"/>
      <c r="AQ140" s="159"/>
      <c r="AR140" s="220"/>
      <c r="AS140" s="161" t="str">
        <f t="shared" si="185"/>
        <v/>
      </c>
      <c r="AT140" s="147"/>
      <c r="AU140" s="147"/>
      <c r="AV140" s="161" t="str">
        <f t="shared" si="186"/>
        <v/>
      </c>
      <c r="AW140" s="162" t="str">
        <f t="shared" si="187"/>
        <v/>
      </c>
      <c r="AX140" s="162" t="str">
        <f t="shared" si="188"/>
        <v/>
      </c>
      <c r="AY140" s="223"/>
      <c r="AZ140" s="227" t="str">
        <f t="shared" si="189"/>
        <v/>
      </c>
      <c r="BA140" s="228" t="str">
        <f t="shared" si="190"/>
        <v/>
      </c>
      <c r="BB140" s="234" t="str">
        <f t="shared" si="191"/>
        <v/>
      </c>
      <c r="BC140" s="237"/>
      <c r="BD140" s="238"/>
      <c r="BE140" s="284"/>
      <c r="BF140" s="286"/>
      <c r="BG140" s="241"/>
      <c r="BH140" s="241"/>
      <c r="BI140" s="241"/>
      <c r="BJ140" s="241"/>
      <c r="BK140" s="241"/>
      <c r="BL140" s="163" t="s">
        <v>105</v>
      </c>
      <c r="BM140" s="302" t="str">
        <f t="shared" si="192"/>
        <v/>
      </c>
      <c r="BN140" s="251"/>
      <c r="BO140" s="270"/>
      <c r="BP140" s="179"/>
      <c r="BQ140" s="164"/>
      <c r="BR140" s="243"/>
      <c r="BS140" s="243"/>
      <c r="BT140" s="243"/>
      <c r="BU140" s="243"/>
      <c r="BV140" s="243"/>
      <c r="BW140" s="165" t="s">
        <v>106</v>
      </c>
      <c r="BX140" s="251"/>
      <c r="BY140" s="296"/>
      <c r="BZ140" s="304"/>
      <c r="CA140" s="305"/>
      <c r="CB140" s="305"/>
      <c r="CC140" s="305"/>
      <c r="CD140" s="305"/>
      <c r="CE140" s="305"/>
      <c r="CF140" s="165" t="s">
        <v>169</v>
      </c>
      <c r="CG140" s="308" t="str">
        <f t="shared" si="193"/>
        <v/>
      </c>
      <c r="CH140" s="251"/>
      <c r="CI140" s="296"/>
      <c r="CJ140" s="166"/>
      <c r="CK140" s="245"/>
      <c r="CL140" s="245"/>
      <c r="CM140" s="245"/>
      <c r="CN140" s="245"/>
      <c r="CO140" s="245"/>
      <c r="CP140" s="165" t="s">
        <v>107</v>
      </c>
      <c r="CQ140" s="247"/>
      <c r="CR140" s="249" t="str">
        <f t="shared" si="194"/>
        <v/>
      </c>
      <c r="CS140" s="251"/>
      <c r="CT140" s="296" t="s">
        <v>171</v>
      </c>
      <c r="CU140" s="167"/>
      <c r="CV140" s="300"/>
      <c r="CW140" s="300"/>
      <c r="CX140" s="300"/>
      <c r="CY140" s="300"/>
      <c r="CZ140" s="300"/>
      <c r="DA140" s="300"/>
      <c r="DB140" s="168" t="s">
        <v>108</v>
      </c>
      <c r="DC140" s="296" t="s">
        <v>171</v>
      </c>
      <c r="DD140" s="170"/>
      <c r="DE140" s="300"/>
      <c r="DF140" s="300"/>
      <c r="DG140" s="300"/>
      <c r="DH140" s="300"/>
      <c r="DI140" s="300"/>
      <c r="DJ140" s="300"/>
      <c r="DK140" s="169" t="s">
        <v>106</v>
      </c>
      <c r="DL140" s="296" t="s">
        <v>171</v>
      </c>
      <c r="DM140" s="170"/>
      <c r="DN140" s="300"/>
      <c r="DO140" s="300"/>
      <c r="DP140" s="300"/>
      <c r="DQ140" s="300"/>
      <c r="DR140" s="300"/>
      <c r="DS140" s="300"/>
      <c r="DT140" s="171" t="s">
        <v>106</v>
      </c>
      <c r="DU140" s="296" t="s">
        <v>171</v>
      </c>
      <c r="DV140" s="310"/>
      <c r="DW140" s="300"/>
      <c r="DX140" s="300"/>
      <c r="DY140" s="300"/>
      <c r="DZ140" s="300"/>
      <c r="EA140" s="300"/>
      <c r="EB140" s="300"/>
      <c r="EC140" s="172" t="s">
        <v>106</v>
      </c>
      <c r="ED140" s="173"/>
      <c r="EE140" s="296" t="s">
        <v>171</v>
      </c>
      <c r="EF140" s="170"/>
      <c r="EG140" s="300"/>
      <c r="EH140" s="300"/>
      <c r="EI140" s="300"/>
      <c r="EJ140" s="300"/>
      <c r="EK140" s="300"/>
      <c r="EL140" s="300"/>
      <c r="EM140" s="172" t="s">
        <v>106</v>
      </c>
      <c r="EN140" s="174"/>
      <c r="EO140" s="296" t="s">
        <v>171</v>
      </c>
      <c r="EP140" s="255"/>
      <c r="EQ140" s="256"/>
      <c r="ER140" s="256"/>
      <c r="ES140" s="256"/>
      <c r="ET140" s="256"/>
      <c r="EU140" s="256"/>
      <c r="EV140" s="175" t="s">
        <v>109</v>
      </c>
      <c r="EW140" s="259" t="str">
        <f t="shared" si="195"/>
        <v/>
      </c>
      <c r="EX140" s="253"/>
      <c r="EY140" s="296" t="s">
        <v>171</v>
      </c>
      <c r="EZ140" s="255"/>
      <c r="FA140" s="256"/>
      <c r="FB140" s="256"/>
      <c r="FC140" s="256"/>
      <c r="FD140" s="256"/>
      <c r="FE140" s="256"/>
      <c r="FF140" s="175" t="s">
        <v>109</v>
      </c>
      <c r="FG140" s="176" t="str">
        <f t="shared" si="196"/>
        <v/>
      </c>
      <c r="FH140" s="251"/>
      <c r="FI140" s="296"/>
      <c r="FJ140" s="423"/>
      <c r="FK140" s="424"/>
      <c r="FL140" s="424"/>
      <c r="FM140" s="424"/>
      <c r="FN140" s="424"/>
      <c r="FO140" s="424"/>
      <c r="FP140" s="165" t="s">
        <v>110</v>
      </c>
      <c r="FQ140" s="177" t="str">
        <f t="shared" si="197"/>
        <v/>
      </c>
      <c r="FR140" s="261"/>
      <c r="FS140" s="263" t="str">
        <f t="shared" si="198"/>
        <v/>
      </c>
      <c r="FT140" s="269"/>
      <c r="FU140" s="270"/>
      <c r="FV140" s="265" t="str">
        <f t="shared" si="199"/>
        <v/>
      </c>
      <c r="FW140" s="273"/>
      <c r="FX140" s="274"/>
      <c r="FY140" s="267" t="str">
        <f t="shared" si="200"/>
        <v/>
      </c>
      <c r="FZ140" s="273"/>
      <c r="GA140" s="277"/>
      <c r="GB140" s="376"/>
      <c r="GD140" s="316" t="str">
        <f t="shared" si="201"/>
        <v/>
      </c>
      <c r="GE140" s="290" t="str">
        <f t="shared" si="202"/>
        <v/>
      </c>
      <c r="GF140" s="290" t="str">
        <f t="shared" si="203"/>
        <v/>
      </c>
      <c r="GG140" s="290" t="str">
        <f t="shared" si="204"/>
        <v/>
      </c>
      <c r="GH140" s="387" t="str">
        <f t="shared" si="205"/>
        <v/>
      </c>
      <c r="GI140" s="316" t="str">
        <f t="shared" si="206"/>
        <v/>
      </c>
      <c r="GJ140" s="290" t="str">
        <f t="shared" si="207"/>
        <v/>
      </c>
      <c r="GK140" s="290" t="str">
        <f t="shared" si="208"/>
        <v/>
      </c>
      <c r="GL140" s="317" t="str">
        <f t="shared" si="209"/>
        <v/>
      </c>
      <c r="GM140" s="391"/>
      <c r="GN140" s="398" t="str">
        <f t="shared" si="210"/>
        <v/>
      </c>
      <c r="GO140" s="398" t="str">
        <f t="shared" si="211"/>
        <v/>
      </c>
      <c r="GP140" s="399" t="str">
        <f t="shared" si="212"/>
        <v/>
      </c>
      <c r="GQ140" s="400" t="str">
        <f t="shared" si="213"/>
        <v/>
      </c>
      <c r="GR140" s="400" t="str">
        <f t="shared" si="214"/>
        <v/>
      </c>
      <c r="GS140" s="400" t="str">
        <f t="shared" si="215"/>
        <v/>
      </c>
      <c r="GT140" s="290" t="str">
        <f t="shared" si="216"/>
        <v/>
      </c>
      <c r="GU140" s="290" t="str">
        <f t="shared" si="217"/>
        <v/>
      </c>
      <c r="GV140" s="290" t="str">
        <f t="shared" si="218"/>
        <v/>
      </c>
      <c r="GW140" s="400" t="str">
        <f t="shared" si="219"/>
        <v/>
      </c>
      <c r="GX140" s="290" t="str">
        <f t="shared" si="220"/>
        <v/>
      </c>
      <c r="GY140" s="290" t="str">
        <f t="shared" si="221"/>
        <v/>
      </c>
      <c r="GZ140" s="290" t="str">
        <f t="shared" si="222"/>
        <v/>
      </c>
      <c r="HA140" s="317" t="str">
        <f t="shared" si="223"/>
        <v/>
      </c>
      <c r="HB140" s="417" t="str">
        <f t="shared" si="224"/>
        <v/>
      </c>
      <c r="HC140" s="399" t="str">
        <f t="shared" si="225"/>
        <v/>
      </c>
      <c r="HD140" s="290" t="str">
        <f t="shared" si="226"/>
        <v/>
      </c>
      <c r="HE140" s="290" t="str">
        <f t="shared" si="227"/>
        <v/>
      </c>
      <c r="HF140" s="290" t="str">
        <f t="shared" si="228"/>
        <v/>
      </c>
      <c r="HG140" s="290" t="str">
        <f t="shared" si="229"/>
        <v/>
      </c>
      <c r="HH140" s="317" t="str">
        <f t="shared" si="230"/>
        <v/>
      </c>
      <c r="HI140" s="399" t="str">
        <f t="shared" si="231"/>
        <v/>
      </c>
      <c r="HJ140" s="387" t="str">
        <f t="shared" si="232"/>
        <v/>
      </c>
      <c r="HK140" s="387" t="str">
        <f t="shared" si="233"/>
        <v/>
      </c>
      <c r="HL140" s="387" t="str">
        <f t="shared" si="234"/>
        <v/>
      </c>
      <c r="HM140" s="387" t="str">
        <f t="shared" si="235"/>
        <v/>
      </c>
      <c r="HN140" s="317" t="str">
        <f t="shared" si="236"/>
        <v/>
      </c>
      <c r="HO140" s="417" t="str">
        <f t="shared" si="237"/>
        <v/>
      </c>
      <c r="HP140" s="290" t="str">
        <f t="shared" si="238"/>
        <v/>
      </c>
      <c r="HQ140" s="290" t="str">
        <f t="shared" si="239"/>
        <v/>
      </c>
      <c r="HR140" s="422" t="str">
        <f t="shared" si="240"/>
        <v/>
      </c>
      <c r="HS140" s="399" t="str">
        <f t="shared" si="241"/>
        <v/>
      </c>
      <c r="HT140" s="400" t="str">
        <f t="shared" si="242"/>
        <v/>
      </c>
      <c r="HU140" s="387" t="str">
        <f t="shared" si="243"/>
        <v/>
      </c>
      <c r="HV140" s="387" t="str">
        <f t="shared" si="244"/>
        <v/>
      </c>
      <c r="HW140" s="404" t="str">
        <f t="shared" si="245"/>
        <v/>
      </c>
      <c r="HX140" s="394" t="str">
        <f t="shared" si="246"/>
        <v/>
      </c>
      <c r="HY140" s="180"/>
      <c r="HZ140" s="406">
        <f t="shared" si="247"/>
        <v>0</v>
      </c>
      <c r="IA140" s="406">
        <f t="shared" si="248"/>
        <v>0</v>
      </c>
      <c r="IB140" s="407">
        <f t="shared" si="249"/>
        <v>0</v>
      </c>
      <c r="IC140" s="407" t="str">
        <f t="shared" si="250"/>
        <v/>
      </c>
      <c r="ID140" s="407" t="str">
        <f t="shared" si="251"/>
        <v/>
      </c>
      <c r="IE140" s="407" t="str">
        <f t="shared" si="252"/>
        <v/>
      </c>
      <c r="IF140" s="407" t="str">
        <f t="shared" si="253"/>
        <v/>
      </c>
      <c r="IG140" s="407">
        <f t="shared" si="254"/>
        <v>0</v>
      </c>
      <c r="IH140" s="407">
        <f t="shared" si="255"/>
        <v>0</v>
      </c>
      <c r="II140" s="407">
        <f t="shared" si="256"/>
        <v>0</v>
      </c>
      <c r="IJ140" s="407">
        <f t="shared" si="257"/>
        <v>0</v>
      </c>
      <c r="IK140" s="406">
        <f t="shared" si="258"/>
        <v>0</v>
      </c>
    </row>
    <row r="141" spans="2:245" s="178" customFormat="1" ht="15" customHeight="1" x14ac:dyDescent="0.2">
      <c r="B141" s="231">
        <f t="shared" si="174"/>
        <v>0</v>
      </c>
      <c r="C141" s="231">
        <f t="shared" si="175"/>
        <v>0</v>
      </c>
      <c r="D141" s="231">
        <f t="shared" si="176"/>
        <v>0</v>
      </c>
      <c r="E141" s="231">
        <f t="shared" si="177"/>
        <v>0</v>
      </c>
      <c r="F141" s="231">
        <f t="shared" si="178"/>
        <v>0</v>
      </c>
      <c r="G141" s="231">
        <f t="shared" si="179"/>
        <v>0</v>
      </c>
      <c r="H141" s="231">
        <f t="shared" si="180"/>
        <v>0</v>
      </c>
      <c r="I141" s="232">
        <f t="shared" si="181"/>
        <v>0</v>
      </c>
      <c r="J141" s="151">
        <f t="shared" si="182"/>
        <v>0</v>
      </c>
      <c r="K141" s="152"/>
      <c r="L141" s="152"/>
      <c r="M141" s="153"/>
      <c r="N141" s="233"/>
      <c r="O141" s="155"/>
      <c r="P141" s="145" t="str">
        <f>IFERROR(VLOOKUP(O141,整理番号!$A$30:$B$31,2,FALSE),"")</f>
        <v/>
      </c>
      <c r="Q141" s="213"/>
      <c r="R141" s="158"/>
      <c r="S141" s="156" t="str">
        <f t="shared" si="183"/>
        <v/>
      </c>
      <c r="T141" s="152"/>
      <c r="U141" s="153"/>
      <c r="V141" s="145" t="str">
        <f>IFERROR(VLOOKUP(U141,整理番号!$A$3:$B$5,2,FALSE),"")</f>
        <v/>
      </c>
      <c r="W141" s="153"/>
      <c r="X141" s="146" t="str">
        <f>IFERROR(VLOOKUP(W141,整理番号!$A$8:$B$9,2,FALSE),"")</f>
        <v/>
      </c>
      <c r="Y141" s="153"/>
      <c r="Z141" s="145" t="str">
        <f>IFERROR(VLOOKUP(Y141,整理番号!$A$12:$B$16,2,FALSE),"")</f>
        <v/>
      </c>
      <c r="AA141" s="209"/>
      <c r="AB141" s="211"/>
      <c r="AC141" s="211"/>
      <c r="AD141" s="209"/>
      <c r="AE141" s="209"/>
      <c r="AF141" s="209"/>
      <c r="AG141" s="209"/>
      <c r="AH141" s="408"/>
      <c r="AI141" s="159"/>
      <c r="AJ141" s="410" t="str">
        <f>IFERROR(VLOOKUP(AI141,整理番号!$A$19:$B$23,2,FALSE),"")</f>
        <v/>
      </c>
      <c r="AK141" s="156" t="str">
        <f t="shared" si="184"/>
        <v/>
      </c>
      <c r="AL141" s="157"/>
      <c r="AM141" s="216"/>
      <c r="AN141" s="218"/>
      <c r="AO141" s="218"/>
      <c r="AP141" s="158"/>
      <c r="AQ141" s="159"/>
      <c r="AR141" s="220"/>
      <c r="AS141" s="161" t="str">
        <f t="shared" si="185"/>
        <v/>
      </c>
      <c r="AT141" s="147"/>
      <c r="AU141" s="147"/>
      <c r="AV141" s="161" t="str">
        <f t="shared" si="186"/>
        <v/>
      </c>
      <c r="AW141" s="162" t="str">
        <f t="shared" si="187"/>
        <v/>
      </c>
      <c r="AX141" s="162" t="str">
        <f t="shared" si="188"/>
        <v/>
      </c>
      <c r="AY141" s="223"/>
      <c r="AZ141" s="227" t="str">
        <f t="shared" si="189"/>
        <v/>
      </c>
      <c r="BA141" s="228" t="str">
        <f t="shared" si="190"/>
        <v/>
      </c>
      <c r="BB141" s="234" t="str">
        <f t="shared" si="191"/>
        <v/>
      </c>
      <c r="BC141" s="237"/>
      <c r="BD141" s="238"/>
      <c r="BE141" s="284"/>
      <c r="BF141" s="286"/>
      <c r="BG141" s="241"/>
      <c r="BH141" s="241"/>
      <c r="BI141" s="241"/>
      <c r="BJ141" s="241"/>
      <c r="BK141" s="241"/>
      <c r="BL141" s="163" t="s">
        <v>105</v>
      </c>
      <c r="BM141" s="302" t="str">
        <f t="shared" si="192"/>
        <v/>
      </c>
      <c r="BN141" s="251"/>
      <c r="BO141" s="270"/>
      <c r="BP141" s="179"/>
      <c r="BQ141" s="164"/>
      <c r="BR141" s="243"/>
      <c r="BS141" s="243"/>
      <c r="BT141" s="243"/>
      <c r="BU141" s="243"/>
      <c r="BV141" s="243"/>
      <c r="BW141" s="165" t="s">
        <v>106</v>
      </c>
      <c r="BX141" s="251"/>
      <c r="BY141" s="296"/>
      <c r="BZ141" s="304"/>
      <c r="CA141" s="305"/>
      <c r="CB141" s="305"/>
      <c r="CC141" s="305"/>
      <c r="CD141" s="305"/>
      <c r="CE141" s="305"/>
      <c r="CF141" s="165" t="s">
        <v>169</v>
      </c>
      <c r="CG141" s="308" t="str">
        <f t="shared" si="193"/>
        <v/>
      </c>
      <c r="CH141" s="251"/>
      <c r="CI141" s="296"/>
      <c r="CJ141" s="166"/>
      <c r="CK141" s="245"/>
      <c r="CL141" s="245"/>
      <c r="CM141" s="245"/>
      <c r="CN141" s="245"/>
      <c r="CO141" s="245"/>
      <c r="CP141" s="165" t="s">
        <v>107</v>
      </c>
      <c r="CQ141" s="247"/>
      <c r="CR141" s="249" t="str">
        <f t="shared" si="194"/>
        <v/>
      </c>
      <c r="CS141" s="251"/>
      <c r="CT141" s="296" t="s">
        <v>171</v>
      </c>
      <c r="CU141" s="167"/>
      <c r="CV141" s="300"/>
      <c r="CW141" s="300"/>
      <c r="CX141" s="300"/>
      <c r="CY141" s="300"/>
      <c r="CZ141" s="300"/>
      <c r="DA141" s="300"/>
      <c r="DB141" s="168" t="s">
        <v>108</v>
      </c>
      <c r="DC141" s="296" t="s">
        <v>171</v>
      </c>
      <c r="DD141" s="170"/>
      <c r="DE141" s="300"/>
      <c r="DF141" s="300"/>
      <c r="DG141" s="300"/>
      <c r="DH141" s="300"/>
      <c r="DI141" s="300"/>
      <c r="DJ141" s="300"/>
      <c r="DK141" s="169" t="s">
        <v>106</v>
      </c>
      <c r="DL141" s="296" t="s">
        <v>171</v>
      </c>
      <c r="DM141" s="170"/>
      <c r="DN141" s="300"/>
      <c r="DO141" s="300"/>
      <c r="DP141" s="300"/>
      <c r="DQ141" s="300"/>
      <c r="DR141" s="300"/>
      <c r="DS141" s="300"/>
      <c r="DT141" s="171" t="s">
        <v>106</v>
      </c>
      <c r="DU141" s="296" t="s">
        <v>171</v>
      </c>
      <c r="DV141" s="310"/>
      <c r="DW141" s="300"/>
      <c r="DX141" s="300"/>
      <c r="DY141" s="300"/>
      <c r="DZ141" s="300"/>
      <c r="EA141" s="300"/>
      <c r="EB141" s="300"/>
      <c r="EC141" s="172" t="s">
        <v>106</v>
      </c>
      <c r="ED141" s="173"/>
      <c r="EE141" s="296" t="s">
        <v>171</v>
      </c>
      <c r="EF141" s="170"/>
      <c r="EG141" s="300"/>
      <c r="EH141" s="300"/>
      <c r="EI141" s="300"/>
      <c r="EJ141" s="300"/>
      <c r="EK141" s="300"/>
      <c r="EL141" s="300"/>
      <c r="EM141" s="172" t="s">
        <v>106</v>
      </c>
      <c r="EN141" s="174"/>
      <c r="EO141" s="296" t="s">
        <v>171</v>
      </c>
      <c r="EP141" s="255"/>
      <c r="EQ141" s="256"/>
      <c r="ER141" s="256"/>
      <c r="ES141" s="256"/>
      <c r="ET141" s="256"/>
      <c r="EU141" s="256"/>
      <c r="EV141" s="175" t="s">
        <v>109</v>
      </c>
      <c r="EW141" s="259" t="str">
        <f t="shared" si="195"/>
        <v/>
      </c>
      <c r="EX141" s="253"/>
      <c r="EY141" s="296" t="s">
        <v>171</v>
      </c>
      <c r="EZ141" s="255"/>
      <c r="FA141" s="256"/>
      <c r="FB141" s="256"/>
      <c r="FC141" s="256"/>
      <c r="FD141" s="256"/>
      <c r="FE141" s="256"/>
      <c r="FF141" s="175" t="s">
        <v>109</v>
      </c>
      <c r="FG141" s="176" t="str">
        <f t="shared" si="196"/>
        <v/>
      </c>
      <c r="FH141" s="251"/>
      <c r="FI141" s="296"/>
      <c r="FJ141" s="423"/>
      <c r="FK141" s="424"/>
      <c r="FL141" s="424"/>
      <c r="FM141" s="424"/>
      <c r="FN141" s="424"/>
      <c r="FO141" s="424"/>
      <c r="FP141" s="165" t="s">
        <v>110</v>
      </c>
      <c r="FQ141" s="177" t="str">
        <f t="shared" si="197"/>
        <v/>
      </c>
      <c r="FR141" s="261"/>
      <c r="FS141" s="263" t="str">
        <f t="shared" si="198"/>
        <v/>
      </c>
      <c r="FT141" s="269"/>
      <c r="FU141" s="270"/>
      <c r="FV141" s="265" t="str">
        <f t="shared" si="199"/>
        <v/>
      </c>
      <c r="FW141" s="273"/>
      <c r="FX141" s="274"/>
      <c r="FY141" s="267" t="str">
        <f t="shared" si="200"/>
        <v/>
      </c>
      <c r="FZ141" s="273"/>
      <c r="GA141" s="277"/>
      <c r="GB141" s="376"/>
      <c r="GD141" s="316" t="str">
        <f t="shared" si="201"/>
        <v/>
      </c>
      <c r="GE141" s="290" t="str">
        <f t="shared" si="202"/>
        <v/>
      </c>
      <c r="GF141" s="290" t="str">
        <f t="shared" si="203"/>
        <v/>
      </c>
      <c r="GG141" s="290" t="str">
        <f t="shared" si="204"/>
        <v/>
      </c>
      <c r="GH141" s="387" t="str">
        <f t="shared" si="205"/>
        <v/>
      </c>
      <c r="GI141" s="316" t="str">
        <f t="shared" si="206"/>
        <v/>
      </c>
      <c r="GJ141" s="290" t="str">
        <f t="shared" si="207"/>
        <v/>
      </c>
      <c r="GK141" s="290" t="str">
        <f t="shared" si="208"/>
        <v/>
      </c>
      <c r="GL141" s="317" t="str">
        <f t="shared" si="209"/>
        <v/>
      </c>
      <c r="GM141" s="391"/>
      <c r="GN141" s="398" t="str">
        <f t="shared" si="210"/>
        <v/>
      </c>
      <c r="GO141" s="398" t="str">
        <f t="shared" si="211"/>
        <v/>
      </c>
      <c r="GP141" s="399" t="str">
        <f t="shared" si="212"/>
        <v/>
      </c>
      <c r="GQ141" s="400" t="str">
        <f t="shared" si="213"/>
        <v/>
      </c>
      <c r="GR141" s="400" t="str">
        <f t="shared" si="214"/>
        <v/>
      </c>
      <c r="GS141" s="400" t="str">
        <f t="shared" si="215"/>
        <v/>
      </c>
      <c r="GT141" s="290" t="str">
        <f t="shared" si="216"/>
        <v/>
      </c>
      <c r="GU141" s="290" t="str">
        <f t="shared" si="217"/>
        <v/>
      </c>
      <c r="GV141" s="290" t="str">
        <f t="shared" si="218"/>
        <v/>
      </c>
      <c r="GW141" s="400" t="str">
        <f t="shared" si="219"/>
        <v/>
      </c>
      <c r="GX141" s="290" t="str">
        <f t="shared" si="220"/>
        <v/>
      </c>
      <c r="GY141" s="290" t="str">
        <f t="shared" si="221"/>
        <v/>
      </c>
      <c r="GZ141" s="290" t="str">
        <f t="shared" si="222"/>
        <v/>
      </c>
      <c r="HA141" s="317" t="str">
        <f t="shared" si="223"/>
        <v/>
      </c>
      <c r="HB141" s="417" t="str">
        <f t="shared" si="224"/>
        <v/>
      </c>
      <c r="HC141" s="399" t="str">
        <f t="shared" si="225"/>
        <v/>
      </c>
      <c r="HD141" s="290" t="str">
        <f t="shared" si="226"/>
        <v/>
      </c>
      <c r="HE141" s="290" t="str">
        <f t="shared" si="227"/>
        <v/>
      </c>
      <c r="HF141" s="290" t="str">
        <f t="shared" si="228"/>
        <v/>
      </c>
      <c r="HG141" s="290" t="str">
        <f t="shared" si="229"/>
        <v/>
      </c>
      <c r="HH141" s="317" t="str">
        <f t="shared" si="230"/>
        <v/>
      </c>
      <c r="HI141" s="399" t="str">
        <f t="shared" si="231"/>
        <v/>
      </c>
      <c r="HJ141" s="387" t="str">
        <f t="shared" si="232"/>
        <v/>
      </c>
      <c r="HK141" s="387" t="str">
        <f t="shared" si="233"/>
        <v/>
      </c>
      <c r="HL141" s="387" t="str">
        <f t="shared" si="234"/>
        <v/>
      </c>
      <c r="HM141" s="387" t="str">
        <f t="shared" si="235"/>
        <v/>
      </c>
      <c r="HN141" s="317" t="str">
        <f t="shared" si="236"/>
        <v/>
      </c>
      <c r="HO141" s="417" t="str">
        <f t="shared" si="237"/>
        <v/>
      </c>
      <c r="HP141" s="290" t="str">
        <f t="shared" si="238"/>
        <v/>
      </c>
      <c r="HQ141" s="290" t="str">
        <f t="shared" si="239"/>
        <v/>
      </c>
      <c r="HR141" s="422" t="str">
        <f t="shared" si="240"/>
        <v/>
      </c>
      <c r="HS141" s="399" t="str">
        <f t="shared" si="241"/>
        <v/>
      </c>
      <c r="HT141" s="400" t="str">
        <f t="shared" si="242"/>
        <v/>
      </c>
      <c r="HU141" s="387" t="str">
        <f t="shared" si="243"/>
        <v/>
      </c>
      <c r="HV141" s="387" t="str">
        <f t="shared" si="244"/>
        <v/>
      </c>
      <c r="HW141" s="404" t="str">
        <f t="shared" si="245"/>
        <v/>
      </c>
      <c r="HX141" s="394" t="str">
        <f t="shared" si="246"/>
        <v/>
      </c>
      <c r="HY141" s="180"/>
      <c r="HZ141" s="406">
        <f t="shared" si="247"/>
        <v>0</v>
      </c>
      <c r="IA141" s="406">
        <f t="shared" si="248"/>
        <v>0</v>
      </c>
      <c r="IB141" s="407">
        <f t="shared" si="249"/>
        <v>0</v>
      </c>
      <c r="IC141" s="407" t="str">
        <f t="shared" si="250"/>
        <v/>
      </c>
      <c r="ID141" s="407" t="str">
        <f t="shared" si="251"/>
        <v/>
      </c>
      <c r="IE141" s="407" t="str">
        <f t="shared" si="252"/>
        <v/>
      </c>
      <c r="IF141" s="407" t="str">
        <f t="shared" si="253"/>
        <v/>
      </c>
      <c r="IG141" s="407">
        <f t="shared" si="254"/>
        <v>0</v>
      </c>
      <c r="IH141" s="407">
        <f t="shared" si="255"/>
        <v>0</v>
      </c>
      <c r="II141" s="407">
        <f t="shared" si="256"/>
        <v>0</v>
      </c>
      <c r="IJ141" s="407">
        <f t="shared" si="257"/>
        <v>0</v>
      </c>
      <c r="IK141" s="406">
        <f t="shared" si="258"/>
        <v>0</v>
      </c>
    </row>
    <row r="142" spans="2:245" s="178" customFormat="1" ht="15" customHeight="1" x14ac:dyDescent="0.2">
      <c r="B142" s="231">
        <f t="shared" si="174"/>
        <v>0</v>
      </c>
      <c r="C142" s="231">
        <f t="shared" si="175"/>
        <v>0</v>
      </c>
      <c r="D142" s="231">
        <f t="shared" si="176"/>
        <v>0</v>
      </c>
      <c r="E142" s="231">
        <f t="shared" si="177"/>
        <v>0</v>
      </c>
      <c r="F142" s="231">
        <f t="shared" si="178"/>
        <v>0</v>
      </c>
      <c r="G142" s="231">
        <f t="shared" si="179"/>
        <v>0</v>
      </c>
      <c r="H142" s="231">
        <f t="shared" si="180"/>
        <v>0</v>
      </c>
      <c r="I142" s="232">
        <f t="shared" si="181"/>
        <v>0</v>
      </c>
      <c r="J142" s="151">
        <f t="shared" si="182"/>
        <v>0</v>
      </c>
      <c r="K142" s="152"/>
      <c r="L142" s="152"/>
      <c r="M142" s="153"/>
      <c r="N142" s="233"/>
      <c r="O142" s="155"/>
      <c r="P142" s="145" t="str">
        <f>IFERROR(VLOOKUP(O142,整理番号!$A$30:$B$31,2,FALSE),"")</f>
        <v/>
      </c>
      <c r="Q142" s="213"/>
      <c r="R142" s="158"/>
      <c r="S142" s="156" t="str">
        <f t="shared" si="183"/>
        <v/>
      </c>
      <c r="T142" s="152"/>
      <c r="U142" s="153"/>
      <c r="V142" s="145" t="str">
        <f>IFERROR(VLOOKUP(U142,整理番号!$A$3:$B$5,2,FALSE),"")</f>
        <v/>
      </c>
      <c r="W142" s="153"/>
      <c r="X142" s="146" t="str">
        <f>IFERROR(VLOOKUP(W142,整理番号!$A$8:$B$9,2,FALSE),"")</f>
        <v/>
      </c>
      <c r="Y142" s="153"/>
      <c r="Z142" s="145" t="str">
        <f>IFERROR(VLOOKUP(Y142,整理番号!$A$12:$B$16,2,FALSE),"")</f>
        <v/>
      </c>
      <c r="AA142" s="209"/>
      <c r="AB142" s="211"/>
      <c r="AC142" s="211"/>
      <c r="AD142" s="209"/>
      <c r="AE142" s="209"/>
      <c r="AF142" s="209"/>
      <c r="AG142" s="209"/>
      <c r="AH142" s="408"/>
      <c r="AI142" s="159"/>
      <c r="AJ142" s="410" t="str">
        <f>IFERROR(VLOOKUP(AI142,整理番号!$A$19:$B$23,2,FALSE),"")</f>
        <v/>
      </c>
      <c r="AK142" s="156" t="str">
        <f t="shared" si="184"/>
        <v/>
      </c>
      <c r="AL142" s="157"/>
      <c r="AM142" s="216"/>
      <c r="AN142" s="218"/>
      <c r="AO142" s="218"/>
      <c r="AP142" s="158"/>
      <c r="AQ142" s="159"/>
      <c r="AR142" s="220"/>
      <c r="AS142" s="161" t="str">
        <f t="shared" si="185"/>
        <v/>
      </c>
      <c r="AT142" s="147"/>
      <c r="AU142" s="147"/>
      <c r="AV142" s="161" t="str">
        <f t="shared" si="186"/>
        <v/>
      </c>
      <c r="AW142" s="162" t="str">
        <f t="shared" si="187"/>
        <v/>
      </c>
      <c r="AX142" s="162" t="str">
        <f t="shared" si="188"/>
        <v/>
      </c>
      <c r="AY142" s="223"/>
      <c r="AZ142" s="227" t="str">
        <f t="shared" si="189"/>
        <v/>
      </c>
      <c r="BA142" s="228" t="str">
        <f t="shared" si="190"/>
        <v/>
      </c>
      <c r="BB142" s="234" t="str">
        <f t="shared" si="191"/>
        <v/>
      </c>
      <c r="BC142" s="237"/>
      <c r="BD142" s="238"/>
      <c r="BE142" s="284"/>
      <c r="BF142" s="286"/>
      <c r="BG142" s="241"/>
      <c r="BH142" s="241"/>
      <c r="BI142" s="241"/>
      <c r="BJ142" s="241"/>
      <c r="BK142" s="241"/>
      <c r="BL142" s="163" t="s">
        <v>105</v>
      </c>
      <c r="BM142" s="302" t="str">
        <f t="shared" si="192"/>
        <v/>
      </c>
      <c r="BN142" s="251"/>
      <c r="BO142" s="270"/>
      <c r="BP142" s="179"/>
      <c r="BQ142" s="164"/>
      <c r="BR142" s="243"/>
      <c r="BS142" s="243"/>
      <c r="BT142" s="243"/>
      <c r="BU142" s="243"/>
      <c r="BV142" s="243"/>
      <c r="BW142" s="165" t="s">
        <v>106</v>
      </c>
      <c r="BX142" s="251"/>
      <c r="BY142" s="296"/>
      <c r="BZ142" s="304"/>
      <c r="CA142" s="305"/>
      <c r="CB142" s="305"/>
      <c r="CC142" s="305"/>
      <c r="CD142" s="305"/>
      <c r="CE142" s="305"/>
      <c r="CF142" s="165" t="s">
        <v>169</v>
      </c>
      <c r="CG142" s="308" t="str">
        <f t="shared" si="193"/>
        <v/>
      </c>
      <c r="CH142" s="251"/>
      <c r="CI142" s="296"/>
      <c r="CJ142" s="166"/>
      <c r="CK142" s="245"/>
      <c r="CL142" s="245"/>
      <c r="CM142" s="245"/>
      <c r="CN142" s="245"/>
      <c r="CO142" s="245"/>
      <c r="CP142" s="165" t="s">
        <v>107</v>
      </c>
      <c r="CQ142" s="247"/>
      <c r="CR142" s="249" t="str">
        <f t="shared" si="194"/>
        <v/>
      </c>
      <c r="CS142" s="251"/>
      <c r="CT142" s="296" t="s">
        <v>171</v>
      </c>
      <c r="CU142" s="167"/>
      <c r="CV142" s="300"/>
      <c r="CW142" s="300"/>
      <c r="CX142" s="300"/>
      <c r="CY142" s="300"/>
      <c r="CZ142" s="300"/>
      <c r="DA142" s="300"/>
      <c r="DB142" s="168" t="s">
        <v>108</v>
      </c>
      <c r="DC142" s="296" t="s">
        <v>171</v>
      </c>
      <c r="DD142" s="170"/>
      <c r="DE142" s="300"/>
      <c r="DF142" s="300"/>
      <c r="DG142" s="300"/>
      <c r="DH142" s="300"/>
      <c r="DI142" s="300"/>
      <c r="DJ142" s="300"/>
      <c r="DK142" s="169" t="s">
        <v>106</v>
      </c>
      <c r="DL142" s="296" t="s">
        <v>171</v>
      </c>
      <c r="DM142" s="170"/>
      <c r="DN142" s="300"/>
      <c r="DO142" s="300"/>
      <c r="DP142" s="300"/>
      <c r="DQ142" s="300"/>
      <c r="DR142" s="300"/>
      <c r="DS142" s="300"/>
      <c r="DT142" s="171" t="s">
        <v>106</v>
      </c>
      <c r="DU142" s="296" t="s">
        <v>171</v>
      </c>
      <c r="DV142" s="310"/>
      <c r="DW142" s="300"/>
      <c r="DX142" s="300"/>
      <c r="DY142" s="300"/>
      <c r="DZ142" s="300"/>
      <c r="EA142" s="300"/>
      <c r="EB142" s="300"/>
      <c r="EC142" s="172" t="s">
        <v>106</v>
      </c>
      <c r="ED142" s="173"/>
      <c r="EE142" s="296" t="s">
        <v>171</v>
      </c>
      <c r="EF142" s="170"/>
      <c r="EG142" s="300"/>
      <c r="EH142" s="300"/>
      <c r="EI142" s="300"/>
      <c r="EJ142" s="300"/>
      <c r="EK142" s="300"/>
      <c r="EL142" s="300"/>
      <c r="EM142" s="172" t="s">
        <v>106</v>
      </c>
      <c r="EN142" s="174"/>
      <c r="EO142" s="296" t="s">
        <v>171</v>
      </c>
      <c r="EP142" s="255"/>
      <c r="EQ142" s="256"/>
      <c r="ER142" s="256"/>
      <c r="ES142" s="256"/>
      <c r="ET142" s="256"/>
      <c r="EU142" s="256"/>
      <c r="EV142" s="175" t="s">
        <v>109</v>
      </c>
      <c r="EW142" s="259" t="str">
        <f t="shared" si="195"/>
        <v/>
      </c>
      <c r="EX142" s="253"/>
      <c r="EY142" s="296" t="s">
        <v>171</v>
      </c>
      <c r="EZ142" s="255"/>
      <c r="FA142" s="256"/>
      <c r="FB142" s="256"/>
      <c r="FC142" s="256"/>
      <c r="FD142" s="256"/>
      <c r="FE142" s="256"/>
      <c r="FF142" s="175" t="s">
        <v>109</v>
      </c>
      <c r="FG142" s="176" t="str">
        <f t="shared" si="196"/>
        <v/>
      </c>
      <c r="FH142" s="251"/>
      <c r="FI142" s="296"/>
      <c r="FJ142" s="423"/>
      <c r="FK142" s="424"/>
      <c r="FL142" s="424"/>
      <c r="FM142" s="424"/>
      <c r="FN142" s="424"/>
      <c r="FO142" s="424"/>
      <c r="FP142" s="165" t="s">
        <v>110</v>
      </c>
      <c r="FQ142" s="177" t="str">
        <f t="shared" si="197"/>
        <v/>
      </c>
      <c r="FR142" s="261"/>
      <c r="FS142" s="263" t="str">
        <f t="shared" si="198"/>
        <v/>
      </c>
      <c r="FT142" s="269"/>
      <c r="FU142" s="270"/>
      <c r="FV142" s="265" t="str">
        <f t="shared" si="199"/>
        <v/>
      </c>
      <c r="FW142" s="273"/>
      <c r="FX142" s="274"/>
      <c r="FY142" s="267" t="str">
        <f t="shared" si="200"/>
        <v/>
      </c>
      <c r="FZ142" s="273"/>
      <c r="GA142" s="277"/>
      <c r="GB142" s="376"/>
      <c r="GD142" s="316" t="str">
        <f t="shared" si="201"/>
        <v/>
      </c>
      <c r="GE142" s="290" t="str">
        <f t="shared" si="202"/>
        <v/>
      </c>
      <c r="GF142" s="290" t="str">
        <f t="shared" si="203"/>
        <v/>
      </c>
      <c r="GG142" s="290" t="str">
        <f t="shared" si="204"/>
        <v/>
      </c>
      <c r="GH142" s="387" t="str">
        <f t="shared" si="205"/>
        <v/>
      </c>
      <c r="GI142" s="316" t="str">
        <f t="shared" si="206"/>
        <v/>
      </c>
      <c r="GJ142" s="290" t="str">
        <f t="shared" si="207"/>
        <v/>
      </c>
      <c r="GK142" s="290" t="str">
        <f t="shared" si="208"/>
        <v/>
      </c>
      <c r="GL142" s="317" t="str">
        <f t="shared" si="209"/>
        <v/>
      </c>
      <c r="GM142" s="391"/>
      <c r="GN142" s="398" t="str">
        <f t="shared" si="210"/>
        <v/>
      </c>
      <c r="GO142" s="398" t="str">
        <f t="shared" si="211"/>
        <v/>
      </c>
      <c r="GP142" s="399" t="str">
        <f t="shared" si="212"/>
        <v/>
      </c>
      <c r="GQ142" s="400" t="str">
        <f t="shared" si="213"/>
        <v/>
      </c>
      <c r="GR142" s="400" t="str">
        <f t="shared" si="214"/>
        <v/>
      </c>
      <c r="GS142" s="400" t="str">
        <f t="shared" si="215"/>
        <v/>
      </c>
      <c r="GT142" s="290" t="str">
        <f t="shared" si="216"/>
        <v/>
      </c>
      <c r="GU142" s="290" t="str">
        <f t="shared" si="217"/>
        <v/>
      </c>
      <c r="GV142" s="290" t="str">
        <f t="shared" si="218"/>
        <v/>
      </c>
      <c r="GW142" s="400" t="str">
        <f t="shared" si="219"/>
        <v/>
      </c>
      <c r="GX142" s="290" t="str">
        <f t="shared" si="220"/>
        <v/>
      </c>
      <c r="GY142" s="290" t="str">
        <f t="shared" si="221"/>
        <v/>
      </c>
      <c r="GZ142" s="290" t="str">
        <f t="shared" si="222"/>
        <v/>
      </c>
      <c r="HA142" s="317" t="str">
        <f t="shared" si="223"/>
        <v/>
      </c>
      <c r="HB142" s="417" t="str">
        <f t="shared" si="224"/>
        <v/>
      </c>
      <c r="HC142" s="399" t="str">
        <f t="shared" si="225"/>
        <v/>
      </c>
      <c r="HD142" s="290" t="str">
        <f t="shared" si="226"/>
        <v/>
      </c>
      <c r="HE142" s="290" t="str">
        <f t="shared" si="227"/>
        <v/>
      </c>
      <c r="HF142" s="290" t="str">
        <f t="shared" si="228"/>
        <v/>
      </c>
      <c r="HG142" s="290" t="str">
        <f t="shared" si="229"/>
        <v/>
      </c>
      <c r="HH142" s="317" t="str">
        <f t="shared" si="230"/>
        <v/>
      </c>
      <c r="HI142" s="399" t="str">
        <f t="shared" si="231"/>
        <v/>
      </c>
      <c r="HJ142" s="387" t="str">
        <f t="shared" si="232"/>
        <v/>
      </c>
      <c r="HK142" s="387" t="str">
        <f t="shared" si="233"/>
        <v/>
      </c>
      <c r="HL142" s="387" t="str">
        <f t="shared" si="234"/>
        <v/>
      </c>
      <c r="HM142" s="387" t="str">
        <f t="shared" si="235"/>
        <v/>
      </c>
      <c r="HN142" s="317" t="str">
        <f t="shared" si="236"/>
        <v/>
      </c>
      <c r="HO142" s="417" t="str">
        <f t="shared" si="237"/>
        <v/>
      </c>
      <c r="HP142" s="290" t="str">
        <f t="shared" si="238"/>
        <v/>
      </c>
      <c r="HQ142" s="290" t="str">
        <f t="shared" si="239"/>
        <v/>
      </c>
      <c r="HR142" s="422" t="str">
        <f t="shared" si="240"/>
        <v/>
      </c>
      <c r="HS142" s="399" t="str">
        <f t="shared" si="241"/>
        <v/>
      </c>
      <c r="HT142" s="400" t="str">
        <f t="shared" si="242"/>
        <v/>
      </c>
      <c r="HU142" s="387" t="str">
        <f t="shared" si="243"/>
        <v/>
      </c>
      <c r="HV142" s="387" t="str">
        <f t="shared" si="244"/>
        <v/>
      </c>
      <c r="HW142" s="404" t="str">
        <f t="shared" si="245"/>
        <v/>
      </c>
      <c r="HX142" s="394" t="str">
        <f t="shared" si="246"/>
        <v/>
      </c>
      <c r="HY142" s="180"/>
      <c r="HZ142" s="406">
        <f t="shared" si="247"/>
        <v>0</v>
      </c>
      <c r="IA142" s="406">
        <f t="shared" si="248"/>
        <v>0</v>
      </c>
      <c r="IB142" s="407">
        <f t="shared" si="249"/>
        <v>0</v>
      </c>
      <c r="IC142" s="407" t="str">
        <f t="shared" si="250"/>
        <v/>
      </c>
      <c r="ID142" s="407" t="str">
        <f t="shared" si="251"/>
        <v/>
      </c>
      <c r="IE142" s="407" t="str">
        <f t="shared" si="252"/>
        <v/>
      </c>
      <c r="IF142" s="407" t="str">
        <f t="shared" si="253"/>
        <v/>
      </c>
      <c r="IG142" s="407">
        <f t="shared" si="254"/>
        <v>0</v>
      </c>
      <c r="IH142" s="407">
        <f t="shared" si="255"/>
        <v>0</v>
      </c>
      <c r="II142" s="407">
        <f t="shared" si="256"/>
        <v>0</v>
      </c>
      <c r="IJ142" s="407">
        <f t="shared" si="257"/>
        <v>0</v>
      </c>
      <c r="IK142" s="406">
        <f t="shared" si="258"/>
        <v>0</v>
      </c>
    </row>
    <row r="143" spans="2:245" s="178" customFormat="1" ht="15" customHeight="1" x14ac:dyDescent="0.2">
      <c r="B143" s="231">
        <f t="shared" si="174"/>
        <v>0</v>
      </c>
      <c r="C143" s="231">
        <f t="shared" si="175"/>
        <v>0</v>
      </c>
      <c r="D143" s="231">
        <f t="shared" si="176"/>
        <v>0</v>
      </c>
      <c r="E143" s="231">
        <f t="shared" si="177"/>
        <v>0</v>
      </c>
      <c r="F143" s="231">
        <f t="shared" si="178"/>
        <v>0</v>
      </c>
      <c r="G143" s="231">
        <f t="shared" si="179"/>
        <v>0</v>
      </c>
      <c r="H143" s="231">
        <f t="shared" si="180"/>
        <v>0</v>
      </c>
      <c r="I143" s="232">
        <f t="shared" si="181"/>
        <v>0</v>
      </c>
      <c r="J143" s="151">
        <f t="shared" si="182"/>
        <v>0</v>
      </c>
      <c r="K143" s="152"/>
      <c r="L143" s="152"/>
      <c r="M143" s="153"/>
      <c r="N143" s="233"/>
      <c r="O143" s="155"/>
      <c r="P143" s="145" t="str">
        <f>IFERROR(VLOOKUP(O143,整理番号!$A$30:$B$31,2,FALSE),"")</f>
        <v/>
      </c>
      <c r="Q143" s="213"/>
      <c r="R143" s="158"/>
      <c r="S143" s="156" t="str">
        <f t="shared" si="183"/>
        <v/>
      </c>
      <c r="T143" s="152"/>
      <c r="U143" s="153"/>
      <c r="V143" s="145" t="str">
        <f>IFERROR(VLOOKUP(U143,整理番号!$A$3:$B$5,2,FALSE),"")</f>
        <v/>
      </c>
      <c r="W143" s="153"/>
      <c r="X143" s="146" t="str">
        <f>IFERROR(VLOOKUP(W143,整理番号!$A$8:$B$9,2,FALSE),"")</f>
        <v/>
      </c>
      <c r="Y143" s="153"/>
      <c r="Z143" s="145" t="str">
        <f>IFERROR(VLOOKUP(Y143,整理番号!$A$12:$B$16,2,FALSE),"")</f>
        <v/>
      </c>
      <c r="AA143" s="209"/>
      <c r="AB143" s="211"/>
      <c r="AC143" s="211"/>
      <c r="AD143" s="209"/>
      <c r="AE143" s="209"/>
      <c r="AF143" s="209"/>
      <c r="AG143" s="209"/>
      <c r="AH143" s="408"/>
      <c r="AI143" s="159"/>
      <c r="AJ143" s="410" t="str">
        <f>IFERROR(VLOOKUP(AI143,整理番号!$A$19:$B$23,2,FALSE),"")</f>
        <v/>
      </c>
      <c r="AK143" s="156" t="str">
        <f t="shared" si="184"/>
        <v/>
      </c>
      <c r="AL143" s="157"/>
      <c r="AM143" s="216"/>
      <c r="AN143" s="218"/>
      <c r="AO143" s="218"/>
      <c r="AP143" s="158"/>
      <c r="AQ143" s="159"/>
      <c r="AR143" s="220"/>
      <c r="AS143" s="161" t="str">
        <f t="shared" si="185"/>
        <v/>
      </c>
      <c r="AT143" s="147"/>
      <c r="AU143" s="147"/>
      <c r="AV143" s="161" t="str">
        <f t="shared" si="186"/>
        <v/>
      </c>
      <c r="AW143" s="162" t="str">
        <f t="shared" si="187"/>
        <v/>
      </c>
      <c r="AX143" s="162" t="str">
        <f t="shared" si="188"/>
        <v/>
      </c>
      <c r="AY143" s="223"/>
      <c r="AZ143" s="227" t="str">
        <f t="shared" si="189"/>
        <v/>
      </c>
      <c r="BA143" s="228" t="str">
        <f t="shared" si="190"/>
        <v/>
      </c>
      <c r="BB143" s="234" t="str">
        <f t="shared" si="191"/>
        <v/>
      </c>
      <c r="BC143" s="237"/>
      <c r="BD143" s="238"/>
      <c r="BE143" s="284"/>
      <c r="BF143" s="286"/>
      <c r="BG143" s="241"/>
      <c r="BH143" s="241"/>
      <c r="BI143" s="241"/>
      <c r="BJ143" s="241"/>
      <c r="BK143" s="241"/>
      <c r="BL143" s="163" t="s">
        <v>105</v>
      </c>
      <c r="BM143" s="302" t="str">
        <f t="shared" si="192"/>
        <v/>
      </c>
      <c r="BN143" s="251"/>
      <c r="BO143" s="270"/>
      <c r="BP143" s="179"/>
      <c r="BQ143" s="164"/>
      <c r="BR143" s="243"/>
      <c r="BS143" s="243"/>
      <c r="BT143" s="243"/>
      <c r="BU143" s="243"/>
      <c r="BV143" s="243"/>
      <c r="BW143" s="165" t="s">
        <v>106</v>
      </c>
      <c r="BX143" s="251"/>
      <c r="BY143" s="296"/>
      <c r="BZ143" s="304"/>
      <c r="CA143" s="305"/>
      <c r="CB143" s="305"/>
      <c r="CC143" s="305"/>
      <c r="CD143" s="305"/>
      <c r="CE143" s="305"/>
      <c r="CF143" s="165" t="s">
        <v>169</v>
      </c>
      <c r="CG143" s="308" t="str">
        <f t="shared" si="193"/>
        <v/>
      </c>
      <c r="CH143" s="251"/>
      <c r="CI143" s="296"/>
      <c r="CJ143" s="166"/>
      <c r="CK143" s="245"/>
      <c r="CL143" s="245"/>
      <c r="CM143" s="245"/>
      <c r="CN143" s="245"/>
      <c r="CO143" s="245"/>
      <c r="CP143" s="165" t="s">
        <v>107</v>
      </c>
      <c r="CQ143" s="247"/>
      <c r="CR143" s="249" t="str">
        <f t="shared" si="194"/>
        <v/>
      </c>
      <c r="CS143" s="251"/>
      <c r="CT143" s="296" t="s">
        <v>171</v>
      </c>
      <c r="CU143" s="167"/>
      <c r="CV143" s="300"/>
      <c r="CW143" s="300"/>
      <c r="CX143" s="300"/>
      <c r="CY143" s="300"/>
      <c r="CZ143" s="300"/>
      <c r="DA143" s="300"/>
      <c r="DB143" s="168" t="s">
        <v>108</v>
      </c>
      <c r="DC143" s="296" t="s">
        <v>171</v>
      </c>
      <c r="DD143" s="170"/>
      <c r="DE143" s="300"/>
      <c r="DF143" s="300"/>
      <c r="DG143" s="300"/>
      <c r="DH143" s="300"/>
      <c r="DI143" s="300"/>
      <c r="DJ143" s="300"/>
      <c r="DK143" s="169" t="s">
        <v>106</v>
      </c>
      <c r="DL143" s="296" t="s">
        <v>171</v>
      </c>
      <c r="DM143" s="170"/>
      <c r="DN143" s="300"/>
      <c r="DO143" s="300"/>
      <c r="DP143" s="300"/>
      <c r="DQ143" s="300"/>
      <c r="DR143" s="300"/>
      <c r="DS143" s="300"/>
      <c r="DT143" s="171" t="s">
        <v>106</v>
      </c>
      <c r="DU143" s="296" t="s">
        <v>171</v>
      </c>
      <c r="DV143" s="310"/>
      <c r="DW143" s="300"/>
      <c r="DX143" s="300"/>
      <c r="DY143" s="300"/>
      <c r="DZ143" s="300"/>
      <c r="EA143" s="300"/>
      <c r="EB143" s="300"/>
      <c r="EC143" s="172" t="s">
        <v>106</v>
      </c>
      <c r="ED143" s="173"/>
      <c r="EE143" s="296" t="s">
        <v>171</v>
      </c>
      <c r="EF143" s="170"/>
      <c r="EG143" s="300"/>
      <c r="EH143" s="300"/>
      <c r="EI143" s="300"/>
      <c r="EJ143" s="300"/>
      <c r="EK143" s="300"/>
      <c r="EL143" s="300"/>
      <c r="EM143" s="172" t="s">
        <v>106</v>
      </c>
      <c r="EN143" s="174"/>
      <c r="EO143" s="296" t="s">
        <v>171</v>
      </c>
      <c r="EP143" s="255"/>
      <c r="EQ143" s="256"/>
      <c r="ER143" s="256"/>
      <c r="ES143" s="256"/>
      <c r="ET143" s="256"/>
      <c r="EU143" s="256"/>
      <c r="EV143" s="175" t="s">
        <v>109</v>
      </c>
      <c r="EW143" s="259" t="str">
        <f t="shared" si="195"/>
        <v/>
      </c>
      <c r="EX143" s="253"/>
      <c r="EY143" s="296" t="s">
        <v>171</v>
      </c>
      <c r="EZ143" s="255"/>
      <c r="FA143" s="256"/>
      <c r="FB143" s="256"/>
      <c r="FC143" s="256"/>
      <c r="FD143" s="256"/>
      <c r="FE143" s="256"/>
      <c r="FF143" s="175" t="s">
        <v>109</v>
      </c>
      <c r="FG143" s="176" t="str">
        <f t="shared" si="196"/>
        <v/>
      </c>
      <c r="FH143" s="251"/>
      <c r="FI143" s="296"/>
      <c r="FJ143" s="423"/>
      <c r="FK143" s="424"/>
      <c r="FL143" s="424"/>
      <c r="FM143" s="424"/>
      <c r="FN143" s="424"/>
      <c r="FO143" s="424"/>
      <c r="FP143" s="165" t="s">
        <v>110</v>
      </c>
      <c r="FQ143" s="177" t="str">
        <f t="shared" si="197"/>
        <v/>
      </c>
      <c r="FR143" s="261"/>
      <c r="FS143" s="263" t="str">
        <f t="shared" si="198"/>
        <v/>
      </c>
      <c r="FT143" s="269"/>
      <c r="FU143" s="270"/>
      <c r="FV143" s="265" t="str">
        <f t="shared" si="199"/>
        <v/>
      </c>
      <c r="FW143" s="273"/>
      <c r="FX143" s="274"/>
      <c r="FY143" s="267" t="str">
        <f t="shared" si="200"/>
        <v/>
      </c>
      <c r="FZ143" s="273"/>
      <c r="GA143" s="277"/>
      <c r="GB143" s="376"/>
      <c r="GD143" s="316" t="str">
        <f t="shared" si="201"/>
        <v/>
      </c>
      <c r="GE143" s="290" t="str">
        <f t="shared" si="202"/>
        <v/>
      </c>
      <c r="GF143" s="290" t="str">
        <f t="shared" si="203"/>
        <v/>
      </c>
      <c r="GG143" s="290" t="str">
        <f t="shared" si="204"/>
        <v/>
      </c>
      <c r="GH143" s="387" t="str">
        <f t="shared" si="205"/>
        <v/>
      </c>
      <c r="GI143" s="316" t="str">
        <f t="shared" si="206"/>
        <v/>
      </c>
      <c r="GJ143" s="290" t="str">
        <f t="shared" si="207"/>
        <v/>
      </c>
      <c r="GK143" s="290" t="str">
        <f t="shared" si="208"/>
        <v/>
      </c>
      <c r="GL143" s="317" t="str">
        <f t="shared" si="209"/>
        <v/>
      </c>
      <c r="GM143" s="391"/>
      <c r="GN143" s="398" t="str">
        <f t="shared" si="210"/>
        <v/>
      </c>
      <c r="GO143" s="398" t="str">
        <f t="shared" si="211"/>
        <v/>
      </c>
      <c r="GP143" s="399" t="str">
        <f t="shared" si="212"/>
        <v/>
      </c>
      <c r="GQ143" s="400" t="str">
        <f t="shared" si="213"/>
        <v/>
      </c>
      <c r="GR143" s="400" t="str">
        <f t="shared" si="214"/>
        <v/>
      </c>
      <c r="GS143" s="400" t="str">
        <f t="shared" si="215"/>
        <v/>
      </c>
      <c r="GT143" s="290" t="str">
        <f t="shared" si="216"/>
        <v/>
      </c>
      <c r="GU143" s="290" t="str">
        <f t="shared" si="217"/>
        <v/>
      </c>
      <c r="GV143" s="290" t="str">
        <f t="shared" si="218"/>
        <v/>
      </c>
      <c r="GW143" s="400" t="str">
        <f t="shared" si="219"/>
        <v/>
      </c>
      <c r="GX143" s="290" t="str">
        <f t="shared" si="220"/>
        <v/>
      </c>
      <c r="GY143" s="290" t="str">
        <f t="shared" si="221"/>
        <v/>
      </c>
      <c r="GZ143" s="290" t="str">
        <f t="shared" si="222"/>
        <v/>
      </c>
      <c r="HA143" s="317" t="str">
        <f t="shared" si="223"/>
        <v/>
      </c>
      <c r="HB143" s="417" t="str">
        <f t="shared" si="224"/>
        <v/>
      </c>
      <c r="HC143" s="399" t="str">
        <f t="shared" si="225"/>
        <v/>
      </c>
      <c r="HD143" s="290" t="str">
        <f t="shared" si="226"/>
        <v/>
      </c>
      <c r="HE143" s="290" t="str">
        <f t="shared" si="227"/>
        <v/>
      </c>
      <c r="HF143" s="290" t="str">
        <f t="shared" si="228"/>
        <v/>
      </c>
      <c r="HG143" s="290" t="str">
        <f t="shared" si="229"/>
        <v/>
      </c>
      <c r="HH143" s="317" t="str">
        <f t="shared" si="230"/>
        <v/>
      </c>
      <c r="HI143" s="399" t="str">
        <f t="shared" si="231"/>
        <v/>
      </c>
      <c r="HJ143" s="387" t="str">
        <f t="shared" si="232"/>
        <v/>
      </c>
      <c r="HK143" s="387" t="str">
        <f t="shared" si="233"/>
        <v/>
      </c>
      <c r="HL143" s="387" t="str">
        <f t="shared" si="234"/>
        <v/>
      </c>
      <c r="HM143" s="387" t="str">
        <f t="shared" si="235"/>
        <v/>
      </c>
      <c r="HN143" s="317" t="str">
        <f t="shared" si="236"/>
        <v/>
      </c>
      <c r="HO143" s="417" t="str">
        <f t="shared" si="237"/>
        <v/>
      </c>
      <c r="HP143" s="290" t="str">
        <f t="shared" si="238"/>
        <v/>
      </c>
      <c r="HQ143" s="290" t="str">
        <f t="shared" si="239"/>
        <v/>
      </c>
      <c r="HR143" s="422" t="str">
        <f t="shared" si="240"/>
        <v/>
      </c>
      <c r="HS143" s="399" t="str">
        <f t="shared" si="241"/>
        <v/>
      </c>
      <c r="HT143" s="400" t="str">
        <f t="shared" si="242"/>
        <v/>
      </c>
      <c r="HU143" s="387" t="str">
        <f t="shared" si="243"/>
        <v/>
      </c>
      <c r="HV143" s="387" t="str">
        <f t="shared" si="244"/>
        <v/>
      </c>
      <c r="HW143" s="404" t="str">
        <f t="shared" si="245"/>
        <v/>
      </c>
      <c r="HX143" s="394" t="str">
        <f t="shared" si="246"/>
        <v/>
      </c>
      <c r="HY143" s="180"/>
      <c r="HZ143" s="406">
        <f t="shared" si="247"/>
        <v>0</v>
      </c>
      <c r="IA143" s="406">
        <f t="shared" si="248"/>
        <v>0</v>
      </c>
      <c r="IB143" s="407">
        <f t="shared" si="249"/>
        <v>0</v>
      </c>
      <c r="IC143" s="407" t="str">
        <f t="shared" si="250"/>
        <v/>
      </c>
      <c r="ID143" s="407" t="str">
        <f t="shared" si="251"/>
        <v/>
      </c>
      <c r="IE143" s="407" t="str">
        <f t="shared" si="252"/>
        <v/>
      </c>
      <c r="IF143" s="407" t="str">
        <f t="shared" si="253"/>
        <v/>
      </c>
      <c r="IG143" s="407">
        <f t="shared" si="254"/>
        <v>0</v>
      </c>
      <c r="IH143" s="407">
        <f t="shared" si="255"/>
        <v>0</v>
      </c>
      <c r="II143" s="407">
        <f t="shared" si="256"/>
        <v>0</v>
      </c>
      <c r="IJ143" s="407">
        <f t="shared" si="257"/>
        <v>0</v>
      </c>
      <c r="IK143" s="406">
        <f t="shared" si="258"/>
        <v>0</v>
      </c>
    </row>
    <row r="144" spans="2:245" s="178" customFormat="1" ht="15" customHeight="1" x14ac:dyDescent="0.2">
      <c r="B144" s="231">
        <f t="shared" si="174"/>
        <v>0</v>
      </c>
      <c r="C144" s="231">
        <f t="shared" si="175"/>
        <v>0</v>
      </c>
      <c r="D144" s="231">
        <f t="shared" si="176"/>
        <v>0</v>
      </c>
      <c r="E144" s="231">
        <f t="shared" si="177"/>
        <v>0</v>
      </c>
      <c r="F144" s="231">
        <f t="shared" si="178"/>
        <v>0</v>
      </c>
      <c r="G144" s="231">
        <f t="shared" si="179"/>
        <v>0</v>
      </c>
      <c r="H144" s="231">
        <f t="shared" si="180"/>
        <v>0</v>
      </c>
      <c r="I144" s="232">
        <f t="shared" si="181"/>
        <v>0</v>
      </c>
      <c r="J144" s="151">
        <f t="shared" si="182"/>
        <v>0</v>
      </c>
      <c r="K144" s="152"/>
      <c r="L144" s="152"/>
      <c r="M144" s="153"/>
      <c r="N144" s="233"/>
      <c r="O144" s="155"/>
      <c r="P144" s="145" t="str">
        <f>IFERROR(VLOOKUP(O144,整理番号!$A$30:$B$31,2,FALSE),"")</f>
        <v/>
      </c>
      <c r="Q144" s="213"/>
      <c r="R144" s="158"/>
      <c r="S144" s="156" t="str">
        <f t="shared" si="183"/>
        <v/>
      </c>
      <c r="T144" s="152"/>
      <c r="U144" s="153"/>
      <c r="V144" s="145" t="str">
        <f>IFERROR(VLOOKUP(U144,整理番号!$A$3:$B$5,2,FALSE),"")</f>
        <v/>
      </c>
      <c r="W144" s="153"/>
      <c r="X144" s="146" t="str">
        <f>IFERROR(VLOOKUP(W144,整理番号!$A$8:$B$9,2,FALSE),"")</f>
        <v/>
      </c>
      <c r="Y144" s="153"/>
      <c r="Z144" s="145" t="str">
        <f>IFERROR(VLOOKUP(Y144,整理番号!$A$12:$B$16,2,FALSE),"")</f>
        <v/>
      </c>
      <c r="AA144" s="209"/>
      <c r="AB144" s="211"/>
      <c r="AC144" s="211"/>
      <c r="AD144" s="209"/>
      <c r="AE144" s="209"/>
      <c r="AF144" s="209"/>
      <c r="AG144" s="209"/>
      <c r="AH144" s="408"/>
      <c r="AI144" s="159"/>
      <c r="AJ144" s="410" t="str">
        <f>IFERROR(VLOOKUP(AI144,整理番号!$A$19:$B$23,2,FALSE),"")</f>
        <v/>
      </c>
      <c r="AK144" s="156" t="str">
        <f t="shared" si="184"/>
        <v/>
      </c>
      <c r="AL144" s="157"/>
      <c r="AM144" s="216"/>
      <c r="AN144" s="218"/>
      <c r="AO144" s="218"/>
      <c r="AP144" s="158"/>
      <c r="AQ144" s="159"/>
      <c r="AR144" s="220"/>
      <c r="AS144" s="161" t="str">
        <f t="shared" si="185"/>
        <v/>
      </c>
      <c r="AT144" s="147"/>
      <c r="AU144" s="147"/>
      <c r="AV144" s="161" t="str">
        <f t="shared" si="186"/>
        <v/>
      </c>
      <c r="AW144" s="162" t="str">
        <f t="shared" si="187"/>
        <v/>
      </c>
      <c r="AX144" s="162" t="str">
        <f t="shared" si="188"/>
        <v/>
      </c>
      <c r="AY144" s="223"/>
      <c r="AZ144" s="227" t="str">
        <f t="shared" si="189"/>
        <v/>
      </c>
      <c r="BA144" s="228" t="str">
        <f t="shared" si="190"/>
        <v/>
      </c>
      <c r="BB144" s="234" t="str">
        <f t="shared" si="191"/>
        <v/>
      </c>
      <c r="BC144" s="237"/>
      <c r="BD144" s="238"/>
      <c r="BE144" s="284"/>
      <c r="BF144" s="286"/>
      <c r="BG144" s="241"/>
      <c r="BH144" s="241"/>
      <c r="BI144" s="241"/>
      <c r="BJ144" s="241"/>
      <c r="BK144" s="241"/>
      <c r="BL144" s="163" t="s">
        <v>105</v>
      </c>
      <c r="BM144" s="302" t="str">
        <f t="shared" si="192"/>
        <v/>
      </c>
      <c r="BN144" s="251"/>
      <c r="BO144" s="270"/>
      <c r="BP144" s="179"/>
      <c r="BQ144" s="164"/>
      <c r="BR144" s="243"/>
      <c r="BS144" s="243"/>
      <c r="BT144" s="243"/>
      <c r="BU144" s="243"/>
      <c r="BV144" s="243"/>
      <c r="BW144" s="165" t="s">
        <v>106</v>
      </c>
      <c r="BX144" s="251"/>
      <c r="BY144" s="296"/>
      <c r="BZ144" s="304"/>
      <c r="CA144" s="305"/>
      <c r="CB144" s="305"/>
      <c r="CC144" s="305"/>
      <c r="CD144" s="305"/>
      <c r="CE144" s="305"/>
      <c r="CF144" s="165" t="s">
        <v>169</v>
      </c>
      <c r="CG144" s="308" t="str">
        <f t="shared" si="193"/>
        <v/>
      </c>
      <c r="CH144" s="251"/>
      <c r="CI144" s="296"/>
      <c r="CJ144" s="166"/>
      <c r="CK144" s="245"/>
      <c r="CL144" s="245"/>
      <c r="CM144" s="245"/>
      <c r="CN144" s="245"/>
      <c r="CO144" s="245"/>
      <c r="CP144" s="165" t="s">
        <v>107</v>
      </c>
      <c r="CQ144" s="247"/>
      <c r="CR144" s="249" t="str">
        <f t="shared" si="194"/>
        <v/>
      </c>
      <c r="CS144" s="251"/>
      <c r="CT144" s="296" t="s">
        <v>171</v>
      </c>
      <c r="CU144" s="167"/>
      <c r="CV144" s="300"/>
      <c r="CW144" s="300"/>
      <c r="CX144" s="300"/>
      <c r="CY144" s="300"/>
      <c r="CZ144" s="300"/>
      <c r="DA144" s="300"/>
      <c r="DB144" s="168" t="s">
        <v>108</v>
      </c>
      <c r="DC144" s="296" t="s">
        <v>171</v>
      </c>
      <c r="DD144" s="170"/>
      <c r="DE144" s="300"/>
      <c r="DF144" s="300"/>
      <c r="DG144" s="300"/>
      <c r="DH144" s="300"/>
      <c r="DI144" s="300"/>
      <c r="DJ144" s="300"/>
      <c r="DK144" s="169" t="s">
        <v>106</v>
      </c>
      <c r="DL144" s="296" t="s">
        <v>171</v>
      </c>
      <c r="DM144" s="170"/>
      <c r="DN144" s="300"/>
      <c r="DO144" s="300"/>
      <c r="DP144" s="300"/>
      <c r="DQ144" s="300"/>
      <c r="DR144" s="300"/>
      <c r="DS144" s="300"/>
      <c r="DT144" s="171" t="s">
        <v>106</v>
      </c>
      <c r="DU144" s="296" t="s">
        <v>171</v>
      </c>
      <c r="DV144" s="310"/>
      <c r="DW144" s="300"/>
      <c r="DX144" s="300"/>
      <c r="DY144" s="300"/>
      <c r="DZ144" s="300"/>
      <c r="EA144" s="300"/>
      <c r="EB144" s="300"/>
      <c r="EC144" s="172" t="s">
        <v>106</v>
      </c>
      <c r="ED144" s="173"/>
      <c r="EE144" s="296" t="s">
        <v>171</v>
      </c>
      <c r="EF144" s="170"/>
      <c r="EG144" s="300"/>
      <c r="EH144" s="300"/>
      <c r="EI144" s="300"/>
      <c r="EJ144" s="300"/>
      <c r="EK144" s="300"/>
      <c r="EL144" s="300"/>
      <c r="EM144" s="172" t="s">
        <v>106</v>
      </c>
      <c r="EN144" s="174"/>
      <c r="EO144" s="296" t="s">
        <v>171</v>
      </c>
      <c r="EP144" s="255"/>
      <c r="EQ144" s="256"/>
      <c r="ER144" s="256"/>
      <c r="ES144" s="256"/>
      <c r="ET144" s="256"/>
      <c r="EU144" s="256"/>
      <c r="EV144" s="175" t="s">
        <v>109</v>
      </c>
      <c r="EW144" s="259" t="str">
        <f t="shared" si="195"/>
        <v/>
      </c>
      <c r="EX144" s="253"/>
      <c r="EY144" s="296" t="s">
        <v>171</v>
      </c>
      <c r="EZ144" s="255"/>
      <c r="FA144" s="256"/>
      <c r="FB144" s="256"/>
      <c r="FC144" s="256"/>
      <c r="FD144" s="256"/>
      <c r="FE144" s="256"/>
      <c r="FF144" s="175" t="s">
        <v>109</v>
      </c>
      <c r="FG144" s="176" t="str">
        <f t="shared" si="196"/>
        <v/>
      </c>
      <c r="FH144" s="251"/>
      <c r="FI144" s="296"/>
      <c r="FJ144" s="423"/>
      <c r="FK144" s="424"/>
      <c r="FL144" s="424"/>
      <c r="FM144" s="424"/>
      <c r="FN144" s="424"/>
      <c r="FO144" s="424"/>
      <c r="FP144" s="165" t="s">
        <v>110</v>
      </c>
      <c r="FQ144" s="177" t="str">
        <f t="shared" si="197"/>
        <v/>
      </c>
      <c r="FR144" s="261"/>
      <c r="FS144" s="263" t="str">
        <f t="shared" si="198"/>
        <v/>
      </c>
      <c r="FT144" s="269"/>
      <c r="FU144" s="270"/>
      <c r="FV144" s="265" t="str">
        <f t="shared" si="199"/>
        <v/>
      </c>
      <c r="FW144" s="273"/>
      <c r="FX144" s="274"/>
      <c r="FY144" s="267" t="str">
        <f t="shared" si="200"/>
        <v/>
      </c>
      <c r="FZ144" s="273"/>
      <c r="GA144" s="277"/>
      <c r="GB144" s="376"/>
      <c r="GD144" s="316" t="str">
        <f t="shared" si="201"/>
        <v/>
      </c>
      <c r="GE144" s="290" t="str">
        <f t="shared" si="202"/>
        <v/>
      </c>
      <c r="GF144" s="290" t="str">
        <f t="shared" si="203"/>
        <v/>
      </c>
      <c r="GG144" s="290" t="str">
        <f t="shared" si="204"/>
        <v/>
      </c>
      <c r="GH144" s="387" t="str">
        <f t="shared" si="205"/>
        <v/>
      </c>
      <c r="GI144" s="316" t="str">
        <f t="shared" si="206"/>
        <v/>
      </c>
      <c r="GJ144" s="290" t="str">
        <f t="shared" si="207"/>
        <v/>
      </c>
      <c r="GK144" s="290" t="str">
        <f t="shared" si="208"/>
        <v/>
      </c>
      <c r="GL144" s="317" t="str">
        <f t="shared" si="209"/>
        <v/>
      </c>
      <c r="GM144" s="391"/>
      <c r="GN144" s="398" t="str">
        <f t="shared" si="210"/>
        <v/>
      </c>
      <c r="GO144" s="398" t="str">
        <f t="shared" si="211"/>
        <v/>
      </c>
      <c r="GP144" s="399" t="str">
        <f t="shared" si="212"/>
        <v/>
      </c>
      <c r="GQ144" s="400" t="str">
        <f t="shared" si="213"/>
        <v/>
      </c>
      <c r="GR144" s="400" t="str">
        <f t="shared" si="214"/>
        <v/>
      </c>
      <c r="GS144" s="400" t="str">
        <f t="shared" si="215"/>
        <v/>
      </c>
      <c r="GT144" s="290" t="str">
        <f t="shared" si="216"/>
        <v/>
      </c>
      <c r="GU144" s="290" t="str">
        <f t="shared" si="217"/>
        <v/>
      </c>
      <c r="GV144" s="290" t="str">
        <f t="shared" si="218"/>
        <v/>
      </c>
      <c r="GW144" s="400" t="str">
        <f t="shared" si="219"/>
        <v/>
      </c>
      <c r="GX144" s="290" t="str">
        <f t="shared" si="220"/>
        <v/>
      </c>
      <c r="GY144" s="290" t="str">
        <f t="shared" si="221"/>
        <v/>
      </c>
      <c r="GZ144" s="290" t="str">
        <f t="shared" si="222"/>
        <v/>
      </c>
      <c r="HA144" s="317" t="str">
        <f t="shared" si="223"/>
        <v/>
      </c>
      <c r="HB144" s="417" t="str">
        <f t="shared" si="224"/>
        <v/>
      </c>
      <c r="HC144" s="399" t="str">
        <f t="shared" si="225"/>
        <v/>
      </c>
      <c r="HD144" s="290" t="str">
        <f t="shared" si="226"/>
        <v/>
      </c>
      <c r="HE144" s="290" t="str">
        <f t="shared" si="227"/>
        <v/>
      </c>
      <c r="HF144" s="290" t="str">
        <f t="shared" si="228"/>
        <v/>
      </c>
      <c r="HG144" s="290" t="str">
        <f t="shared" si="229"/>
        <v/>
      </c>
      <c r="HH144" s="317" t="str">
        <f t="shared" si="230"/>
        <v/>
      </c>
      <c r="HI144" s="399" t="str">
        <f t="shared" si="231"/>
        <v/>
      </c>
      <c r="HJ144" s="387" t="str">
        <f t="shared" si="232"/>
        <v/>
      </c>
      <c r="HK144" s="387" t="str">
        <f t="shared" si="233"/>
        <v/>
      </c>
      <c r="HL144" s="387" t="str">
        <f t="shared" si="234"/>
        <v/>
      </c>
      <c r="HM144" s="387" t="str">
        <f t="shared" si="235"/>
        <v/>
      </c>
      <c r="HN144" s="317" t="str">
        <f t="shared" si="236"/>
        <v/>
      </c>
      <c r="HO144" s="417" t="str">
        <f t="shared" si="237"/>
        <v/>
      </c>
      <c r="HP144" s="290" t="str">
        <f t="shared" si="238"/>
        <v/>
      </c>
      <c r="HQ144" s="290" t="str">
        <f t="shared" si="239"/>
        <v/>
      </c>
      <c r="HR144" s="422" t="str">
        <f t="shared" si="240"/>
        <v/>
      </c>
      <c r="HS144" s="399" t="str">
        <f t="shared" si="241"/>
        <v/>
      </c>
      <c r="HT144" s="400" t="str">
        <f t="shared" si="242"/>
        <v/>
      </c>
      <c r="HU144" s="387" t="str">
        <f t="shared" si="243"/>
        <v/>
      </c>
      <c r="HV144" s="387" t="str">
        <f t="shared" si="244"/>
        <v/>
      </c>
      <c r="HW144" s="404" t="str">
        <f t="shared" si="245"/>
        <v/>
      </c>
      <c r="HX144" s="394" t="str">
        <f t="shared" si="246"/>
        <v/>
      </c>
      <c r="HY144" s="180"/>
      <c r="HZ144" s="406">
        <f t="shared" si="247"/>
        <v>0</v>
      </c>
      <c r="IA144" s="406">
        <f t="shared" si="248"/>
        <v>0</v>
      </c>
      <c r="IB144" s="407">
        <f t="shared" si="249"/>
        <v>0</v>
      </c>
      <c r="IC144" s="407" t="str">
        <f t="shared" si="250"/>
        <v/>
      </c>
      <c r="ID144" s="407" t="str">
        <f t="shared" si="251"/>
        <v/>
      </c>
      <c r="IE144" s="407" t="str">
        <f t="shared" si="252"/>
        <v/>
      </c>
      <c r="IF144" s="407" t="str">
        <f t="shared" si="253"/>
        <v/>
      </c>
      <c r="IG144" s="407">
        <f t="shared" si="254"/>
        <v>0</v>
      </c>
      <c r="IH144" s="407">
        <f t="shared" si="255"/>
        <v>0</v>
      </c>
      <c r="II144" s="407">
        <f t="shared" si="256"/>
        <v>0</v>
      </c>
      <c r="IJ144" s="407">
        <f t="shared" si="257"/>
        <v>0</v>
      </c>
      <c r="IK144" s="406">
        <f t="shared" si="258"/>
        <v>0</v>
      </c>
    </row>
    <row r="145" spans="2:245" s="178" customFormat="1" ht="15" customHeight="1" x14ac:dyDescent="0.2">
      <c r="B145" s="231">
        <f t="shared" ref="B145:B181" si="259">D145*1000000+C145*10000+E145*100+F145</f>
        <v>0</v>
      </c>
      <c r="C145" s="231">
        <f t="shared" ref="C145:C181" si="260">IF(K145&lt;&gt;"",IF(K145&lt;&gt;K144,C144+1,C144),0)</f>
        <v>0</v>
      </c>
      <c r="D145" s="231">
        <f t="shared" ref="D145:D181" si="261">IF(L145&lt;&gt;"",IF(L145&lt;&gt;L144,D144+1,D144),0)</f>
        <v>0</v>
      </c>
      <c r="E145" s="231">
        <f t="shared" ref="E145:E181" si="262">IF(N145&lt;&gt;"",IF(N145&lt;&gt;N144,E144+1,E144),0)</f>
        <v>0</v>
      </c>
      <c r="F145" s="231">
        <f t="shared" ref="F145:F181" si="263">IF(L145&lt;&gt;"",IF(L145&lt;&gt;L144,1,0),0)</f>
        <v>0</v>
      </c>
      <c r="G145" s="231">
        <f t="shared" ref="G145:G181" si="264">IF(N145&lt;&gt;"",IF(N145&lt;&gt;N144,1,0),0)</f>
        <v>0</v>
      </c>
      <c r="H145" s="231">
        <f t="shared" ref="H145:H181" si="265">IF(T145&lt;&gt;"",IF(T145&lt;&gt;T144,1,0),0)</f>
        <v>0</v>
      </c>
      <c r="I145" s="232">
        <f t="shared" ref="I145:I181" si="266">IF(T145&lt;&gt;"",IF(T145&lt;&gt;T144,I144+1,I144),0)</f>
        <v>0</v>
      </c>
      <c r="J145" s="151">
        <f t="shared" ref="J145:J181" si="267">IF(L145&lt;&gt;"",J144+1,0)</f>
        <v>0</v>
      </c>
      <c r="K145" s="152"/>
      <c r="L145" s="152"/>
      <c r="M145" s="153"/>
      <c r="N145" s="233"/>
      <c r="O145" s="155"/>
      <c r="P145" s="145" t="str">
        <f>IFERROR(VLOOKUP(O145,整理番号!$A$30:$B$31,2,FALSE),"")</f>
        <v/>
      </c>
      <c r="Q145" s="213"/>
      <c r="R145" s="158"/>
      <c r="S145" s="156" t="str">
        <f t="shared" ref="S145:S181" si="268">IF(T145&lt;&gt;"",IF(L145&lt;&gt;L144,1,IF(T145&lt;&gt;T144,S144+1,S144)),"")</f>
        <v/>
      </c>
      <c r="T145" s="152"/>
      <c r="U145" s="153"/>
      <c r="V145" s="145" t="str">
        <f>IFERROR(VLOOKUP(U145,整理番号!$A$3:$B$5,2,FALSE),"")</f>
        <v/>
      </c>
      <c r="W145" s="153"/>
      <c r="X145" s="146" t="str">
        <f>IFERROR(VLOOKUP(W145,整理番号!$A$8:$B$9,2,FALSE),"")</f>
        <v/>
      </c>
      <c r="Y145" s="153"/>
      <c r="Z145" s="145" t="str">
        <f>IFERROR(VLOOKUP(Y145,整理番号!$A$12:$B$16,2,FALSE),"")</f>
        <v/>
      </c>
      <c r="AA145" s="209"/>
      <c r="AB145" s="211"/>
      <c r="AC145" s="211"/>
      <c r="AD145" s="209"/>
      <c r="AE145" s="209"/>
      <c r="AF145" s="209"/>
      <c r="AG145" s="209"/>
      <c r="AH145" s="408"/>
      <c r="AI145" s="159"/>
      <c r="AJ145" s="410" t="str">
        <f>IFERROR(VLOOKUP(AI145,整理番号!$A$19:$B$23,2,FALSE),"")</f>
        <v/>
      </c>
      <c r="AK145" s="156" t="str">
        <f t="shared" ref="AK145:AK181" si="269">IF(AL145&lt;&gt;"",IF(OR(T145&lt;&gt;T144,L145&lt;&gt;L144),1,AK144+1),"")</f>
        <v/>
      </c>
      <c r="AL145" s="157"/>
      <c r="AM145" s="216"/>
      <c r="AN145" s="218"/>
      <c r="AO145" s="218"/>
      <c r="AP145" s="158"/>
      <c r="AQ145" s="159"/>
      <c r="AR145" s="220"/>
      <c r="AS145" s="161" t="str">
        <f t="shared" ref="AS145:AS181" si="270">IF(AR145&gt;0,ROUNDDOWN(IF145,0),"")</f>
        <v/>
      </c>
      <c r="AT145" s="147"/>
      <c r="AU145" s="147"/>
      <c r="AV145" s="161" t="str">
        <f t="shared" ref="AV145:AV181" si="271">IF(AR145&gt;0,AR145-SUM(AS145:AU145),"")</f>
        <v/>
      </c>
      <c r="AW145" s="162" t="str">
        <f t="shared" ref="AW145:AW181" si="272">IF(AR145&gt;0,IF(AP145=7,AR145,0),"")</f>
        <v/>
      </c>
      <c r="AX145" s="162" t="str">
        <f t="shared" ref="AX145:AX181" si="273">IF(AR145&gt;0,IF(AP145=7,AS145,0),"")</f>
        <v/>
      </c>
      <c r="AY145" s="223"/>
      <c r="AZ145" s="227" t="str">
        <f t="shared" ref="AZ145:AZ181" si="274">IF(AR145&gt;0,IF(AY145="非課税","",IF(AND(AQ145=1,AY145="控除不可"),"該当なし",IF(AND(AQ145=1,AY145="80%控除"),ROUNDDOWN(AR145*8/110,0),IF(AND(AQ145=1,AY145="全額控除"),ROUNDDOWN(AR145*10/110,0),IF(AND(AY145="控除不可",OR(AQ145=2,AQ145=3)),"該当なし","含税額"))))),"")</f>
        <v/>
      </c>
      <c r="BA145" s="228" t="str">
        <f t="shared" ref="BA145:BA181" si="275">IF(AR145&gt;0,IF(AND(AQ145=1,AY145="控除不可"),"",IF(AND(AQ145=1,AY145="80%控除"),ROUNDDOWN(AS145*8/102,0),IF(AND(AQ145=1,AY145="全額控除"),ROUNDDOWN(AS145*10/100,0),IF(AQ145=2,"","")))),"")</f>
        <v/>
      </c>
      <c r="BB145" s="234" t="str">
        <f t="shared" ref="BB145:BB181" si="276">IF($H145=1,IF(R145=1,5,0),"")</f>
        <v/>
      </c>
      <c r="BC145" s="237"/>
      <c r="BD145" s="238"/>
      <c r="BE145" s="284"/>
      <c r="BF145" s="286"/>
      <c r="BG145" s="241"/>
      <c r="BH145" s="241"/>
      <c r="BI145" s="241"/>
      <c r="BJ145" s="241"/>
      <c r="BK145" s="241"/>
      <c r="BL145" s="163" t="s">
        <v>105</v>
      </c>
      <c r="BM145" s="302" t="str">
        <f t="shared" ref="BM145:BM181" si="277">IF(BE145=1,BK145-BF145,"")</f>
        <v/>
      </c>
      <c r="BN145" s="251"/>
      <c r="BO145" s="270"/>
      <c r="BP145" s="179"/>
      <c r="BQ145" s="164"/>
      <c r="BR145" s="243"/>
      <c r="BS145" s="243"/>
      <c r="BT145" s="243"/>
      <c r="BU145" s="243"/>
      <c r="BV145" s="243"/>
      <c r="BW145" s="165" t="s">
        <v>106</v>
      </c>
      <c r="BX145" s="251"/>
      <c r="BY145" s="296"/>
      <c r="BZ145" s="304"/>
      <c r="CA145" s="305"/>
      <c r="CB145" s="305"/>
      <c r="CC145" s="305"/>
      <c r="CD145" s="305"/>
      <c r="CE145" s="305"/>
      <c r="CF145" s="165" t="s">
        <v>169</v>
      </c>
      <c r="CG145" s="308" t="str">
        <f t="shared" ref="CG145:CG181" si="278">IF(BY145=1,CE145-BZ145,"")</f>
        <v/>
      </c>
      <c r="CH145" s="251"/>
      <c r="CI145" s="296"/>
      <c r="CJ145" s="166"/>
      <c r="CK145" s="245"/>
      <c r="CL145" s="245"/>
      <c r="CM145" s="245"/>
      <c r="CN145" s="245"/>
      <c r="CO145" s="245"/>
      <c r="CP145" s="165" t="s">
        <v>107</v>
      </c>
      <c r="CQ145" s="247"/>
      <c r="CR145" s="249" t="str">
        <f t="shared" ref="CR145:CR181" si="279">IF(CI145=1,CO145/CQ145,"")</f>
        <v/>
      </c>
      <c r="CS145" s="251"/>
      <c r="CT145" s="296" t="s">
        <v>171</v>
      </c>
      <c r="CU145" s="167"/>
      <c r="CV145" s="300"/>
      <c r="CW145" s="300"/>
      <c r="CX145" s="300"/>
      <c r="CY145" s="300"/>
      <c r="CZ145" s="300"/>
      <c r="DA145" s="300"/>
      <c r="DB145" s="168" t="s">
        <v>108</v>
      </c>
      <c r="DC145" s="296" t="s">
        <v>171</v>
      </c>
      <c r="DD145" s="170"/>
      <c r="DE145" s="300"/>
      <c r="DF145" s="300"/>
      <c r="DG145" s="300"/>
      <c r="DH145" s="300"/>
      <c r="DI145" s="300"/>
      <c r="DJ145" s="300"/>
      <c r="DK145" s="169" t="s">
        <v>106</v>
      </c>
      <c r="DL145" s="296" t="s">
        <v>171</v>
      </c>
      <c r="DM145" s="170"/>
      <c r="DN145" s="300"/>
      <c r="DO145" s="300"/>
      <c r="DP145" s="300"/>
      <c r="DQ145" s="300"/>
      <c r="DR145" s="300"/>
      <c r="DS145" s="300"/>
      <c r="DT145" s="171" t="s">
        <v>106</v>
      </c>
      <c r="DU145" s="296" t="s">
        <v>171</v>
      </c>
      <c r="DV145" s="310"/>
      <c r="DW145" s="300"/>
      <c r="DX145" s="300"/>
      <c r="DY145" s="300"/>
      <c r="DZ145" s="300"/>
      <c r="EA145" s="300"/>
      <c r="EB145" s="300"/>
      <c r="EC145" s="172" t="s">
        <v>106</v>
      </c>
      <c r="ED145" s="173"/>
      <c r="EE145" s="296" t="s">
        <v>171</v>
      </c>
      <c r="EF145" s="170"/>
      <c r="EG145" s="300"/>
      <c r="EH145" s="300"/>
      <c r="EI145" s="300"/>
      <c r="EJ145" s="300"/>
      <c r="EK145" s="300"/>
      <c r="EL145" s="300"/>
      <c r="EM145" s="172" t="s">
        <v>106</v>
      </c>
      <c r="EN145" s="174"/>
      <c r="EO145" s="296" t="s">
        <v>171</v>
      </c>
      <c r="EP145" s="255"/>
      <c r="EQ145" s="256"/>
      <c r="ER145" s="256"/>
      <c r="ES145" s="256"/>
      <c r="ET145" s="256"/>
      <c r="EU145" s="256"/>
      <c r="EV145" s="175" t="s">
        <v>109</v>
      </c>
      <c r="EW145" s="259" t="str">
        <f t="shared" ref="EW145:EW181" si="280">IF(EO145=1,ROUNDDOWN((EU145-EP145),3),"")</f>
        <v/>
      </c>
      <c r="EX145" s="253"/>
      <c r="EY145" s="296" t="s">
        <v>171</v>
      </c>
      <c r="EZ145" s="255"/>
      <c r="FA145" s="256"/>
      <c r="FB145" s="256"/>
      <c r="FC145" s="256"/>
      <c r="FD145" s="256"/>
      <c r="FE145" s="256"/>
      <c r="FF145" s="175" t="s">
        <v>109</v>
      </c>
      <c r="FG145" s="176" t="str">
        <f t="shared" ref="FG145:FG181" si="281">IF(EY145=1,ROUNDDOWN((FE145-EZ145),3),"")</f>
        <v/>
      </c>
      <c r="FH145" s="251"/>
      <c r="FI145" s="296"/>
      <c r="FJ145" s="423"/>
      <c r="FK145" s="424"/>
      <c r="FL145" s="424"/>
      <c r="FM145" s="424"/>
      <c r="FN145" s="424"/>
      <c r="FO145" s="424"/>
      <c r="FP145" s="165" t="s">
        <v>110</v>
      </c>
      <c r="FQ145" s="177" t="str">
        <f t="shared" ref="FQ145:FQ181" si="282">IF(FI145=1,ROUNDDOWN((FO145-FJ145)/FJ145,3),"")</f>
        <v/>
      </c>
      <c r="FR145" s="261"/>
      <c r="FS145" s="263" t="str">
        <f t="shared" ref="FS145:FS181" si="283">IF($H145=1,SUM(FT145:FU145),"")</f>
        <v/>
      </c>
      <c r="FT145" s="269"/>
      <c r="FU145" s="270"/>
      <c r="FV145" s="265" t="str">
        <f t="shared" ref="FV145:FV181" si="284">IF($H145=1,SUM(FW145:FX145),"")</f>
        <v/>
      </c>
      <c r="FW145" s="273"/>
      <c r="FX145" s="274"/>
      <c r="FY145" s="267" t="str">
        <f t="shared" ref="FY145:FY181" si="285">IF($H145=1,SUM(FZ145:GA145),"")</f>
        <v/>
      </c>
      <c r="FZ145" s="273"/>
      <c r="GA145" s="277"/>
      <c r="GB145" s="376"/>
      <c r="GD145" s="316" t="str">
        <f t="shared" ref="GD145:GD181" si="286">IF($G145=1,IF(BE145=1,1,0),"")</f>
        <v/>
      </c>
      <c r="GE145" s="290" t="str">
        <f t="shared" ref="GE145:GE181" si="287">IF($H145=1,IF(BO145=1,1,0),"")</f>
        <v/>
      </c>
      <c r="GF145" s="290" t="str">
        <f t="shared" ref="GF145:GF181" si="288">IF($H145=1,IF(BY145=1,1,0),"")</f>
        <v/>
      </c>
      <c r="GG145" s="290" t="str">
        <f t="shared" ref="GG145:GG181" si="289">IF($H145=1,IF(CI145=1,1,0),"")</f>
        <v/>
      </c>
      <c r="GH145" s="387" t="str">
        <f t="shared" ref="GH145:GH181" si="290">IF($H145=1,IF(OR(CT145=1,DC145=1,DL145=1,DU145=1),1,0),"")</f>
        <v/>
      </c>
      <c r="GI145" s="316" t="str">
        <f t="shared" ref="GI145:GI181" si="291">IF($H145=1,IF(EE145=1,1,0),"")</f>
        <v/>
      </c>
      <c r="GJ145" s="290" t="str">
        <f t="shared" ref="GJ145:GJ181" si="292">IF($H145=1,IF(EO145=1,1,0),"")</f>
        <v/>
      </c>
      <c r="GK145" s="290" t="str">
        <f t="shared" ref="GK145:GK181" si="293">IF($H145=1,IF(EY145=1,1,0),"")</f>
        <v/>
      </c>
      <c r="GL145" s="317" t="str">
        <f t="shared" ref="GL145:GL181" si="294">IF($H145=1,IF(FI145=1,1,0),"")</f>
        <v/>
      </c>
      <c r="GM145" s="391"/>
      <c r="GN145" s="398" t="str">
        <f t="shared" ref="GN145:GN181" si="295">IF($H145=1,IF(BB145=5,5,0),"")</f>
        <v/>
      </c>
      <c r="GO145" s="398" t="str">
        <f t="shared" ref="GO145:GO181" si="296">IF($H145=1,IF(BC145=1,5,IF(BC145=2,3,0)),"")</f>
        <v/>
      </c>
      <c r="GP145" s="399" t="str">
        <f t="shared" ref="GP145:GP181" si="297">IF($H145=1,IF(AND(BE145=1,BM145&gt;=1),5,0),"")</f>
        <v/>
      </c>
      <c r="GQ145" s="400" t="str">
        <f t="shared" ref="GQ145:GQ181" si="298">IF($H145=1,IF(BQ145=1,5,IF(AND(BO145=1,BV145=1),5,0)),"")</f>
        <v/>
      </c>
      <c r="GR145" s="400" t="str">
        <f t="shared" ref="GR145:GR181" si="299">IF($H145=1,IF(AND(BY145=1,CG145&gt;=1),3,0),"")</f>
        <v/>
      </c>
      <c r="GS145" s="400" t="str">
        <f t="shared" ref="GS145:GS181" si="300">IF($H145=1,SUM(GT145:GV145),"")</f>
        <v/>
      </c>
      <c r="GT145" s="290" t="str">
        <f t="shared" ref="GT145:GT181" si="301">IF(H145=1,IF(CI145=1,IF(AND(CO145-CJ145&gt;0,CR145&gt;=0.8),3,0),0),"")</f>
        <v/>
      </c>
      <c r="GU145" s="290" t="str">
        <f t="shared" ref="GU145:GU181" si="302">IF($H145=1,IF($CI145=1,IF(AND($CO145-$CJ145&gt;0,0.6&lt;=$CR145,$CR145&lt;0.8),2,0),0),"")</f>
        <v/>
      </c>
      <c r="GV145" s="290" t="str">
        <f t="shared" ref="GV145:GV181" si="303">IF($H145=1,IF($CI145=1,IF(AND($CO145-$CJ145&gt;0,0.4&lt;=$CR145,$CR145&lt;0.6),1,0),0),"")</f>
        <v/>
      </c>
      <c r="GW145" s="400" t="str">
        <f t="shared" ref="GW145:GW181" si="304">IF($H145=1,SUM(GX145:HA145),"")</f>
        <v/>
      </c>
      <c r="GX145" s="290" t="str">
        <f t="shared" ref="GX145:GX181" si="305">IF($H145=1,IF(CV145=1,2,IF(AND(CT145=1,DA145=1),2,0)),"")</f>
        <v/>
      </c>
      <c r="GY145" s="290" t="str">
        <f t="shared" ref="GY145:GY181" si="306">IF($H145=1,IF(DE145=1,2,IF(AND(DC145=1,DJ145=1),2,0)),"")</f>
        <v/>
      </c>
      <c r="GZ145" s="290" t="str">
        <f t="shared" ref="GZ145:GZ181" si="307">IF($H145=1,IF(DN145=1,2,IF(AND(DL145=1,DS145=1),2,0)),"")</f>
        <v/>
      </c>
      <c r="HA145" s="317" t="str">
        <f t="shared" ref="HA145:HA181" si="308">IF($H145=1,IF(DW145=1,2,IF(AND(DU145=1,EB145=1),2,0)),"")</f>
        <v/>
      </c>
      <c r="HB145" s="417" t="str">
        <f t="shared" ref="HB145:HB181" si="309">IF($H145=1,IF(EG145=1,5,IF(AND(EE145=1,EL145=1),5,0)),"")</f>
        <v/>
      </c>
      <c r="HC145" s="399" t="str">
        <f t="shared" ref="HC145:HC181" si="310">IF($H145=1,SUM(HD145:HH145),"")</f>
        <v/>
      </c>
      <c r="HD145" s="290" t="str">
        <f t="shared" ref="HD145:HD181" si="311">IF($H145=1,IF(AND($EO145=1,$EU145-$EP145&gt;0,50&lt;=$EW145,$EW145&lt;100),1,0),"")</f>
        <v/>
      </c>
      <c r="HE145" s="290" t="str">
        <f t="shared" ref="HE145:HE181" si="312">IF($H145=1,IF(AND($EO145=1,$EU145-$EP145&gt;0,100&lt;=$EW145,$EW145&lt;150),2,0),"")</f>
        <v/>
      </c>
      <c r="HF145" s="290" t="str">
        <f t="shared" ref="HF145:HF181" si="313">IF($H145=1,IF(AND($EO145=1,$EU145-$EP145&gt;0,150&lt;=$EW145,$EW145&lt;200),3,0),"")</f>
        <v/>
      </c>
      <c r="HG145" s="290" t="str">
        <f t="shared" ref="HG145:HG181" si="314">IF($H145=1,IF(AND($EO145=1,$EU145-$EP145&gt;0,200&lt;=$EW145,$EW145&lt;250),4,0),"")</f>
        <v/>
      </c>
      <c r="HH145" s="317" t="str">
        <f t="shared" ref="HH145:HH181" si="315">IF($H145=1,IF(AND($EO145=1,$EU145-$EP145&gt;0,250&lt;=$EW145),5,0),"")</f>
        <v/>
      </c>
      <c r="HI145" s="399" t="str">
        <f t="shared" ref="HI145:HI181" si="316">IF($H145=1,SUM(HJ145:HN145),"")</f>
        <v/>
      </c>
      <c r="HJ145" s="387" t="str">
        <f t="shared" ref="HJ145:HJ181" si="317">IF($H145=1,IF(AND($EY145=1,$FE145-$EZ145&gt;0,50&lt;=$FG145,$FG145&lt;100),1,0),"")</f>
        <v/>
      </c>
      <c r="HK145" s="387" t="str">
        <f t="shared" ref="HK145:HK181" si="318">IF($H145=1,IF(AND($EY145=1,$FE145-$EZ145&gt;0,100&lt;=$FG145,$FG145&lt;150),2,0),"")</f>
        <v/>
      </c>
      <c r="HL145" s="387" t="str">
        <f t="shared" ref="HL145:HL181" si="319">IF($H145=1,IF(AND($EY145=1,$FE145-$EZ145&gt;0,150&lt;=$FG145,$FG145&lt;200),3,0),"")</f>
        <v/>
      </c>
      <c r="HM145" s="387" t="str">
        <f t="shared" ref="HM145:HM181" si="320">IF($H145=1,IF(AND($EY145=1,$FE145-$EZ145&gt;0,200&lt;=$FG145,$FG145&lt;250),4,0),"")</f>
        <v/>
      </c>
      <c r="HN145" s="317" t="str">
        <f t="shared" ref="HN145:HN181" si="321">IF($H145=1,IF(AND($EY145=1,$FE145-$EZ145&gt;0,250&lt;=$FG145),5,0),"")</f>
        <v/>
      </c>
      <c r="HO145" s="417" t="str">
        <f t="shared" ref="HO145:HO181" si="322">IF($H145=1,SUM(HP145:HR145),"")</f>
        <v/>
      </c>
      <c r="HP145" s="290" t="str">
        <f t="shared" ref="HP145:HP181" si="323">IF($H145=1,IF(AND($FI145=1,-0.06&lt;$FQ145,$FQ145&lt;=-0.02),1,0),"")</f>
        <v/>
      </c>
      <c r="HQ145" s="290" t="str">
        <f t="shared" ref="HQ145:HQ181" si="324">IF($H145=1,IF(AND($FI145=1,-0.1&lt;$FQ145,$FQ145&lt;=-0.06),2,0),"")</f>
        <v/>
      </c>
      <c r="HR145" s="422" t="str">
        <f t="shared" ref="HR145:HR181" si="325">IF($H145=1,IF(AND($FI145=1,$FQ145&lt;=-0.1),3,0),"")</f>
        <v/>
      </c>
      <c r="HS145" s="399" t="str">
        <f t="shared" ref="HS145:HS181" si="326">IF($H145=1,IF(FS145=1,1,0),"")</f>
        <v/>
      </c>
      <c r="HT145" s="400" t="str">
        <f t="shared" ref="HT145:HT181" si="327">IF($H145=1,SUM(HU145:HV145),"")</f>
        <v/>
      </c>
      <c r="HU145" s="387" t="str">
        <f t="shared" ref="HU145:HU181" si="328">IF($H145=1,IF(FW145=1,2,0),"")</f>
        <v/>
      </c>
      <c r="HV145" s="387" t="str">
        <f t="shared" ref="HV145:HV181" si="329">IF($H145=1,IF(FX145=1,1,0),"")</f>
        <v/>
      </c>
      <c r="HW145" s="404" t="str">
        <f t="shared" ref="HW145:HW181" si="330">IF($H145=1,IF(FY145=1,1,0),"")</f>
        <v/>
      </c>
      <c r="HX145" s="394" t="str">
        <f t="shared" ref="HX145:HX181" si="331">IF($H145=1,SUM(GN145,GO145,GP145,GQ145,GR145,GS145,GW145,HB145,HC145,HI145,HO145,HS145,HT145,HW145),"")</f>
        <v/>
      </c>
      <c r="HY145" s="180"/>
      <c r="HZ145" s="406">
        <f t="shared" ref="HZ145:HZ181" si="332">IF(1&lt;=D145,AQ145,0)</f>
        <v>0</v>
      </c>
      <c r="IA145" s="406">
        <f t="shared" ref="IA145:IA181" si="333">IF(1&lt;=D145,AI145,0)</f>
        <v>0</v>
      </c>
      <c r="IB145" s="407">
        <f t="shared" ref="IB145:IB181" si="334">IF(1&lt;=D145,AR145,0)</f>
        <v>0</v>
      </c>
      <c r="IC145" s="407" t="str">
        <f t="shared" ref="IC145:IC181" si="335">IF(IB145&gt;0,IF(AY145="非課税",IB145,IF(AND(HZ145=1,AY145="控除不可"),IB145,IF(AND(HZ145=1,AY145="80%控除"),ROUNDDOWN(IB145*102/110,0),IF(AND(HZ145=1,AY145="全額控除"),ROUNDDOWN(IB145*100/110,0),IF(OR(HZ145=2,HZ145=3),IB145,IB145))))),"")</f>
        <v/>
      </c>
      <c r="ID145" s="407" t="str">
        <f t="shared" ref="ID145:ID181" si="336">IF(IA145&gt;0,IF(IA145=5,IC145/2,IB145),"")</f>
        <v/>
      </c>
      <c r="IE145" s="407" t="str">
        <f t="shared" ref="IE145:IE181" si="337">IF(IA145=1,ID145,IF(IA145=2,1000000,IF(IA145=3,ID145,IF(IA145=4,250000,IF(IA145=5,10000000,"")))))</f>
        <v/>
      </c>
      <c r="IF145" s="407" t="str">
        <f t="shared" ref="IF145:IF181" si="338">IF(IB145&gt;0,MIN(ID145,IE145),"")</f>
        <v/>
      </c>
      <c r="IG145" s="407">
        <f t="shared" ref="IG145:IG181" si="339">IF(G145=1,SUMIF($N$16:$N$180,N145,$AR$16:$AR$1059),0)</f>
        <v>0</v>
      </c>
      <c r="IH145" s="407">
        <f t="shared" ref="IH145:IH181" si="340">IF(G145=1,SUMIF($N$16:$N$180,N145,$AS$16:$AS$1059),0)</f>
        <v>0</v>
      </c>
      <c r="II145" s="407">
        <f t="shared" ref="II145:II181" si="341">IF(G145=1,SUMIF($N$16:$N$180,N145,$AW$16:$AW$1059),0)</f>
        <v>0</v>
      </c>
      <c r="IJ145" s="407">
        <f t="shared" ref="IJ145:IJ181" si="342">IF(G145=1,SUMIF($N$16:$N$180,N145,$AX$16:$AX$1059),0)</f>
        <v>0</v>
      </c>
      <c r="IK145" s="406">
        <f t="shared" ref="IK145:IK181" si="343">IF(G145=1,IF(IH145&lt;=10000000,"○","×"),0)</f>
        <v>0</v>
      </c>
    </row>
    <row r="146" spans="2:245" s="178" customFormat="1" ht="15" customHeight="1" x14ac:dyDescent="0.2">
      <c r="B146" s="231">
        <f t="shared" si="259"/>
        <v>0</v>
      </c>
      <c r="C146" s="231">
        <f t="shared" si="260"/>
        <v>0</v>
      </c>
      <c r="D146" s="231">
        <f t="shared" si="261"/>
        <v>0</v>
      </c>
      <c r="E146" s="231">
        <f t="shared" si="262"/>
        <v>0</v>
      </c>
      <c r="F146" s="231">
        <f t="shared" si="263"/>
        <v>0</v>
      </c>
      <c r="G146" s="231">
        <f t="shared" si="264"/>
        <v>0</v>
      </c>
      <c r="H146" s="231">
        <f t="shared" si="265"/>
        <v>0</v>
      </c>
      <c r="I146" s="232">
        <f t="shared" si="266"/>
        <v>0</v>
      </c>
      <c r="J146" s="151">
        <f t="shared" si="267"/>
        <v>0</v>
      </c>
      <c r="K146" s="152"/>
      <c r="L146" s="152"/>
      <c r="M146" s="153"/>
      <c r="N146" s="233"/>
      <c r="O146" s="155"/>
      <c r="P146" s="145" t="str">
        <f>IFERROR(VLOOKUP(O146,整理番号!$A$30:$B$31,2,FALSE),"")</f>
        <v/>
      </c>
      <c r="Q146" s="213"/>
      <c r="R146" s="158"/>
      <c r="S146" s="156" t="str">
        <f t="shared" si="268"/>
        <v/>
      </c>
      <c r="T146" s="152"/>
      <c r="U146" s="153"/>
      <c r="V146" s="145" t="str">
        <f>IFERROR(VLOOKUP(U146,整理番号!$A$3:$B$5,2,FALSE),"")</f>
        <v/>
      </c>
      <c r="W146" s="153"/>
      <c r="X146" s="146" t="str">
        <f>IFERROR(VLOOKUP(W146,整理番号!$A$8:$B$9,2,FALSE),"")</f>
        <v/>
      </c>
      <c r="Y146" s="153"/>
      <c r="Z146" s="145" t="str">
        <f>IFERROR(VLOOKUP(Y146,整理番号!$A$12:$B$16,2,FALSE),"")</f>
        <v/>
      </c>
      <c r="AA146" s="209"/>
      <c r="AB146" s="211"/>
      <c r="AC146" s="211"/>
      <c r="AD146" s="209"/>
      <c r="AE146" s="209"/>
      <c r="AF146" s="209"/>
      <c r="AG146" s="209"/>
      <c r="AH146" s="408"/>
      <c r="AI146" s="159"/>
      <c r="AJ146" s="410" t="str">
        <f>IFERROR(VLOOKUP(AI146,整理番号!$A$19:$B$23,2,FALSE),"")</f>
        <v/>
      </c>
      <c r="AK146" s="156" t="str">
        <f t="shared" si="269"/>
        <v/>
      </c>
      <c r="AL146" s="157"/>
      <c r="AM146" s="216"/>
      <c r="AN146" s="218"/>
      <c r="AO146" s="218"/>
      <c r="AP146" s="158"/>
      <c r="AQ146" s="159"/>
      <c r="AR146" s="220"/>
      <c r="AS146" s="161" t="str">
        <f t="shared" si="270"/>
        <v/>
      </c>
      <c r="AT146" s="147"/>
      <c r="AU146" s="147"/>
      <c r="AV146" s="161" t="str">
        <f t="shared" si="271"/>
        <v/>
      </c>
      <c r="AW146" s="162" t="str">
        <f t="shared" si="272"/>
        <v/>
      </c>
      <c r="AX146" s="162" t="str">
        <f t="shared" si="273"/>
        <v/>
      </c>
      <c r="AY146" s="223"/>
      <c r="AZ146" s="227" t="str">
        <f t="shared" si="274"/>
        <v/>
      </c>
      <c r="BA146" s="228" t="str">
        <f t="shared" si="275"/>
        <v/>
      </c>
      <c r="BB146" s="234" t="str">
        <f t="shared" si="276"/>
        <v/>
      </c>
      <c r="BC146" s="237"/>
      <c r="BD146" s="238"/>
      <c r="BE146" s="284"/>
      <c r="BF146" s="286"/>
      <c r="BG146" s="241"/>
      <c r="BH146" s="241"/>
      <c r="BI146" s="241"/>
      <c r="BJ146" s="241"/>
      <c r="BK146" s="241"/>
      <c r="BL146" s="163" t="s">
        <v>105</v>
      </c>
      <c r="BM146" s="302" t="str">
        <f t="shared" si="277"/>
        <v/>
      </c>
      <c r="BN146" s="251"/>
      <c r="BO146" s="270"/>
      <c r="BP146" s="179"/>
      <c r="BQ146" s="164"/>
      <c r="BR146" s="243"/>
      <c r="BS146" s="243"/>
      <c r="BT146" s="243"/>
      <c r="BU146" s="243"/>
      <c r="BV146" s="243"/>
      <c r="BW146" s="165" t="s">
        <v>106</v>
      </c>
      <c r="BX146" s="251"/>
      <c r="BY146" s="296"/>
      <c r="BZ146" s="304"/>
      <c r="CA146" s="305"/>
      <c r="CB146" s="305"/>
      <c r="CC146" s="305"/>
      <c r="CD146" s="305"/>
      <c r="CE146" s="305"/>
      <c r="CF146" s="165" t="s">
        <v>169</v>
      </c>
      <c r="CG146" s="308" t="str">
        <f t="shared" si="278"/>
        <v/>
      </c>
      <c r="CH146" s="251"/>
      <c r="CI146" s="296"/>
      <c r="CJ146" s="166"/>
      <c r="CK146" s="245"/>
      <c r="CL146" s="245"/>
      <c r="CM146" s="245"/>
      <c r="CN146" s="245"/>
      <c r="CO146" s="245"/>
      <c r="CP146" s="165" t="s">
        <v>107</v>
      </c>
      <c r="CQ146" s="247"/>
      <c r="CR146" s="249" t="str">
        <f t="shared" si="279"/>
        <v/>
      </c>
      <c r="CS146" s="251"/>
      <c r="CT146" s="296" t="s">
        <v>171</v>
      </c>
      <c r="CU146" s="167"/>
      <c r="CV146" s="300"/>
      <c r="CW146" s="300"/>
      <c r="CX146" s="300"/>
      <c r="CY146" s="300"/>
      <c r="CZ146" s="300"/>
      <c r="DA146" s="300"/>
      <c r="DB146" s="168" t="s">
        <v>108</v>
      </c>
      <c r="DC146" s="296" t="s">
        <v>171</v>
      </c>
      <c r="DD146" s="170"/>
      <c r="DE146" s="300"/>
      <c r="DF146" s="300"/>
      <c r="DG146" s="300"/>
      <c r="DH146" s="300"/>
      <c r="DI146" s="300"/>
      <c r="DJ146" s="300"/>
      <c r="DK146" s="169" t="s">
        <v>106</v>
      </c>
      <c r="DL146" s="296" t="s">
        <v>171</v>
      </c>
      <c r="DM146" s="170"/>
      <c r="DN146" s="300"/>
      <c r="DO146" s="300"/>
      <c r="DP146" s="300"/>
      <c r="DQ146" s="300"/>
      <c r="DR146" s="300"/>
      <c r="DS146" s="300"/>
      <c r="DT146" s="171" t="s">
        <v>106</v>
      </c>
      <c r="DU146" s="296" t="s">
        <v>171</v>
      </c>
      <c r="DV146" s="310"/>
      <c r="DW146" s="300"/>
      <c r="DX146" s="300"/>
      <c r="DY146" s="300"/>
      <c r="DZ146" s="300"/>
      <c r="EA146" s="300"/>
      <c r="EB146" s="300"/>
      <c r="EC146" s="172" t="s">
        <v>106</v>
      </c>
      <c r="ED146" s="173"/>
      <c r="EE146" s="296" t="s">
        <v>171</v>
      </c>
      <c r="EF146" s="170"/>
      <c r="EG146" s="300"/>
      <c r="EH146" s="300"/>
      <c r="EI146" s="300"/>
      <c r="EJ146" s="300"/>
      <c r="EK146" s="300"/>
      <c r="EL146" s="300"/>
      <c r="EM146" s="172" t="s">
        <v>106</v>
      </c>
      <c r="EN146" s="174"/>
      <c r="EO146" s="296" t="s">
        <v>171</v>
      </c>
      <c r="EP146" s="255"/>
      <c r="EQ146" s="256"/>
      <c r="ER146" s="256"/>
      <c r="ES146" s="256"/>
      <c r="ET146" s="256"/>
      <c r="EU146" s="256"/>
      <c r="EV146" s="175" t="s">
        <v>109</v>
      </c>
      <c r="EW146" s="259" t="str">
        <f t="shared" si="280"/>
        <v/>
      </c>
      <c r="EX146" s="253"/>
      <c r="EY146" s="296" t="s">
        <v>171</v>
      </c>
      <c r="EZ146" s="255"/>
      <c r="FA146" s="256"/>
      <c r="FB146" s="256"/>
      <c r="FC146" s="256"/>
      <c r="FD146" s="256"/>
      <c r="FE146" s="256"/>
      <c r="FF146" s="175" t="s">
        <v>109</v>
      </c>
      <c r="FG146" s="176" t="str">
        <f t="shared" si="281"/>
        <v/>
      </c>
      <c r="FH146" s="251"/>
      <c r="FI146" s="296"/>
      <c r="FJ146" s="423"/>
      <c r="FK146" s="424"/>
      <c r="FL146" s="424"/>
      <c r="FM146" s="424"/>
      <c r="FN146" s="424"/>
      <c r="FO146" s="424"/>
      <c r="FP146" s="165" t="s">
        <v>110</v>
      </c>
      <c r="FQ146" s="177" t="str">
        <f t="shared" si="282"/>
        <v/>
      </c>
      <c r="FR146" s="261"/>
      <c r="FS146" s="263" t="str">
        <f t="shared" si="283"/>
        <v/>
      </c>
      <c r="FT146" s="269"/>
      <c r="FU146" s="270"/>
      <c r="FV146" s="265" t="str">
        <f t="shared" si="284"/>
        <v/>
      </c>
      <c r="FW146" s="273"/>
      <c r="FX146" s="274"/>
      <c r="FY146" s="267" t="str">
        <f t="shared" si="285"/>
        <v/>
      </c>
      <c r="FZ146" s="273"/>
      <c r="GA146" s="277"/>
      <c r="GB146" s="376"/>
      <c r="GD146" s="316" t="str">
        <f t="shared" si="286"/>
        <v/>
      </c>
      <c r="GE146" s="290" t="str">
        <f t="shared" si="287"/>
        <v/>
      </c>
      <c r="GF146" s="290" t="str">
        <f t="shared" si="288"/>
        <v/>
      </c>
      <c r="GG146" s="290" t="str">
        <f t="shared" si="289"/>
        <v/>
      </c>
      <c r="GH146" s="387" t="str">
        <f t="shared" si="290"/>
        <v/>
      </c>
      <c r="GI146" s="316" t="str">
        <f t="shared" si="291"/>
        <v/>
      </c>
      <c r="GJ146" s="290" t="str">
        <f t="shared" si="292"/>
        <v/>
      </c>
      <c r="GK146" s="290" t="str">
        <f t="shared" si="293"/>
        <v/>
      </c>
      <c r="GL146" s="317" t="str">
        <f t="shared" si="294"/>
        <v/>
      </c>
      <c r="GM146" s="391"/>
      <c r="GN146" s="398" t="str">
        <f t="shared" si="295"/>
        <v/>
      </c>
      <c r="GO146" s="398" t="str">
        <f t="shared" si="296"/>
        <v/>
      </c>
      <c r="GP146" s="399" t="str">
        <f t="shared" si="297"/>
        <v/>
      </c>
      <c r="GQ146" s="400" t="str">
        <f t="shared" si="298"/>
        <v/>
      </c>
      <c r="GR146" s="400" t="str">
        <f t="shared" si="299"/>
        <v/>
      </c>
      <c r="GS146" s="400" t="str">
        <f t="shared" si="300"/>
        <v/>
      </c>
      <c r="GT146" s="290" t="str">
        <f t="shared" si="301"/>
        <v/>
      </c>
      <c r="GU146" s="290" t="str">
        <f t="shared" si="302"/>
        <v/>
      </c>
      <c r="GV146" s="290" t="str">
        <f t="shared" si="303"/>
        <v/>
      </c>
      <c r="GW146" s="400" t="str">
        <f t="shared" si="304"/>
        <v/>
      </c>
      <c r="GX146" s="290" t="str">
        <f t="shared" si="305"/>
        <v/>
      </c>
      <c r="GY146" s="290" t="str">
        <f t="shared" si="306"/>
        <v/>
      </c>
      <c r="GZ146" s="290" t="str">
        <f t="shared" si="307"/>
        <v/>
      </c>
      <c r="HA146" s="317" t="str">
        <f t="shared" si="308"/>
        <v/>
      </c>
      <c r="HB146" s="417" t="str">
        <f t="shared" si="309"/>
        <v/>
      </c>
      <c r="HC146" s="399" t="str">
        <f t="shared" si="310"/>
        <v/>
      </c>
      <c r="HD146" s="290" t="str">
        <f t="shared" si="311"/>
        <v/>
      </c>
      <c r="HE146" s="290" t="str">
        <f t="shared" si="312"/>
        <v/>
      </c>
      <c r="HF146" s="290" t="str">
        <f t="shared" si="313"/>
        <v/>
      </c>
      <c r="HG146" s="290" t="str">
        <f t="shared" si="314"/>
        <v/>
      </c>
      <c r="HH146" s="317" t="str">
        <f t="shared" si="315"/>
        <v/>
      </c>
      <c r="HI146" s="399" t="str">
        <f t="shared" si="316"/>
        <v/>
      </c>
      <c r="HJ146" s="387" t="str">
        <f t="shared" si="317"/>
        <v/>
      </c>
      <c r="HK146" s="387" t="str">
        <f t="shared" si="318"/>
        <v/>
      </c>
      <c r="HL146" s="387" t="str">
        <f t="shared" si="319"/>
        <v/>
      </c>
      <c r="HM146" s="387" t="str">
        <f t="shared" si="320"/>
        <v/>
      </c>
      <c r="HN146" s="317" t="str">
        <f t="shared" si="321"/>
        <v/>
      </c>
      <c r="HO146" s="417" t="str">
        <f t="shared" si="322"/>
        <v/>
      </c>
      <c r="HP146" s="290" t="str">
        <f t="shared" si="323"/>
        <v/>
      </c>
      <c r="HQ146" s="290" t="str">
        <f t="shared" si="324"/>
        <v/>
      </c>
      <c r="HR146" s="422" t="str">
        <f t="shared" si="325"/>
        <v/>
      </c>
      <c r="HS146" s="399" t="str">
        <f t="shared" si="326"/>
        <v/>
      </c>
      <c r="HT146" s="400" t="str">
        <f t="shared" si="327"/>
        <v/>
      </c>
      <c r="HU146" s="387" t="str">
        <f t="shared" si="328"/>
        <v/>
      </c>
      <c r="HV146" s="387" t="str">
        <f t="shared" si="329"/>
        <v/>
      </c>
      <c r="HW146" s="404" t="str">
        <f t="shared" si="330"/>
        <v/>
      </c>
      <c r="HX146" s="394" t="str">
        <f t="shared" si="331"/>
        <v/>
      </c>
      <c r="HY146" s="180"/>
      <c r="HZ146" s="406">
        <f t="shared" si="332"/>
        <v>0</v>
      </c>
      <c r="IA146" s="406">
        <f t="shared" si="333"/>
        <v>0</v>
      </c>
      <c r="IB146" s="407">
        <f t="shared" si="334"/>
        <v>0</v>
      </c>
      <c r="IC146" s="407" t="str">
        <f t="shared" si="335"/>
        <v/>
      </c>
      <c r="ID146" s="407" t="str">
        <f t="shared" si="336"/>
        <v/>
      </c>
      <c r="IE146" s="407" t="str">
        <f t="shared" si="337"/>
        <v/>
      </c>
      <c r="IF146" s="407" t="str">
        <f t="shared" si="338"/>
        <v/>
      </c>
      <c r="IG146" s="407">
        <f t="shared" si="339"/>
        <v>0</v>
      </c>
      <c r="IH146" s="407">
        <f t="shared" si="340"/>
        <v>0</v>
      </c>
      <c r="II146" s="407">
        <f t="shared" si="341"/>
        <v>0</v>
      </c>
      <c r="IJ146" s="407">
        <f t="shared" si="342"/>
        <v>0</v>
      </c>
      <c r="IK146" s="406">
        <f t="shared" si="343"/>
        <v>0</v>
      </c>
    </row>
    <row r="147" spans="2:245" s="178" customFormat="1" ht="15" customHeight="1" x14ac:dyDescent="0.2">
      <c r="B147" s="231">
        <f t="shared" si="259"/>
        <v>0</v>
      </c>
      <c r="C147" s="231">
        <f t="shared" si="260"/>
        <v>0</v>
      </c>
      <c r="D147" s="231">
        <f t="shared" si="261"/>
        <v>0</v>
      </c>
      <c r="E147" s="231">
        <f t="shared" si="262"/>
        <v>0</v>
      </c>
      <c r="F147" s="231">
        <f t="shared" si="263"/>
        <v>0</v>
      </c>
      <c r="G147" s="231">
        <f t="shared" si="264"/>
        <v>0</v>
      </c>
      <c r="H147" s="231">
        <f t="shared" si="265"/>
        <v>0</v>
      </c>
      <c r="I147" s="232">
        <f t="shared" si="266"/>
        <v>0</v>
      </c>
      <c r="J147" s="151">
        <f t="shared" si="267"/>
        <v>0</v>
      </c>
      <c r="K147" s="152"/>
      <c r="L147" s="152"/>
      <c r="M147" s="153"/>
      <c r="N147" s="233"/>
      <c r="O147" s="155"/>
      <c r="P147" s="145" t="str">
        <f>IFERROR(VLOOKUP(O147,整理番号!$A$30:$B$31,2,FALSE),"")</f>
        <v/>
      </c>
      <c r="Q147" s="213"/>
      <c r="R147" s="158"/>
      <c r="S147" s="156" t="str">
        <f t="shared" si="268"/>
        <v/>
      </c>
      <c r="T147" s="152"/>
      <c r="U147" s="153"/>
      <c r="V147" s="145" t="str">
        <f>IFERROR(VLOOKUP(U147,整理番号!$A$3:$B$5,2,FALSE),"")</f>
        <v/>
      </c>
      <c r="W147" s="153"/>
      <c r="X147" s="146" t="str">
        <f>IFERROR(VLOOKUP(W147,整理番号!$A$8:$B$9,2,FALSE),"")</f>
        <v/>
      </c>
      <c r="Y147" s="153"/>
      <c r="Z147" s="145" t="str">
        <f>IFERROR(VLOOKUP(Y147,整理番号!$A$12:$B$16,2,FALSE),"")</f>
        <v/>
      </c>
      <c r="AA147" s="209"/>
      <c r="AB147" s="211"/>
      <c r="AC147" s="211"/>
      <c r="AD147" s="209"/>
      <c r="AE147" s="209"/>
      <c r="AF147" s="209"/>
      <c r="AG147" s="209"/>
      <c r="AH147" s="408"/>
      <c r="AI147" s="159"/>
      <c r="AJ147" s="410" t="str">
        <f>IFERROR(VLOOKUP(AI147,整理番号!$A$19:$B$23,2,FALSE),"")</f>
        <v/>
      </c>
      <c r="AK147" s="156" t="str">
        <f t="shared" si="269"/>
        <v/>
      </c>
      <c r="AL147" s="157"/>
      <c r="AM147" s="216"/>
      <c r="AN147" s="218"/>
      <c r="AO147" s="218"/>
      <c r="AP147" s="158"/>
      <c r="AQ147" s="159"/>
      <c r="AR147" s="220"/>
      <c r="AS147" s="161" t="str">
        <f t="shared" si="270"/>
        <v/>
      </c>
      <c r="AT147" s="147"/>
      <c r="AU147" s="147"/>
      <c r="AV147" s="161" t="str">
        <f t="shared" si="271"/>
        <v/>
      </c>
      <c r="AW147" s="162" t="str">
        <f t="shared" si="272"/>
        <v/>
      </c>
      <c r="AX147" s="162" t="str">
        <f t="shared" si="273"/>
        <v/>
      </c>
      <c r="AY147" s="223"/>
      <c r="AZ147" s="227" t="str">
        <f t="shared" si="274"/>
        <v/>
      </c>
      <c r="BA147" s="228" t="str">
        <f t="shared" si="275"/>
        <v/>
      </c>
      <c r="BB147" s="234" t="str">
        <f t="shared" si="276"/>
        <v/>
      </c>
      <c r="BC147" s="237"/>
      <c r="BD147" s="238"/>
      <c r="BE147" s="284"/>
      <c r="BF147" s="286"/>
      <c r="BG147" s="241"/>
      <c r="BH147" s="241"/>
      <c r="BI147" s="241"/>
      <c r="BJ147" s="241"/>
      <c r="BK147" s="241"/>
      <c r="BL147" s="163" t="s">
        <v>105</v>
      </c>
      <c r="BM147" s="302" t="str">
        <f t="shared" si="277"/>
        <v/>
      </c>
      <c r="BN147" s="251"/>
      <c r="BO147" s="270"/>
      <c r="BP147" s="179"/>
      <c r="BQ147" s="164"/>
      <c r="BR147" s="243"/>
      <c r="BS147" s="243"/>
      <c r="BT147" s="243"/>
      <c r="BU147" s="243"/>
      <c r="BV147" s="243"/>
      <c r="BW147" s="165" t="s">
        <v>106</v>
      </c>
      <c r="BX147" s="251"/>
      <c r="BY147" s="296"/>
      <c r="BZ147" s="304"/>
      <c r="CA147" s="305"/>
      <c r="CB147" s="305"/>
      <c r="CC147" s="305"/>
      <c r="CD147" s="305"/>
      <c r="CE147" s="305"/>
      <c r="CF147" s="165" t="s">
        <v>169</v>
      </c>
      <c r="CG147" s="308" t="str">
        <f t="shared" si="278"/>
        <v/>
      </c>
      <c r="CH147" s="251"/>
      <c r="CI147" s="296"/>
      <c r="CJ147" s="166"/>
      <c r="CK147" s="245"/>
      <c r="CL147" s="245"/>
      <c r="CM147" s="245"/>
      <c r="CN147" s="245"/>
      <c r="CO147" s="245"/>
      <c r="CP147" s="165" t="s">
        <v>107</v>
      </c>
      <c r="CQ147" s="247"/>
      <c r="CR147" s="249" t="str">
        <f t="shared" si="279"/>
        <v/>
      </c>
      <c r="CS147" s="251"/>
      <c r="CT147" s="296" t="s">
        <v>171</v>
      </c>
      <c r="CU147" s="167"/>
      <c r="CV147" s="300"/>
      <c r="CW147" s="300"/>
      <c r="CX147" s="300"/>
      <c r="CY147" s="300"/>
      <c r="CZ147" s="300"/>
      <c r="DA147" s="300"/>
      <c r="DB147" s="168" t="s">
        <v>108</v>
      </c>
      <c r="DC147" s="296" t="s">
        <v>171</v>
      </c>
      <c r="DD147" s="170"/>
      <c r="DE147" s="300"/>
      <c r="DF147" s="300"/>
      <c r="DG147" s="300"/>
      <c r="DH147" s="300"/>
      <c r="DI147" s="300"/>
      <c r="DJ147" s="300"/>
      <c r="DK147" s="169" t="s">
        <v>106</v>
      </c>
      <c r="DL147" s="296" t="s">
        <v>171</v>
      </c>
      <c r="DM147" s="170"/>
      <c r="DN147" s="300"/>
      <c r="DO147" s="300"/>
      <c r="DP147" s="300"/>
      <c r="DQ147" s="300"/>
      <c r="DR147" s="300"/>
      <c r="DS147" s="300"/>
      <c r="DT147" s="171" t="s">
        <v>106</v>
      </c>
      <c r="DU147" s="296" t="s">
        <v>171</v>
      </c>
      <c r="DV147" s="310"/>
      <c r="DW147" s="300"/>
      <c r="DX147" s="300"/>
      <c r="DY147" s="300"/>
      <c r="DZ147" s="300"/>
      <c r="EA147" s="300"/>
      <c r="EB147" s="300"/>
      <c r="EC147" s="172" t="s">
        <v>106</v>
      </c>
      <c r="ED147" s="173"/>
      <c r="EE147" s="296" t="s">
        <v>171</v>
      </c>
      <c r="EF147" s="170"/>
      <c r="EG147" s="300"/>
      <c r="EH147" s="300"/>
      <c r="EI147" s="300"/>
      <c r="EJ147" s="300"/>
      <c r="EK147" s="300"/>
      <c r="EL147" s="300"/>
      <c r="EM147" s="172" t="s">
        <v>106</v>
      </c>
      <c r="EN147" s="174"/>
      <c r="EO147" s="296" t="s">
        <v>171</v>
      </c>
      <c r="EP147" s="255"/>
      <c r="EQ147" s="256"/>
      <c r="ER147" s="256"/>
      <c r="ES147" s="256"/>
      <c r="ET147" s="256"/>
      <c r="EU147" s="256"/>
      <c r="EV147" s="175" t="s">
        <v>109</v>
      </c>
      <c r="EW147" s="259" t="str">
        <f t="shared" si="280"/>
        <v/>
      </c>
      <c r="EX147" s="253"/>
      <c r="EY147" s="296" t="s">
        <v>171</v>
      </c>
      <c r="EZ147" s="255"/>
      <c r="FA147" s="256"/>
      <c r="FB147" s="256"/>
      <c r="FC147" s="256"/>
      <c r="FD147" s="256"/>
      <c r="FE147" s="256"/>
      <c r="FF147" s="175" t="s">
        <v>109</v>
      </c>
      <c r="FG147" s="176" t="str">
        <f t="shared" si="281"/>
        <v/>
      </c>
      <c r="FH147" s="251"/>
      <c r="FI147" s="296"/>
      <c r="FJ147" s="423"/>
      <c r="FK147" s="424"/>
      <c r="FL147" s="424"/>
      <c r="FM147" s="424"/>
      <c r="FN147" s="424"/>
      <c r="FO147" s="424"/>
      <c r="FP147" s="165" t="s">
        <v>110</v>
      </c>
      <c r="FQ147" s="177" t="str">
        <f t="shared" si="282"/>
        <v/>
      </c>
      <c r="FR147" s="261"/>
      <c r="FS147" s="263" t="str">
        <f t="shared" si="283"/>
        <v/>
      </c>
      <c r="FT147" s="269"/>
      <c r="FU147" s="270"/>
      <c r="FV147" s="265" t="str">
        <f t="shared" si="284"/>
        <v/>
      </c>
      <c r="FW147" s="273"/>
      <c r="FX147" s="274"/>
      <c r="FY147" s="267" t="str">
        <f t="shared" si="285"/>
        <v/>
      </c>
      <c r="FZ147" s="273"/>
      <c r="GA147" s="277"/>
      <c r="GB147" s="376"/>
      <c r="GD147" s="316" t="str">
        <f t="shared" si="286"/>
        <v/>
      </c>
      <c r="GE147" s="290" t="str">
        <f t="shared" si="287"/>
        <v/>
      </c>
      <c r="GF147" s="290" t="str">
        <f t="shared" si="288"/>
        <v/>
      </c>
      <c r="GG147" s="290" t="str">
        <f t="shared" si="289"/>
        <v/>
      </c>
      <c r="GH147" s="387" t="str">
        <f t="shared" si="290"/>
        <v/>
      </c>
      <c r="GI147" s="316" t="str">
        <f t="shared" si="291"/>
        <v/>
      </c>
      <c r="GJ147" s="290" t="str">
        <f t="shared" si="292"/>
        <v/>
      </c>
      <c r="GK147" s="290" t="str">
        <f t="shared" si="293"/>
        <v/>
      </c>
      <c r="GL147" s="317" t="str">
        <f t="shared" si="294"/>
        <v/>
      </c>
      <c r="GM147" s="391"/>
      <c r="GN147" s="398" t="str">
        <f t="shared" si="295"/>
        <v/>
      </c>
      <c r="GO147" s="398" t="str">
        <f t="shared" si="296"/>
        <v/>
      </c>
      <c r="GP147" s="399" t="str">
        <f t="shared" si="297"/>
        <v/>
      </c>
      <c r="GQ147" s="400" t="str">
        <f t="shared" si="298"/>
        <v/>
      </c>
      <c r="GR147" s="400" t="str">
        <f t="shared" si="299"/>
        <v/>
      </c>
      <c r="GS147" s="400" t="str">
        <f t="shared" si="300"/>
        <v/>
      </c>
      <c r="GT147" s="290" t="str">
        <f t="shared" si="301"/>
        <v/>
      </c>
      <c r="GU147" s="290" t="str">
        <f t="shared" si="302"/>
        <v/>
      </c>
      <c r="GV147" s="290" t="str">
        <f t="shared" si="303"/>
        <v/>
      </c>
      <c r="GW147" s="400" t="str">
        <f t="shared" si="304"/>
        <v/>
      </c>
      <c r="GX147" s="290" t="str">
        <f t="shared" si="305"/>
        <v/>
      </c>
      <c r="GY147" s="290" t="str">
        <f t="shared" si="306"/>
        <v/>
      </c>
      <c r="GZ147" s="290" t="str">
        <f t="shared" si="307"/>
        <v/>
      </c>
      <c r="HA147" s="317" t="str">
        <f t="shared" si="308"/>
        <v/>
      </c>
      <c r="HB147" s="417" t="str">
        <f t="shared" si="309"/>
        <v/>
      </c>
      <c r="HC147" s="399" t="str">
        <f t="shared" si="310"/>
        <v/>
      </c>
      <c r="HD147" s="290" t="str">
        <f t="shared" si="311"/>
        <v/>
      </c>
      <c r="HE147" s="290" t="str">
        <f t="shared" si="312"/>
        <v/>
      </c>
      <c r="HF147" s="290" t="str">
        <f t="shared" si="313"/>
        <v/>
      </c>
      <c r="HG147" s="290" t="str">
        <f t="shared" si="314"/>
        <v/>
      </c>
      <c r="HH147" s="317" t="str">
        <f t="shared" si="315"/>
        <v/>
      </c>
      <c r="HI147" s="399" t="str">
        <f t="shared" si="316"/>
        <v/>
      </c>
      <c r="HJ147" s="387" t="str">
        <f t="shared" si="317"/>
        <v/>
      </c>
      <c r="HK147" s="387" t="str">
        <f t="shared" si="318"/>
        <v/>
      </c>
      <c r="HL147" s="387" t="str">
        <f t="shared" si="319"/>
        <v/>
      </c>
      <c r="HM147" s="387" t="str">
        <f t="shared" si="320"/>
        <v/>
      </c>
      <c r="HN147" s="317" t="str">
        <f t="shared" si="321"/>
        <v/>
      </c>
      <c r="HO147" s="417" t="str">
        <f t="shared" si="322"/>
        <v/>
      </c>
      <c r="HP147" s="290" t="str">
        <f t="shared" si="323"/>
        <v/>
      </c>
      <c r="HQ147" s="290" t="str">
        <f t="shared" si="324"/>
        <v/>
      </c>
      <c r="HR147" s="422" t="str">
        <f t="shared" si="325"/>
        <v/>
      </c>
      <c r="HS147" s="399" t="str">
        <f t="shared" si="326"/>
        <v/>
      </c>
      <c r="HT147" s="400" t="str">
        <f t="shared" si="327"/>
        <v/>
      </c>
      <c r="HU147" s="387" t="str">
        <f t="shared" si="328"/>
        <v/>
      </c>
      <c r="HV147" s="387" t="str">
        <f t="shared" si="329"/>
        <v/>
      </c>
      <c r="HW147" s="404" t="str">
        <f t="shared" si="330"/>
        <v/>
      </c>
      <c r="HX147" s="394" t="str">
        <f t="shared" si="331"/>
        <v/>
      </c>
      <c r="HY147" s="180"/>
      <c r="HZ147" s="406">
        <f t="shared" si="332"/>
        <v>0</v>
      </c>
      <c r="IA147" s="406">
        <f t="shared" si="333"/>
        <v>0</v>
      </c>
      <c r="IB147" s="407">
        <f t="shared" si="334"/>
        <v>0</v>
      </c>
      <c r="IC147" s="407" t="str">
        <f t="shared" si="335"/>
        <v/>
      </c>
      <c r="ID147" s="407" t="str">
        <f t="shared" si="336"/>
        <v/>
      </c>
      <c r="IE147" s="407" t="str">
        <f t="shared" si="337"/>
        <v/>
      </c>
      <c r="IF147" s="407" t="str">
        <f t="shared" si="338"/>
        <v/>
      </c>
      <c r="IG147" s="407">
        <f t="shared" si="339"/>
        <v>0</v>
      </c>
      <c r="IH147" s="407">
        <f t="shared" si="340"/>
        <v>0</v>
      </c>
      <c r="II147" s="407">
        <f t="shared" si="341"/>
        <v>0</v>
      </c>
      <c r="IJ147" s="407">
        <f t="shared" si="342"/>
        <v>0</v>
      </c>
      <c r="IK147" s="406">
        <f t="shared" si="343"/>
        <v>0</v>
      </c>
    </row>
    <row r="148" spans="2:245" s="178" customFormat="1" ht="15" customHeight="1" x14ac:dyDescent="0.2">
      <c r="B148" s="231">
        <f t="shared" si="259"/>
        <v>0</v>
      </c>
      <c r="C148" s="231">
        <f t="shared" si="260"/>
        <v>0</v>
      </c>
      <c r="D148" s="231">
        <f t="shared" si="261"/>
        <v>0</v>
      </c>
      <c r="E148" s="231">
        <f t="shared" si="262"/>
        <v>0</v>
      </c>
      <c r="F148" s="231">
        <f t="shared" si="263"/>
        <v>0</v>
      </c>
      <c r="G148" s="231">
        <f t="shared" si="264"/>
        <v>0</v>
      </c>
      <c r="H148" s="231">
        <f t="shared" si="265"/>
        <v>0</v>
      </c>
      <c r="I148" s="232">
        <f t="shared" si="266"/>
        <v>0</v>
      </c>
      <c r="J148" s="151">
        <f t="shared" si="267"/>
        <v>0</v>
      </c>
      <c r="K148" s="152"/>
      <c r="L148" s="152"/>
      <c r="M148" s="153"/>
      <c r="N148" s="233"/>
      <c r="O148" s="155"/>
      <c r="P148" s="145" t="str">
        <f>IFERROR(VLOOKUP(O148,整理番号!$A$30:$B$31,2,FALSE),"")</f>
        <v/>
      </c>
      <c r="Q148" s="213"/>
      <c r="R148" s="158"/>
      <c r="S148" s="156" t="str">
        <f t="shared" si="268"/>
        <v/>
      </c>
      <c r="T148" s="152"/>
      <c r="U148" s="153"/>
      <c r="V148" s="145" t="str">
        <f>IFERROR(VLOOKUP(U148,整理番号!$A$3:$B$5,2,FALSE),"")</f>
        <v/>
      </c>
      <c r="W148" s="153"/>
      <c r="X148" s="146" t="str">
        <f>IFERROR(VLOOKUP(W148,整理番号!$A$8:$B$9,2,FALSE),"")</f>
        <v/>
      </c>
      <c r="Y148" s="153"/>
      <c r="Z148" s="145" t="str">
        <f>IFERROR(VLOOKUP(Y148,整理番号!$A$12:$B$16,2,FALSE),"")</f>
        <v/>
      </c>
      <c r="AA148" s="209"/>
      <c r="AB148" s="211"/>
      <c r="AC148" s="211"/>
      <c r="AD148" s="209"/>
      <c r="AE148" s="209"/>
      <c r="AF148" s="209"/>
      <c r="AG148" s="209"/>
      <c r="AH148" s="408"/>
      <c r="AI148" s="159"/>
      <c r="AJ148" s="410" t="str">
        <f>IFERROR(VLOOKUP(AI148,整理番号!$A$19:$B$23,2,FALSE),"")</f>
        <v/>
      </c>
      <c r="AK148" s="156" t="str">
        <f t="shared" si="269"/>
        <v/>
      </c>
      <c r="AL148" s="157"/>
      <c r="AM148" s="216"/>
      <c r="AN148" s="218"/>
      <c r="AO148" s="218"/>
      <c r="AP148" s="158"/>
      <c r="AQ148" s="159"/>
      <c r="AR148" s="220"/>
      <c r="AS148" s="161" t="str">
        <f t="shared" si="270"/>
        <v/>
      </c>
      <c r="AT148" s="147"/>
      <c r="AU148" s="147"/>
      <c r="AV148" s="161" t="str">
        <f t="shared" si="271"/>
        <v/>
      </c>
      <c r="AW148" s="162" t="str">
        <f t="shared" si="272"/>
        <v/>
      </c>
      <c r="AX148" s="162" t="str">
        <f t="shared" si="273"/>
        <v/>
      </c>
      <c r="AY148" s="223"/>
      <c r="AZ148" s="227" t="str">
        <f t="shared" si="274"/>
        <v/>
      </c>
      <c r="BA148" s="228" t="str">
        <f t="shared" si="275"/>
        <v/>
      </c>
      <c r="BB148" s="234" t="str">
        <f t="shared" si="276"/>
        <v/>
      </c>
      <c r="BC148" s="237"/>
      <c r="BD148" s="238"/>
      <c r="BE148" s="284"/>
      <c r="BF148" s="286"/>
      <c r="BG148" s="241"/>
      <c r="BH148" s="241"/>
      <c r="BI148" s="241"/>
      <c r="BJ148" s="241"/>
      <c r="BK148" s="241"/>
      <c r="BL148" s="163" t="s">
        <v>105</v>
      </c>
      <c r="BM148" s="302" t="str">
        <f t="shared" si="277"/>
        <v/>
      </c>
      <c r="BN148" s="251"/>
      <c r="BO148" s="270"/>
      <c r="BP148" s="179"/>
      <c r="BQ148" s="164"/>
      <c r="BR148" s="243"/>
      <c r="BS148" s="243"/>
      <c r="BT148" s="243"/>
      <c r="BU148" s="243"/>
      <c r="BV148" s="243"/>
      <c r="BW148" s="165" t="s">
        <v>106</v>
      </c>
      <c r="BX148" s="251"/>
      <c r="BY148" s="296"/>
      <c r="BZ148" s="304"/>
      <c r="CA148" s="305"/>
      <c r="CB148" s="305"/>
      <c r="CC148" s="305"/>
      <c r="CD148" s="305"/>
      <c r="CE148" s="305"/>
      <c r="CF148" s="165" t="s">
        <v>169</v>
      </c>
      <c r="CG148" s="308" t="str">
        <f t="shared" si="278"/>
        <v/>
      </c>
      <c r="CH148" s="251"/>
      <c r="CI148" s="296"/>
      <c r="CJ148" s="166"/>
      <c r="CK148" s="245"/>
      <c r="CL148" s="245"/>
      <c r="CM148" s="245"/>
      <c r="CN148" s="245"/>
      <c r="CO148" s="245"/>
      <c r="CP148" s="165" t="s">
        <v>107</v>
      </c>
      <c r="CQ148" s="247"/>
      <c r="CR148" s="249" t="str">
        <f t="shared" si="279"/>
        <v/>
      </c>
      <c r="CS148" s="251"/>
      <c r="CT148" s="296" t="s">
        <v>171</v>
      </c>
      <c r="CU148" s="167"/>
      <c r="CV148" s="300"/>
      <c r="CW148" s="300"/>
      <c r="CX148" s="300"/>
      <c r="CY148" s="300"/>
      <c r="CZ148" s="300"/>
      <c r="DA148" s="300"/>
      <c r="DB148" s="168" t="s">
        <v>108</v>
      </c>
      <c r="DC148" s="296" t="s">
        <v>171</v>
      </c>
      <c r="DD148" s="170"/>
      <c r="DE148" s="300"/>
      <c r="DF148" s="300"/>
      <c r="DG148" s="300"/>
      <c r="DH148" s="300"/>
      <c r="DI148" s="300"/>
      <c r="DJ148" s="300"/>
      <c r="DK148" s="169" t="s">
        <v>106</v>
      </c>
      <c r="DL148" s="296" t="s">
        <v>171</v>
      </c>
      <c r="DM148" s="170"/>
      <c r="DN148" s="300"/>
      <c r="DO148" s="300"/>
      <c r="DP148" s="300"/>
      <c r="DQ148" s="300"/>
      <c r="DR148" s="300"/>
      <c r="DS148" s="300"/>
      <c r="DT148" s="171" t="s">
        <v>106</v>
      </c>
      <c r="DU148" s="296" t="s">
        <v>171</v>
      </c>
      <c r="DV148" s="310"/>
      <c r="DW148" s="300"/>
      <c r="DX148" s="300"/>
      <c r="DY148" s="300"/>
      <c r="DZ148" s="300"/>
      <c r="EA148" s="300"/>
      <c r="EB148" s="300"/>
      <c r="EC148" s="172" t="s">
        <v>106</v>
      </c>
      <c r="ED148" s="173"/>
      <c r="EE148" s="296" t="s">
        <v>171</v>
      </c>
      <c r="EF148" s="170"/>
      <c r="EG148" s="300"/>
      <c r="EH148" s="300"/>
      <c r="EI148" s="300"/>
      <c r="EJ148" s="300"/>
      <c r="EK148" s="300"/>
      <c r="EL148" s="300"/>
      <c r="EM148" s="172" t="s">
        <v>106</v>
      </c>
      <c r="EN148" s="174"/>
      <c r="EO148" s="296" t="s">
        <v>171</v>
      </c>
      <c r="EP148" s="255"/>
      <c r="EQ148" s="256"/>
      <c r="ER148" s="256"/>
      <c r="ES148" s="256"/>
      <c r="ET148" s="256"/>
      <c r="EU148" s="256"/>
      <c r="EV148" s="175" t="s">
        <v>109</v>
      </c>
      <c r="EW148" s="259" t="str">
        <f t="shared" si="280"/>
        <v/>
      </c>
      <c r="EX148" s="253"/>
      <c r="EY148" s="296" t="s">
        <v>171</v>
      </c>
      <c r="EZ148" s="255"/>
      <c r="FA148" s="256"/>
      <c r="FB148" s="256"/>
      <c r="FC148" s="256"/>
      <c r="FD148" s="256"/>
      <c r="FE148" s="256"/>
      <c r="FF148" s="175" t="s">
        <v>109</v>
      </c>
      <c r="FG148" s="176" t="str">
        <f t="shared" si="281"/>
        <v/>
      </c>
      <c r="FH148" s="251"/>
      <c r="FI148" s="296"/>
      <c r="FJ148" s="423"/>
      <c r="FK148" s="424"/>
      <c r="FL148" s="424"/>
      <c r="FM148" s="424"/>
      <c r="FN148" s="424"/>
      <c r="FO148" s="424"/>
      <c r="FP148" s="165" t="s">
        <v>110</v>
      </c>
      <c r="FQ148" s="177" t="str">
        <f t="shared" si="282"/>
        <v/>
      </c>
      <c r="FR148" s="261"/>
      <c r="FS148" s="263" t="str">
        <f t="shared" si="283"/>
        <v/>
      </c>
      <c r="FT148" s="269"/>
      <c r="FU148" s="270"/>
      <c r="FV148" s="265" t="str">
        <f t="shared" si="284"/>
        <v/>
      </c>
      <c r="FW148" s="273"/>
      <c r="FX148" s="274"/>
      <c r="FY148" s="267" t="str">
        <f t="shared" si="285"/>
        <v/>
      </c>
      <c r="FZ148" s="273"/>
      <c r="GA148" s="277"/>
      <c r="GB148" s="376"/>
      <c r="GD148" s="316" t="str">
        <f t="shared" si="286"/>
        <v/>
      </c>
      <c r="GE148" s="290" t="str">
        <f t="shared" si="287"/>
        <v/>
      </c>
      <c r="GF148" s="290" t="str">
        <f t="shared" si="288"/>
        <v/>
      </c>
      <c r="GG148" s="290" t="str">
        <f t="shared" si="289"/>
        <v/>
      </c>
      <c r="GH148" s="387" t="str">
        <f t="shared" si="290"/>
        <v/>
      </c>
      <c r="GI148" s="316" t="str">
        <f t="shared" si="291"/>
        <v/>
      </c>
      <c r="GJ148" s="290" t="str">
        <f t="shared" si="292"/>
        <v/>
      </c>
      <c r="GK148" s="290" t="str">
        <f t="shared" si="293"/>
        <v/>
      </c>
      <c r="GL148" s="317" t="str">
        <f t="shared" si="294"/>
        <v/>
      </c>
      <c r="GM148" s="391"/>
      <c r="GN148" s="398" t="str">
        <f t="shared" si="295"/>
        <v/>
      </c>
      <c r="GO148" s="398" t="str">
        <f t="shared" si="296"/>
        <v/>
      </c>
      <c r="GP148" s="399" t="str">
        <f t="shared" si="297"/>
        <v/>
      </c>
      <c r="GQ148" s="400" t="str">
        <f t="shared" si="298"/>
        <v/>
      </c>
      <c r="GR148" s="400" t="str">
        <f t="shared" si="299"/>
        <v/>
      </c>
      <c r="GS148" s="400" t="str">
        <f t="shared" si="300"/>
        <v/>
      </c>
      <c r="GT148" s="290" t="str">
        <f t="shared" si="301"/>
        <v/>
      </c>
      <c r="GU148" s="290" t="str">
        <f t="shared" si="302"/>
        <v/>
      </c>
      <c r="GV148" s="290" t="str">
        <f t="shared" si="303"/>
        <v/>
      </c>
      <c r="GW148" s="400" t="str">
        <f t="shared" si="304"/>
        <v/>
      </c>
      <c r="GX148" s="290" t="str">
        <f t="shared" si="305"/>
        <v/>
      </c>
      <c r="GY148" s="290" t="str">
        <f t="shared" si="306"/>
        <v/>
      </c>
      <c r="GZ148" s="290" t="str">
        <f t="shared" si="307"/>
        <v/>
      </c>
      <c r="HA148" s="317" t="str">
        <f t="shared" si="308"/>
        <v/>
      </c>
      <c r="HB148" s="417" t="str">
        <f t="shared" si="309"/>
        <v/>
      </c>
      <c r="HC148" s="399" t="str">
        <f t="shared" si="310"/>
        <v/>
      </c>
      <c r="HD148" s="290" t="str">
        <f t="shared" si="311"/>
        <v/>
      </c>
      <c r="HE148" s="290" t="str">
        <f t="shared" si="312"/>
        <v/>
      </c>
      <c r="HF148" s="290" t="str">
        <f t="shared" si="313"/>
        <v/>
      </c>
      <c r="HG148" s="290" t="str">
        <f t="shared" si="314"/>
        <v/>
      </c>
      <c r="HH148" s="317" t="str">
        <f t="shared" si="315"/>
        <v/>
      </c>
      <c r="HI148" s="399" t="str">
        <f t="shared" si="316"/>
        <v/>
      </c>
      <c r="HJ148" s="387" t="str">
        <f t="shared" si="317"/>
        <v/>
      </c>
      <c r="HK148" s="387" t="str">
        <f t="shared" si="318"/>
        <v/>
      </c>
      <c r="HL148" s="387" t="str">
        <f t="shared" si="319"/>
        <v/>
      </c>
      <c r="HM148" s="387" t="str">
        <f t="shared" si="320"/>
        <v/>
      </c>
      <c r="HN148" s="317" t="str">
        <f t="shared" si="321"/>
        <v/>
      </c>
      <c r="HO148" s="417" t="str">
        <f t="shared" si="322"/>
        <v/>
      </c>
      <c r="HP148" s="290" t="str">
        <f t="shared" si="323"/>
        <v/>
      </c>
      <c r="HQ148" s="290" t="str">
        <f t="shared" si="324"/>
        <v/>
      </c>
      <c r="HR148" s="422" t="str">
        <f t="shared" si="325"/>
        <v/>
      </c>
      <c r="HS148" s="399" t="str">
        <f t="shared" si="326"/>
        <v/>
      </c>
      <c r="HT148" s="400" t="str">
        <f t="shared" si="327"/>
        <v/>
      </c>
      <c r="HU148" s="387" t="str">
        <f t="shared" si="328"/>
        <v/>
      </c>
      <c r="HV148" s="387" t="str">
        <f t="shared" si="329"/>
        <v/>
      </c>
      <c r="HW148" s="404" t="str">
        <f t="shared" si="330"/>
        <v/>
      </c>
      <c r="HX148" s="394" t="str">
        <f t="shared" si="331"/>
        <v/>
      </c>
      <c r="HY148" s="180"/>
      <c r="HZ148" s="406">
        <f t="shared" si="332"/>
        <v>0</v>
      </c>
      <c r="IA148" s="406">
        <f t="shared" si="333"/>
        <v>0</v>
      </c>
      <c r="IB148" s="407">
        <f t="shared" si="334"/>
        <v>0</v>
      </c>
      <c r="IC148" s="407" t="str">
        <f t="shared" si="335"/>
        <v/>
      </c>
      <c r="ID148" s="407" t="str">
        <f t="shared" si="336"/>
        <v/>
      </c>
      <c r="IE148" s="407" t="str">
        <f t="shared" si="337"/>
        <v/>
      </c>
      <c r="IF148" s="407" t="str">
        <f t="shared" si="338"/>
        <v/>
      </c>
      <c r="IG148" s="407">
        <f t="shared" si="339"/>
        <v>0</v>
      </c>
      <c r="IH148" s="407">
        <f t="shared" si="340"/>
        <v>0</v>
      </c>
      <c r="II148" s="407">
        <f t="shared" si="341"/>
        <v>0</v>
      </c>
      <c r="IJ148" s="407">
        <f t="shared" si="342"/>
        <v>0</v>
      </c>
      <c r="IK148" s="406">
        <f t="shared" si="343"/>
        <v>0</v>
      </c>
    </row>
    <row r="149" spans="2:245" s="178" customFormat="1" ht="15" customHeight="1" x14ac:dyDescent="0.2">
      <c r="B149" s="231">
        <f t="shared" si="259"/>
        <v>0</v>
      </c>
      <c r="C149" s="231">
        <f t="shared" si="260"/>
        <v>0</v>
      </c>
      <c r="D149" s="231">
        <f t="shared" si="261"/>
        <v>0</v>
      </c>
      <c r="E149" s="231">
        <f t="shared" si="262"/>
        <v>0</v>
      </c>
      <c r="F149" s="231">
        <f t="shared" si="263"/>
        <v>0</v>
      </c>
      <c r="G149" s="231">
        <f t="shared" si="264"/>
        <v>0</v>
      </c>
      <c r="H149" s="231">
        <f t="shared" si="265"/>
        <v>0</v>
      </c>
      <c r="I149" s="232">
        <f t="shared" si="266"/>
        <v>0</v>
      </c>
      <c r="J149" s="151">
        <f t="shared" si="267"/>
        <v>0</v>
      </c>
      <c r="K149" s="152"/>
      <c r="L149" s="152"/>
      <c r="M149" s="153"/>
      <c r="N149" s="233"/>
      <c r="O149" s="155"/>
      <c r="P149" s="145" t="str">
        <f>IFERROR(VLOOKUP(O149,整理番号!$A$30:$B$31,2,FALSE),"")</f>
        <v/>
      </c>
      <c r="Q149" s="213"/>
      <c r="R149" s="158"/>
      <c r="S149" s="156" t="str">
        <f t="shared" si="268"/>
        <v/>
      </c>
      <c r="T149" s="152"/>
      <c r="U149" s="153"/>
      <c r="V149" s="145" t="str">
        <f>IFERROR(VLOOKUP(U149,整理番号!$A$3:$B$5,2,FALSE),"")</f>
        <v/>
      </c>
      <c r="W149" s="153"/>
      <c r="X149" s="146" t="str">
        <f>IFERROR(VLOOKUP(W149,整理番号!$A$8:$B$9,2,FALSE),"")</f>
        <v/>
      </c>
      <c r="Y149" s="153"/>
      <c r="Z149" s="145" t="str">
        <f>IFERROR(VLOOKUP(Y149,整理番号!$A$12:$B$16,2,FALSE),"")</f>
        <v/>
      </c>
      <c r="AA149" s="209"/>
      <c r="AB149" s="211"/>
      <c r="AC149" s="211"/>
      <c r="AD149" s="209"/>
      <c r="AE149" s="209"/>
      <c r="AF149" s="209"/>
      <c r="AG149" s="209"/>
      <c r="AH149" s="408"/>
      <c r="AI149" s="159"/>
      <c r="AJ149" s="410" t="str">
        <f>IFERROR(VLOOKUP(AI149,整理番号!$A$19:$B$23,2,FALSE),"")</f>
        <v/>
      </c>
      <c r="AK149" s="156" t="str">
        <f t="shared" si="269"/>
        <v/>
      </c>
      <c r="AL149" s="157"/>
      <c r="AM149" s="216"/>
      <c r="AN149" s="218"/>
      <c r="AO149" s="218"/>
      <c r="AP149" s="158"/>
      <c r="AQ149" s="159"/>
      <c r="AR149" s="220"/>
      <c r="AS149" s="161" t="str">
        <f t="shared" si="270"/>
        <v/>
      </c>
      <c r="AT149" s="147"/>
      <c r="AU149" s="147"/>
      <c r="AV149" s="161" t="str">
        <f t="shared" si="271"/>
        <v/>
      </c>
      <c r="AW149" s="162" t="str">
        <f t="shared" si="272"/>
        <v/>
      </c>
      <c r="AX149" s="162" t="str">
        <f t="shared" si="273"/>
        <v/>
      </c>
      <c r="AY149" s="223"/>
      <c r="AZ149" s="227" t="str">
        <f t="shared" si="274"/>
        <v/>
      </c>
      <c r="BA149" s="228" t="str">
        <f t="shared" si="275"/>
        <v/>
      </c>
      <c r="BB149" s="234" t="str">
        <f t="shared" si="276"/>
        <v/>
      </c>
      <c r="BC149" s="237"/>
      <c r="BD149" s="238"/>
      <c r="BE149" s="284"/>
      <c r="BF149" s="286"/>
      <c r="BG149" s="241"/>
      <c r="BH149" s="241"/>
      <c r="BI149" s="241"/>
      <c r="BJ149" s="241"/>
      <c r="BK149" s="241"/>
      <c r="BL149" s="163" t="s">
        <v>105</v>
      </c>
      <c r="BM149" s="302" t="str">
        <f t="shared" si="277"/>
        <v/>
      </c>
      <c r="BN149" s="251"/>
      <c r="BO149" s="270"/>
      <c r="BP149" s="179"/>
      <c r="BQ149" s="164"/>
      <c r="BR149" s="243"/>
      <c r="BS149" s="243"/>
      <c r="BT149" s="243"/>
      <c r="BU149" s="243"/>
      <c r="BV149" s="243"/>
      <c r="BW149" s="165" t="s">
        <v>106</v>
      </c>
      <c r="BX149" s="251"/>
      <c r="BY149" s="296"/>
      <c r="BZ149" s="304"/>
      <c r="CA149" s="305"/>
      <c r="CB149" s="305"/>
      <c r="CC149" s="305"/>
      <c r="CD149" s="305"/>
      <c r="CE149" s="305"/>
      <c r="CF149" s="165" t="s">
        <v>169</v>
      </c>
      <c r="CG149" s="308" t="str">
        <f t="shared" si="278"/>
        <v/>
      </c>
      <c r="CH149" s="251"/>
      <c r="CI149" s="296"/>
      <c r="CJ149" s="166"/>
      <c r="CK149" s="245"/>
      <c r="CL149" s="245"/>
      <c r="CM149" s="245"/>
      <c r="CN149" s="245"/>
      <c r="CO149" s="245"/>
      <c r="CP149" s="165" t="s">
        <v>107</v>
      </c>
      <c r="CQ149" s="247"/>
      <c r="CR149" s="249" t="str">
        <f t="shared" si="279"/>
        <v/>
      </c>
      <c r="CS149" s="251"/>
      <c r="CT149" s="296" t="s">
        <v>171</v>
      </c>
      <c r="CU149" s="167"/>
      <c r="CV149" s="300"/>
      <c r="CW149" s="300"/>
      <c r="CX149" s="300"/>
      <c r="CY149" s="300"/>
      <c r="CZ149" s="300"/>
      <c r="DA149" s="300"/>
      <c r="DB149" s="168" t="s">
        <v>108</v>
      </c>
      <c r="DC149" s="296" t="s">
        <v>171</v>
      </c>
      <c r="DD149" s="170"/>
      <c r="DE149" s="300"/>
      <c r="DF149" s="300"/>
      <c r="DG149" s="300"/>
      <c r="DH149" s="300"/>
      <c r="DI149" s="300"/>
      <c r="DJ149" s="300"/>
      <c r="DK149" s="169" t="s">
        <v>106</v>
      </c>
      <c r="DL149" s="296" t="s">
        <v>171</v>
      </c>
      <c r="DM149" s="170"/>
      <c r="DN149" s="300"/>
      <c r="DO149" s="300"/>
      <c r="DP149" s="300"/>
      <c r="DQ149" s="300"/>
      <c r="DR149" s="300"/>
      <c r="DS149" s="300"/>
      <c r="DT149" s="171" t="s">
        <v>106</v>
      </c>
      <c r="DU149" s="296" t="s">
        <v>171</v>
      </c>
      <c r="DV149" s="310"/>
      <c r="DW149" s="300"/>
      <c r="DX149" s="300"/>
      <c r="DY149" s="300"/>
      <c r="DZ149" s="300"/>
      <c r="EA149" s="300"/>
      <c r="EB149" s="300"/>
      <c r="EC149" s="172" t="s">
        <v>106</v>
      </c>
      <c r="ED149" s="173"/>
      <c r="EE149" s="296" t="s">
        <v>171</v>
      </c>
      <c r="EF149" s="170"/>
      <c r="EG149" s="300"/>
      <c r="EH149" s="300"/>
      <c r="EI149" s="300"/>
      <c r="EJ149" s="300"/>
      <c r="EK149" s="300"/>
      <c r="EL149" s="300"/>
      <c r="EM149" s="172" t="s">
        <v>106</v>
      </c>
      <c r="EN149" s="174"/>
      <c r="EO149" s="296" t="s">
        <v>171</v>
      </c>
      <c r="EP149" s="255"/>
      <c r="EQ149" s="256"/>
      <c r="ER149" s="256"/>
      <c r="ES149" s="256"/>
      <c r="ET149" s="256"/>
      <c r="EU149" s="256"/>
      <c r="EV149" s="175" t="s">
        <v>109</v>
      </c>
      <c r="EW149" s="259" t="str">
        <f t="shared" si="280"/>
        <v/>
      </c>
      <c r="EX149" s="253"/>
      <c r="EY149" s="296" t="s">
        <v>171</v>
      </c>
      <c r="EZ149" s="255"/>
      <c r="FA149" s="256"/>
      <c r="FB149" s="256"/>
      <c r="FC149" s="256"/>
      <c r="FD149" s="256"/>
      <c r="FE149" s="256"/>
      <c r="FF149" s="175" t="s">
        <v>109</v>
      </c>
      <c r="FG149" s="176" t="str">
        <f t="shared" si="281"/>
        <v/>
      </c>
      <c r="FH149" s="251"/>
      <c r="FI149" s="296"/>
      <c r="FJ149" s="423"/>
      <c r="FK149" s="424"/>
      <c r="FL149" s="424"/>
      <c r="FM149" s="424"/>
      <c r="FN149" s="424"/>
      <c r="FO149" s="424"/>
      <c r="FP149" s="165" t="s">
        <v>110</v>
      </c>
      <c r="FQ149" s="177" t="str">
        <f t="shared" si="282"/>
        <v/>
      </c>
      <c r="FR149" s="261"/>
      <c r="FS149" s="263" t="str">
        <f t="shared" si="283"/>
        <v/>
      </c>
      <c r="FT149" s="269"/>
      <c r="FU149" s="270"/>
      <c r="FV149" s="265" t="str">
        <f t="shared" si="284"/>
        <v/>
      </c>
      <c r="FW149" s="273"/>
      <c r="FX149" s="274"/>
      <c r="FY149" s="267" t="str">
        <f t="shared" si="285"/>
        <v/>
      </c>
      <c r="FZ149" s="273"/>
      <c r="GA149" s="277"/>
      <c r="GB149" s="376"/>
      <c r="GD149" s="316" t="str">
        <f t="shared" si="286"/>
        <v/>
      </c>
      <c r="GE149" s="290" t="str">
        <f t="shared" si="287"/>
        <v/>
      </c>
      <c r="GF149" s="290" t="str">
        <f t="shared" si="288"/>
        <v/>
      </c>
      <c r="GG149" s="290" t="str">
        <f t="shared" si="289"/>
        <v/>
      </c>
      <c r="GH149" s="387" t="str">
        <f t="shared" si="290"/>
        <v/>
      </c>
      <c r="GI149" s="316" t="str">
        <f t="shared" si="291"/>
        <v/>
      </c>
      <c r="GJ149" s="290" t="str">
        <f t="shared" si="292"/>
        <v/>
      </c>
      <c r="GK149" s="290" t="str">
        <f t="shared" si="293"/>
        <v/>
      </c>
      <c r="GL149" s="317" t="str">
        <f t="shared" si="294"/>
        <v/>
      </c>
      <c r="GM149" s="391"/>
      <c r="GN149" s="398" t="str">
        <f t="shared" si="295"/>
        <v/>
      </c>
      <c r="GO149" s="398" t="str">
        <f t="shared" si="296"/>
        <v/>
      </c>
      <c r="GP149" s="399" t="str">
        <f t="shared" si="297"/>
        <v/>
      </c>
      <c r="GQ149" s="400" t="str">
        <f t="shared" si="298"/>
        <v/>
      </c>
      <c r="GR149" s="400" t="str">
        <f t="shared" si="299"/>
        <v/>
      </c>
      <c r="GS149" s="400" t="str">
        <f t="shared" si="300"/>
        <v/>
      </c>
      <c r="GT149" s="290" t="str">
        <f t="shared" si="301"/>
        <v/>
      </c>
      <c r="GU149" s="290" t="str">
        <f t="shared" si="302"/>
        <v/>
      </c>
      <c r="GV149" s="290" t="str">
        <f t="shared" si="303"/>
        <v/>
      </c>
      <c r="GW149" s="400" t="str">
        <f t="shared" si="304"/>
        <v/>
      </c>
      <c r="GX149" s="290" t="str">
        <f t="shared" si="305"/>
        <v/>
      </c>
      <c r="GY149" s="290" t="str">
        <f t="shared" si="306"/>
        <v/>
      </c>
      <c r="GZ149" s="290" t="str">
        <f t="shared" si="307"/>
        <v/>
      </c>
      <c r="HA149" s="317" t="str">
        <f t="shared" si="308"/>
        <v/>
      </c>
      <c r="HB149" s="417" t="str">
        <f t="shared" si="309"/>
        <v/>
      </c>
      <c r="HC149" s="399" t="str">
        <f t="shared" si="310"/>
        <v/>
      </c>
      <c r="HD149" s="290" t="str">
        <f t="shared" si="311"/>
        <v/>
      </c>
      <c r="HE149" s="290" t="str">
        <f t="shared" si="312"/>
        <v/>
      </c>
      <c r="HF149" s="290" t="str">
        <f t="shared" si="313"/>
        <v/>
      </c>
      <c r="HG149" s="290" t="str">
        <f t="shared" si="314"/>
        <v/>
      </c>
      <c r="HH149" s="317" t="str">
        <f t="shared" si="315"/>
        <v/>
      </c>
      <c r="HI149" s="399" t="str">
        <f t="shared" si="316"/>
        <v/>
      </c>
      <c r="HJ149" s="387" t="str">
        <f t="shared" si="317"/>
        <v/>
      </c>
      <c r="HK149" s="387" t="str">
        <f t="shared" si="318"/>
        <v/>
      </c>
      <c r="HL149" s="387" t="str">
        <f t="shared" si="319"/>
        <v/>
      </c>
      <c r="HM149" s="387" t="str">
        <f t="shared" si="320"/>
        <v/>
      </c>
      <c r="HN149" s="317" t="str">
        <f t="shared" si="321"/>
        <v/>
      </c>
      <c r="HO149" s="417" t="str">
        <f t="shared" si="322"/>
        <v/>
      </c>
      <c r="HP149" s="290" t="str">
        <f t="shared" si="323"/>
        <v/>
      </c>
      <c r="HQ149" s="290" t="str">
        <f t="shared" si="324"/>
        <v/>
      </c>
      <c r="HR149" s="422" t="str">
        <f t="shared" si="325"/>
        <v/>
      </c>
      <c r="HS149" s="399" t="str">
        <f t="shared" si="326"/>
        <v/>
      </c>
      <c r="HT149" s="400" t="str">
        <f t="shared" si="327"/>
        <v/>
      </c>
      <c r="HU149" s="387" t="str">
        <f t="shared" si="328"/>
        <v/>
      </c>
      <c r="HV149" s="387" t="str">
        <f t="shared" si="329"/>
        <v/>
      </c>
      <c r="HW149" s="404" t="str">
        <f t="shared" si="330"/>
        <v/>
      </c>
      <c r="HX149" s="394" t="str">
        <f t="shared" si="331"/>
        <v/>
      </c>
      <c r="HY149" s="180"/>
      <c r="HZ149" s="406">
        <f t="shared" si="332"/>
        <v>0</v>
      </c>
      <c r="IA149" s="406">
        <f t="shared" si="333"/>
        <v>0</v>
      </c>
      <c r="IB149" s="407">
        <f t="shared" si="334"/>
        <v>0</v>
      </c>
      <c r="IC149" s="407" t="str">
        <f t="shared" si="335"/>
        <v/>
      </c>
      <c r="ID149" s="407" t="str">
        <f t="shared" si="336"/>
        <v/>
      </c>
      <c r="IE149" s="407" t="str">
        <f t="shared" si="337"/>
        <v/>
      </c>
      <c r="IF149" s="407" t="str">
        <f t="shared" si="338"/>
        <v/>
      </c>
      <c r="IG149" s="407">
        <f t="shared" si="339"/>
        <v>0</v>
      </c>
      <c r="IH149" s="407">
        <f t="shared" si="340"/>
        <v>0</v>
      </c>
      <c r="II149" s="407">
        <f t="shared" si="341"/>
        <v>0</v>
      </c>
      <c r="IJ149" s="407">
        <f t="shared" si="342"/>
        <v>0</v>
      </c>
      <c r="IK149" s="406">
        <f t="shared" si="343"/>
        <v>0</v>
      </c>
    </row>
    <row r="150" spans="2:245" s="178" customFormat="1" ht="15" customHeight="1" x14ac:dyDescent="0.2">
      <c r="B150" s="231">
        <f t="shared" si="259"/>
        <v>0</v>
      </c>
      <c r="C150" s="231">
        <f t="shared" si="260"/>
        <v>0</v>
      </c>
      <c r="D150" s="231">
        <f t="shared" si="261"/>
        <v>0</v>
      </c>
      <c r="E150" s="231">
        <f t="shared" si="262"/>
        <v>0</v>
      </c>
      <c r="F150" s="231">
        <f t="shared" si="263"/>
        <v>0</v>
      </c>
      <c r="G150" s="231">
        <f t="shared" si="264"/>
        <v>0</v>
      </c>
      <c r="H150" s="231">
        <f t="shared" si="265"/>
        <v>0</v>
      </c>
      <c r="I150" s="232">
        <f t="shared" si="266"/>
        <v>0</v>
      </c>
      <c r="J150" s="151">
        <f t="shared" si="267"/>
        <v>0</v>
      </c>
      <c r="K150" s="152"/>
      <c r="L150" s="152"/>
      <c r="M150" s="153"/>
      <c r="N150" s="233"/>
      <c r="O150" s="155"/>
      <c r="P150" s="145" t="str">
        <f>IFERROR(VLOOKUP(O150,整理番号!$A$30:$B$31,2,FALSE),"")</f>
        <v/>
      </c>
      <c r="Q150" s="213"/>
      <c r="R150" s="158"/>
      <c r="S150" s="156" t="str">
        <f t="shared" si="268"/>
        <v/>
      </c>
      <c r="T150" s="152"/>
      <c r="U150" s="153"/>
      <c r="V150" s="145" t="str">
        <f>IFERROR(VLOOKUP(U150,整理番号!$A$3:$B$5,2,FALSE),"")</f>
        <v/>
      </c>
      <c r="W150" s="153"/>
      <c r="X150" s="146" t="str">
        <f>IFERROR(VLOOKUP(W150,整理番号!$A$8:$B$9,2,FALSE),"")</f>
        <v/>
      </c>
      <c r="Y150" s="153"/>
      <c r="Z150" s="145" t="str">
        <f>IFERROR(VLOOKUP(Y150,整理番号!$A$12:$B$16,2,FALSE),"")</f>
        <v/>
      </c>
      <c r="AA150" s="209"/>
      <c r="AB150" s="211"/>
      <c r="AC150" s="211"/>
      <c r="AD150" s="209"/>
      <c r="AE150" s="209"/>
      <c r="AF150" s="209"/>
      <c r="AG150" s="209"/>
      <c r="AH150" s="408"/>
      <c r="AI150" s="159"/>
      <c r="AJ150" s="410" t="str">
        <f>IFERROR(VLOOKUP(AI150,整理番号!$A$19:$B$23,2,FALSE),"")</f>
        <v/>
      </c>
      <c r="AK150" s="156" t="str">
        <f t="shared" si="269"/>
        <v/>
      </c>
      <c r="AL150" s="157"/>
      <c r="AM150" s="216"/>
      <c r="AN150" s="218"/>
      <c r="AO150" s="218"/>
      <c r="AP150" s="158"/>
      <c r="AQ150" s="159"/>
      <c r="AR150" s="220"/>
      <c r="AS150" s="161" t="str">
        <f t="shared" si="270"/>
        <v/>
      </c>
      <c r="AT150" s="147"/>
      <c r="AU150" s="147"/>
      <c r="AV150" s="161" t="str">
        <f t="shared" si="271"/>
        <v/>
      </c>
      <c r="AW150" s="162" t="str">
        <f t="shared" si="272"/>
        <v/>
      </c>
      <c r="AX150" s="162" t="str">
        <f t="shared" si="273"/>
        <v/>
      </c>
      <c r="AY150" s="223"/>
      <c r="AZ150" s="227" t="str">
        <f t="shared" si="274"/>
        <v/>
      </c>
      <c r="BA150" s="228" t="str">
        <f t="shared" si="275"/>
        <v/>
      </c>
      <c r="BB150" s="234" t="str">
        <f t="shared" si="276"/>
        <v/>
      </c>
      <c r="BC150" s="237"/>
      <c r="BD150" s="238"/>
      <c r="BE150" s="284"/>
      <c r="BF150" s="286"/>
      <c r="BG150" s="241"/>
      <c r="BH150" s="241"/>
      <c r="BI150" s="241"/>
      <c r="BJ150" s="241"/>
      <c r="BK150" s="241"/>
      <c r="BL150" s="163" t="s">
        <v>105</v>
      </c>
      <c r="BM150" s="302" t="str">
        <f t="shared" si="277"/>
        <v/>
      </c>
      <c r="BN150" s="251"/>
      <c r="BO150" s="270"/>
      <c r="BP150" s="179"/>
      <c r="BQ150" s="164"/>
      <c r="BR150" s="243"/>
      <c r="BS150" s="243"/>
      <c r="BT150" s="243"/>
      <c r="BU150" s="243"/>
      <c r="BV150" s="243"/>
      <c r="BW150" s="165" t="s">
        <v>106</v>
      </c>
      <c r="BX150" s="251"/>
      <c r="BY150" s="296"/>
      <c r="BZ150" s="304"/>
      <c r="CA150" s="305"/>
      <c r="CB150" s="305"/>
      <c r="CC150" s="305"/>
      <c r="CD150" s="305"/>
      <c r="CE150" s="305"/>
      <c r="CF150" s="165" t="s">
        <v>169</v>
      </c>
      <c r="CG150" s="308" t="str">
        <f t="shared" si="278"/>
        <v/>
      </c>
      <c r="CH150" s="251"/>
      <c r="CI150" s="296"/>
      <c r="CJ150" s="166"/>
      <c r="CK150" s="245"/>
      <c r="CL150" s="245"/>
      <c r="CM150" s="245"/>
      <c r="CN150" s="245"/>
      <c r="CO150" s="245"/>
      <c r="CP150" s="165" t="s">
        <v>107</v>
      </c>
      <c r="CQ150" s="247"/>
      <c r="CR150" s="249" t="str">
        <f t="shared" si="279"/>
        <v/>
      </c>
      <c r="CS150" s="251"/>
      <c r="CT150" s="296" t="s">
        <v>171</v>
      </c>
      <c r="CU150" s="167"/>
      <c r="CV150" s="300"/>
      <c r="CW150" s="300"/>
      <c r="CX150" s="300"/>
      <c r="CY150" s="300"/>
      <c r="CZ150" s="300"/>
      <c r="DA150" s="300"/>
      <c r="DB150" s="168" t="s">
        <v>108</v>
      </c>
      <c r="DC150" s="296" t="s">
        <v>171</v>
      </c>
      <c r="DD150" s="170"/>
      <c r="DE150" s="300"/>
      <c r="DF150" s="300"/>
      <c r="DG150" s="300"/>
      <c r="DH150" s="300"/>
      <c r="DI150" s="300"/>
      <c r="DJ150" s="300"/>
      <c r="DK150" s="169" t="s">
        <v>106</v>
      </c>
      <c r="DL150" s="296" t="s">
        <v>171</v>
      </c>
      <c r="DM150" s="170"/>
      <c r="DN150" s="300"/>
      <c r="DO150" s="300"/>
      <c r="DP150" s="300"/>
      <c r="DQ150" s="300"/>
      <c r="DR150" s="300"/>
      <c r="DS150" s="300"/>
      <c r="DT150" s="171" t="s">
        <v>106</v>
      </c>
      <c r="DU150" s="296" t="s">
        <v>171</v>
      </c>
      <c r="DV150" s="310"/>
      <c r="DW150" s="300"/>
      <c r="DX150" s="300"/>
      <c r="DY150" s="300"/>
      <c r="DZ150" s="300"/>
      <c r="EA150" s="300"/>
      <c r="EB150" s="300"/>
      <c r="EC150" s="172" t="s">
        <v>106</v>
      </c>
      <c r="ED150" s="173"/>
      <c r="EE150" s="296" t="s">
        <v>171</v>
      </c>
      <c r="EF150" s="170"/>
      <c r="EG150" s="300"/>
      <c r="EH150" s="300"/>
      <c r="EI150" s="300"/>
      <c r="EJ150" s="300"/>
      <c r="EK150" s="300"/>
      <c r="EL150" s="300"/>
      <c r="EM150" s="172" t="s">
        <v>106</v>
      </c>
      <c r="EN150" s="174"/>
      <c r="EO150" s="296" t="s">
        <v>171</v>
      </c>
      <c r="EP150" s="255"/>
      <c r="EQ150" s="256"/>
      <c r="ER150" s="256"/>
      <c r="ES150" s="256"/>
      <c r="ET150" s="256"/>
      <c r="EU150" s="256"/>
      <c r="EV150" s="175" t="s">
        <v>109</v>
      </c>
      <c r="EW150" s="259" t="str">
        <f t="shared" si="280"/>
        <v/>
      </c>
      <c r="EX150" s="253"/>
      <c r="EY150" s="296" t="s">
        <v>171</v>
      </c>
      <c r="EZ150" s="255"/>
      <c r="FA150" s="256"/>
      <c r="FB150" s="256"/>
      <c r="FC150" s="256"/>
      <c r="FD150" s="256"/>
      <c r="FE150" s="256"/>
      <c r="FF150" s="175" t="s">
        <v>109</v>
      </c>
      <c r="FG150" s="176" t="str">
        <f t="shared" si="281"/>
        <v/>
      </c>
      <c r="FH150" s="251"/>
      <c r="FI150" s="296"/>
      <c r="FJ150" s="423"/>
      <c r="FK150" s="424"/>
      <c r="FL150" s="424"/>
      <c r="FM150" s="424"/>
      <c r="FN150" s="424"/>
      <c r="FO150" s="424"/>
      <c r="FP150" s="165" t="s">
        <v>110</v>
      </c>
      <c r="FQ150" s="177" t="str">
        <f t="shared" si="282"/>
        <v/>
      </c>
      <c r="FR150" s="261"/>
      <c r="FS150" s="263" t="str">
        <f t="shared" si="283"/>
        <v/>
      </c>
      <c r="FT150" s="269"/>
      <c r="FU150" s="270"/>
      <c r="FV150" s="265" t="str">
        <f t="shared" si="284"/>
        <v/>
      </c>
      <c r="FW150" s="273"/>
      <c r="FX150" s="274"/>
      <c r="FY150" s="267" t="str">
        <f t="shared" si="285"/>
        <v/>
      </c>
      <c r="FZ150" s="273"/>
      <c r="GA150" s="277"/>
      <c r="GB150" s="376"/>
      <c r="GD150" s="316" t="str">
        <f t="shared" si="286"/>
        <v/>
      </c>
      <c r="GE150" s="290" t="str">
        <f t="shared" si="287"/>
        <v/>
      </c>
      <c r="GF150" s="290" t="str">
        <f t="shared" si="288"/>
        <v/>
      </c>
      <c r="GG150" s="290" t="str">
        <f t="shared" si="289"/>
        <v/>
      </c>
      <c r="GH150" s="387" t="str">
        <f t="shared" si="290"/>
        <v/>
      </c>
      <c r="GI150" s="316" t="str">
        <f t="shared" si="291"/>
        <v/>
      </c>
      <c r="GJ150" s="290" t="str">
        <f t="shared" si="292"/>
        <v/>
      </c>
      <c r="GK150" s="290" t="str">
        <f t="shared" si="293"/>
        <v/>
      </c>
      <c r="GL150" s="317" t="str">
        <f t="shared" si="294"/>
        <v/>
      </c>
      <c r="GM150" s="391"/>
      <c r="GN150" s="398" t="str">
        <f t="shared" si="295"/>
        <v/>
      </c>
      <c r="GO150" s="398" t="str">
        <f t="shared" si="296"/>
        <v/>
      </c>
      <c r="GP150" s="399" t="str">
        <f t="shared" si="297"/>
        <v/>
      </c>
      <c r="GQ150" s="400" t="str">
        <f t="shared" si="298"/>
        <v/>
      </c>
      <c r="GR150" s="400" t="str">
        <f t="shared" si="299"/>
        <v/>
      </c>
      <c r="GS150" s="400" t="str">
        <f t="shared" si="300"/>
        <v/>
      </c>
      <c r="GT150" s="290" t="str">
        <f t="shared" si="301"/>
        <v/>
      </c>
      <c r="GU150" s="290" t="str">
        <f t="shared" si="302"/>
        <v/>
      </c>
      <c r="GV150" s="290" t="str">
        <f t="shared" si="303"/>
        <v/>
      </c>
      <c r="GW150" s="400" t="str">
        <f t="shared" si="304"/>
        <v/>
      </c>
      <c r="GX150" s="290" t="str">
        <f t="shared" si="305"/>
        <v/>
      </c>
      <c r="GY150" s="290" t="str">
        <f t="shared" si="306"/>
        <v/>
      </c>
      <c r="GZ150" s="290" t="str">
        <f t="shared" si="307"/>
        <v/>
      </c>
      <c r="HA150" s="317" t="str">
        <f t="shared" si="308"/>
        <v/>
      </c>
      <c r="HB150" s="417" t="str">
        <f t="shared" si="309"/>
        <v/>
      </c>
      <c r="HC150" s="399" t="str">
        <f t="shared" si="310"/>
        <v/>
      </c>
      <c r="HD150" s="290" t="str">
        <f t="shared" si="311"/>
        <v/>
      </c>
      <c r="HE150" s="290" t="str">
        <f t="shared" si="312"/>
        <v/>
      </c>
      <c r="HF150" s="290" t="str">
        <f t="shared" si="313"/>
        <v/>
      </c>
      <c r="HG150" s="290" t="str">
        <f t="shared" si="314"/>
        <v/>
      </c>
      <c r="HH150" s="317" t="str">
        <f t="shared" si="315"/>
        <v/>
      </c>
      <c r="HI150" s="399" t="str">
        <f t="shared" si="316"/>
        <v/>
      </c>
      <c r="HJ150" s="387" t="str">
        <f t="shared" si="317"/>
        <v/>
      </c>
      <c r="HK150" s="387" t="str">
        <f t="shared" si="318"/>
        <v/>
      </c>
      <c r="HL150" s="387" t="str">
        <f t="shared" si="319"/>
        <v/>
      </c>
      <c r="HM150" s="387" t="str">
        <f t="shared" si="320"/>
        <v/>
      </c>
      <c r="HN150" s="317" t="str">
        <f t="shared" si="321"/>
        <v/>
      </c>
      <c r="HO150" s="417" t="str">
        <f t="shared" si="322"/>
        <v/>
      </c>
      <c r="HP150" s="290" t="str">
        <f t="shared" si="323"/>
        <v/>
      </c>
      <c r="HQ150" s="290" t="str">
        <f t="shared" si="324"/>
        <v/>
      </c>
      <c r="HR150" s="422" t="str">
        <f t="shared" si="325"/>
        <v/>
      </c>
      <c r="HS150" s="399" t="str">
        <f t="shared" si="326"/>
        <v/>
      </c>
      <c r="HT150" s="400" t="str">
        <f t="shared" si="327"/>
        <v/>
      </c>
      <c r="HU150" s="387" t="str">
        <f t="shared" si="328"/>
        <v/>
      </c>
      <c r="HV150" s="387" t="str">
        <f t="shared" si="329"/>
        <v/>
      </c>
      <c r="HW150" s="404" t="str">
        <f t="shared" si="330"/>
        <v/>
      </c>
      <c r="HX150" s="394" t="str">
        <f t="shared" si="331"/>
        <v/>
      </c>
      <c r="HY150" s="180"/>
      <c r="HZ150" s="406">
        <f t="shared" si="332"/>
        <v>0</v>
      </c>
      <c r="IA150" s="406">
        <f t="shared" si="333"/>
        <v>0</v>
      </c>
      <c r="IB150" s="407">
        <f t="shared" si="334"/>
        <v>0</v>
      </c>
      <c r="IC150" s="407" t="str">
        <f t="shared" si="335"/>
        <v/>
      </c>
      <c r="ID150" s="407" t="str">
        <f t="shared" si="336"/>
        <v/>
      </c>
      <c r="IE150" s="407" t="str">
        <f t="shared" si="337"/>
        <v/>
      </c>
      <c r="IF150" s="407" t="str">
        <f t="shared" si="338"/>
        <v/>
      </c>
      <c r="IG150" s="407">
        <f t="shared" si="339"/>
        <v>0</v>
      </c>
      <c r="IH150" s="407">
        <f t="shared" si="340"/>
        <v>0</v>
      </c>
      <c r="II150" s="407">
        <f t="shared" si="341"/>
        <v>0</v>
      </c>
      <c r="IJ150" s="407">
        <f t="shared" si="342"/>
        <v>0</v>
      </c>
      <c r="IK150" s="406">
        <f t="shared" si="343"/>
        <v>0</v>
      </c>
    </row>
    <row r="151" spans="2:245" s="178" customFormat="1" ht="15" customHeight="1" x14ac:dyDescent="0.2">
      <c r="B151" s="231">
        <f t="shared" si="259"/>
        <v>0</v>
      </c>
      <c r="C151" s="231">
        <f t="shared" si="260"/>
        <v>0</v>
      </c>
      <c r="D151" s="231">
        <f t="shared" si="261"/>
        <v>0</v>
      </c>
      <c r="E151" s="231">
        <f t="shared" si="262"/>
        <v>0</v>
      </c>
      <c r="F151" s="231">
        <f t="shared" si="263"/>
        <v>0</v>
      </c>
      <c r="G151" s="231">
        <f t="shared" si="264"/>
        <v>0</v>
      </c>
      <c r="H151" s="231">
        <f t="shared" si="265"/>
        <v>0</v>
      </c>
      <c r="I151" s="232">
        <f t="shared" si="266"/>
        <v>0</v>
      </c>
      <c r="J151" s="151">
        <f t="shared" si="267"/>
        <v>0</v>
      </c>
      <c r="K151" s="152"/>
      <c r="L151" s="152"/>
      <c r="M151" s="153"/>
      <c r="N151" s="233"/>
      <c r="O151" s="155"/>
      <c r="P151" s="145" t="str">
        <f>IFERROR(VLOOKUP(O151,整理番号!$A$30:$B$31,2,FALSE),"")</f>
        <v/>
      </c>
      <c r="Q151" s="213"/>
      <c r="R151" s="158"/>
      <c r="S151" s="156" t="str">
        <f t="shared" si="268"/>
        <v/>
      </c>
      <c r="T151" s="152"/>
      <c r="U151" s="153"/>
      <c r="V151" s="145" t="str">
        <f>IFERROR(VLOOKUP(U151,整理番号!$A$3:$B$5,2,FALSE),"")</f>
        <v/>
      </c>
      <c r="W151" s="153"/>
      <c r="X151" s="146" t="str">
        <f>IFERROR(VLOOKUP(W151,整理番号!$A$8:$B$9,2,FALSE),"")</f>
        <v/>
      </c>
      <c r="Y151" s="153"/>
      <c r="Z151" s="145" t="str">
        <f>IFERROR(VLOOKUP(Y151,整理番号!$A$12:$B$16,2,FALSE),"")</f>
        <v/>
      </c>
      <c r="AA151" s="209"/>
      <c r="AB151" s="211"/>
      <c r="AC151" s="211"/>
      <c r="AD151" s="209"/>
      <c r="AE151" s="209"/>
      <c r="AF151" s="209"/>
      <c r="AG151" s="209"/>
      <c r="AH151" s="408"/>
      <c r="AI151" s="159"/>
      <c r="AJ151" s="410" t="str">
        <f>IFERROR(VLOOKUP(AI151,整理番号!$A$19:$B$23,2,FALSE),"")</f>
        <v/>
      </c>
      <c r="AK151" s="156" t="str">
        <f t="shared" si="269"/>
        <v/>
      </c>
      <c r="AL151" s="157"/>
      <c r="AM151" s="216"/>
      <c r="AN151" s="218"/>
      <c r="AO151" s="218"/>
      <c r="AP151" s="158"/>
      <c r="AQ151" s="159"/>
      <c r="AR151" s="220"/>
      <c r="AS151" s="161" t="str">
        <f t="shared" si="270"/>
        <v/>
      </c>
      <c r="AT151" s="147"/>
      <c r="AU151" s="147"/>
      <c r="AV151" s="161" t="str">
        <f t="shared" si="271"/>
        <v/>
      </c>
      <c r="AW151" s="162" t="str">
        <f t="shared" si="272"/>
        <v/>
      </c>
      <c r="AX151" s="162" t="str">
        <f t="shared" si="273"/>
        <v/>
      </c>
      <c r="AY151" s="223"/>
      <c r="AZ151" s="227" t="str">
        <f t="shared" si="274"/>
        <v/>
      </c>
      <c r="BA151" s="228" t="str">
        <f t="shared" si="275"/>
        <v/>
      </c>
      <c r="BB151" s="234" t="str">
        <f t="shared" si="276"/>
        <v/>
      </c>
      <c r="BC151" s="237"/>
      <c r="BD151" s="238"/>
      <c r="BE151" s="284"/>
      <c r="BF151" s="286"/>
      <c r="BG151" s="241"/>
      <c r="BH151" s="241"/>
      <c r="BI151" s="241"/>
      <c r="BJ151" s="241"/>
      <c r="BK151" s="241"/>
      <c r="BL151" s="163" t="s">
        <v>105</v>
      </c>
      <c r="BM151" s="302" t="str">
        <f t="shared" si="277"/>
        <v/>
      </c>
      <c r="BN151" s="251"/>
      <c r="BO151" s="270"/>
      <c r="BP151" s="179"/>
      <c r="BQ151" s="164"/>
      <c r="BR151" s="243"/>
      <c r="BS151" s="243"/>
      <c r="BT151" s="243"/>
      <c r="BU151" s="243"/>
      <c r="BV151" s="243"/>
      <c r="BW151" s="165" t="s">
        <v>106</v>
      </c>
      <c r="BX151" s="251"/>
      <c r="BY151" s="296"/>
      <c r="BZ151" s="304"/>
      <c r="CA151" s="305"/>
      <c r="CB151" s="305"/>
      <c r="CC151" s="305"/>
      <c r="CD151" s="305"/>
      <c r="CE151" s="305"/>
      <c r="CF151" s="165" t="s">
        <v>169</v>
      </c>
      <c r="CG151" s="308" t="str">
        <f t="shared" si="278"/>
        <v/>
      </c>
      <c r="CH151" s="251"/>
      <c r="CI151" s="296"/>
      <c r="CJ151" s="166"/>
      <c r="CK151" s="245"/>
      <c r="CL151" s="245"/>
      <c r="CM151" s="245"/>
      <c r="CN151" s="245"/>
      <c r="CO151" s="245"/>
      <c r="CP151" s="165" t="s">
        <v>107</v>
      </c>
      <c r="CQ151" s="247"/>
      <c r="CR151" s="249" t="str">
        <f t="shared" si="279"/>
        <v/>
      </c>
      <c r="CS151" s="251"/>
      <c r="CT151" s="296" t="s">
        <v>171</v>
      </c>
      <c r="CU151" s="167"/>
      <c r="CV151" s="300"/>
      <c r="CW151" s="300"/>
      <c r="CX151" s="300"/>
      <c r="CY151" s="300"/>
      <c r="CZ151" s="300"/>
      <c r="DA151" s="300"/>
      <c r="DB151" s="168" t="s">
        <v>108</v>
      </c>
      <c r="DC151" s="296" t="s">
        <v>171</v>
      </c>
      <c r="DD151" s="170"/>
      <c r="DE151" s="300"/>
      <c r="DF151" s="300"/>
      <c r="DG151" s="300"/>
      <c r="DH151" s="300"/>
      <c r="DI151" s="300"/>
      <c r="DJ151" s="300"/>
      <c r="DK151" s="169" t="s">
        <v>106</v>
      </c>
      <c r="DL151" s="296" t="s">
        <v>171</v>
      </c>
      <c r="DM151" s="170"/>
      <c r="DN151" s="300"/>
      <c r="DO151" s="300"/>
      <c r="DP151" s="300"/>
      <c r="DQ151" s="300"/>
      <c r="DR151" s="300"/>
      <c r="DS151" s="300"/>
      <c r="DT151" s="171" t="s">
        <v>106</v>
      </c>
      <c r="DU151" s="296" t="s">
        <v>171</v>
      </c>
      <c r="DV151" s="310"/>
      <c r="DW151" s="300"/>
      <c r="DX151" s="300"/>
      <c r="DY151" s="300"/>
      <c r="DZ151" s="300"/>
      <c r="EA151" s="300"/>
      <c r="EB151" s="300"/>
      <c r="EC151" s="172" t="s">
        <v>106</v>
      </c>
      <c r="ED151" s="173"/>
      <c r="EE151" s="296" t="s">
        <v>171</v>
      </c>
      <c r="EF151" s="170"/>
      <c r="EG151" s="300"/>
      <c r="EH151" s="300"/>
      <c r="EI151" s="300"/>
      <c r="EJ151" s="300"/>
      <c r="EK151" s="300"/>
      <c r="EL151" s="300"/>
      <c r="EM151" s="172" t="s">
        <v>106</v>
      </c>
      <c r="EN151" s="174"/>
      <c r="EO151" s="296" t="s">
        <v>171</v>
      </c>
      <c r="EP151" s="255"/>
      <c r="EQ151" s="256"/>
      <c r="ER151" s="256"/>
      <c r="ES151" s="256"/>
      <c r="ET151" s="256"/>
      <c r="EU151" s="256"/>
      <c r="EV151" s="175" t="s">
        <v>109</v>
      </c>
      <c r="EW151" s="259" t="str">
        <f t="shared" si="280"/>
        <v/>
      </c>
      <c r="EX151" s="253"/>
      <c r="EY151" s="296" t="s">
        <v>171</v>
      </c>
      <c r="EZ151" s="255"/>
      <c r="FA151" s="256"/>
      <c r="FB151" s="256"/>
      <c r="FC151" s="256"/>
      <c r="FD151" s="256"/>
      <c r="FE151" s="256"/>
      <c r="FF151" s="175" t="s">
        <v>109</v>
      </c>
      <c r="FG151" s="176" t="str">
        <f t="shared" si="281"/>
        <v/>
      </c>
      <c r="FH151" s="251"/>
      <c r="FI151" s="296"/>
      <c r="FJ151" s="423"/>
      <c r="FK151" s="424"/>
      <c r="FL151" s="424"/>
      <c r="FM151" s="424"/>
      <c r="FN151" s="424"/>
      <c r="FO151" s="424"/>
      <c r="FP151" s="165" t="s">
        <v>110</v>
      </c>
      <c r="FQ151" s="177" t="str">
        <f t="shared" si="282"/>
        <v/>
      </c>
      <c r="FR151" s="261"/>
      <c r="FS151" s="263" t="str">
        <f t="shared" si="283"/>
        <v/>
      </c>
      <c r="FT151" s="269"/>
      <c r="FU151" s="270"/>
      <c r="FV151" s="265" t="str">
        <f t="shared" si="284"/>
        <v/>
      </c>
      <c r="FW151" s="273"/>
      <c r="FX151" s="274"/>
      <c r="FY151" s="267" t="str">
        <f t="shared" si="285"/>
        <v/>
      </c>
      <c r="FZ151" s="273"/>
      <c r="GA151" s="277"/>
      <c r="GB151" s="376"/>
      <c r="GD151" s="316" t="str">
        <f t="shared" si="286"/>
        <v/>
      </c>
      <c r="GE151" s="290" t="str">
        <f t="shared" si="287"/>
        <v/>
      </c>
      <c r="GF151" s="290" t="str">
        <f t="shared" si="288"/>
        <v/>
      </c>
      <c r="GG151" s="290" t="str">
        <f t="shared" si="289"/>
        <v/>
      </c>
      <c r="GH151" s="387" t="str">
        <f t="shared" si="290"/>
        <v/>
      </c>
      <c r="GI151" s="316" t="str">
        <f t="shared" si="291"/>
        <v/>
      </c>
      <c r="GJ151" s="290" t="str">
        <f t="shared" si="292"/>
        <v/>
      </c>
      <c r="GK151" s="290" t="str">
        <f t="shared" si="293"/>
        <v/>
      </c>
      <c r="GL151" s="317" t="str">
        <f t="shared" si="294"/>
        <v/>
      </c>
      <c r="GM151" s="391"/>
      <c r="GN151" s="398" t="str">
        <f t="shared" si="295"/>
        <v/>
      </c>
      <c r="GO151" s="398" t="str">
        <f t="shared" si="296"/>
        <v/>
      </c>
      <c r="GP151" s="399" t="str">
        <f t="shared" si="297"/>
        <v/>
      </c>
      <c r="GQ151" s="400" t="str">
        <f t="shared" si="298"/>
        <v/>
      </c>
      <c r="GR151" s="400" t="str">
        <f t="shared" si="299"/>
        <v/>
      </c>
      <c r="GS151" s="400" t="str">
        <f t="shared" si="300"/>
        <v/>
      </c>
      <c r="GT151" s="290" t="str">
        <f t="shared" si="301"/>
        <v/>
      </c>
      <c r="GU151" s="290" t="str">
        <f t="shared" si="302"/>
        <v/>
      </c>
      <c r="GV151" s="290" t="str">
        <f t="shared" si="303"/>
        <v/>
      </c>
      <c r="GW151" s="400" t="str">
        <f t="shared" si="304"/>
        <v/>
      </c>
      <c r="GX151" s="290" t="str">
        <f t="shared" si="305"/>
        <v/>
      </c>
      <c r="GY151" s="290" t="str">
        <f t="shared" si="306"/>
        <v/>
      </c>
      <c r="GZ151" s="290" t="str">
        <f t="shared" si="307"/>
        <v/>
      </c>
      <c r="HA151" s="317" t="str">
        <f t="shared" si="308"/>
        <v/>
      </c>
      <c r="HB151" s="417" t="str">
        <f t="shared" si="309"/>
        <v/>
      </c>
      <c r="HC151" s="399" t="str">
        <f t="shared" si="310"/>
        <v/>
      </c>
      <c r="HD151" s="290" t="str">
        <f t="shared" si="311"/>
        <v/>
      </c>
      <c r="HE151" s="290" t="str">
        <f t="shared" si="312"/>
        <v/>
      </c>
      <c r="HF151" s="290" t="str">
        <f t="shared" si="313"/>
        <v/>
      </c>
      <c r="HG151" s="290" t="str">
        <f t="shared" si="314"/>
        <v/>
      </c>
      <c r="HH151" s="317" t="str">
        <f t="shared" si="315"/>
        <v/>
      </c>
      <c r="HI151" s="399" t="str">
        <f t="shared" si="316"/>
        <v/>
      </c>
      <c r="HJ151" s="387" t="str">
        <f t="shared" si="317"/>
        <v/>
      </c>
      <c r="HK151" s="387" t="str">
        <f t="shared" si="318"/>
        <v/>
      </c>
      <c r="HL151" s="387" t="str">
        <f t="shared" si="319"/>
        <v/>
      </c>
      <c r="HM151" s="387" t="str">
        <f t="shared" si="320"/>
        <v/>
      </c>
      <c r="HN151" s="317" t="str">
        <f t="shared" si="321"/>
        <v/>
      </c>
      <c r="HO151" s="417" t="str">
        <f t="shared" si="322"/>
        <v/>
      </c>
      <c r="HP151" s="290" t="str">
        <f t="shared" si="323"/>
        <v/>
      </c>
      <c r="HQ151" s="290" t="str">
        <f t="shared" si="324"/>
        <v/>
      </c>
      <c r="HR151" s="422" t="str">
        <f t="shared" si="325"/>
        <v/>
      </c>
      <c r="HS151" s="399" t="str">
        <f t="shared" si="326"/>
        <v/>
      </c>
      <c r="HT151" s="400" t="str">
        <f t="shared" si="327"/>
        <v/>
      </c>
      <c r="HU151" s="387" t="str">
        <f t="shared" si="328"/>
        <v/>
      </c>
      <c r="HV151" s="387" t="str">
        <f t="shared" si="329"/>
        <v/>
      </c>
      <c r="HW151" s="404" t="str">
        <f t="shared" si="330"/>
        <v/>
      </c>
      <c r="HX151" s="394" t="str">
        <f t="shared" si="331"/>
        <v/>
      </c>
      <c r="HY151" s="180"/>
      <c r="HZ151" s="406">
        <f t="shared" si="332"/>
        <v>0</v>
      </c>
      <c r="IA151" s="406">
        <f t="shared" si="333"/>
        <v>0</v>
      </c>
      <c r="IB151" s="407">
        <f t="shared" si="334"/>
        <v>0</v>
      </c>
      <c r="IC151" s="407" t="str">
        <f t="shared" si="335"/>
        <v/>
      </c>
      <c r="ID151" s="407" t="str">
        <f t="shared" si="336"/>
        <v/>
      </c>
      <c r="IE151" s="407" t="str">
        <f t="shared" si="337"/>
        <v/>
      </c>
      <c r="IF151" s="407" t="str">
        <f t="shared" si="338"/>
        <v/>
      </c>
      <c r="IG151" s="407">
        <f t="shared" si="339"/>
        <v>0</v>
      </c>
      <c r="IH151" s="407">
        <f t="shared" si="340"/>
        <v>0</v>
      </c>
      <c r="II151" s="407">
        <f t="shared" si="341"/>
        <v>0</v>
      </c>
      <c r="IJ151" s="407">
        <f t="shared" si="342"/>
        <v>0</v>
      </c>
      <c r="IK151" s="406">
        <f t="shared" si="343"/>
        <v>0</v>
      </c>
    </row>
    <row r="152" spans="2:245" s="178" customFormat="1" ht="15" customHeight="1" x14ac:dyDescent="0.2">
      <c r="B152" s="231">
        <f t="shared" si="259"/>
        <v>0</v>
      </c>
      <c r="C152" s="231">
        <f t="shared" si="260"/>
        <v>0</v>
      </c>
      <c r="D152" s="231">
        <f t="shared" si="261"/>
        <v>0</v>
      </c>
      <c r="E152" s="231">
        <f t="shared" si="262"/>
        <v>0</v>
      </c>
      <c r="F152" s="231">
        <f t="shared" si="263"/>
        <v>0</v>
      </c>
      <c r="G152" s="231">
        <f t="shared" si="264"/>
        <v>0</v>
      </c>
      <c r="H152" s="231">
        <f t="shared" si="265"/>
        <v>0</v>
      </c>
      <c r="I152" s="232">
        <f t="shared" si="266"/>
        <v>0</v>
      </c>
      <c r="J152" s="151">
        <f t="shared" si="267"/>
        <v>0</v>
      </c>
      <c r="K152" s="152"/>
      <c r="L152" s="152"/>
      <c r="M152" s="153"/>
      <c r="N152" s="233"/>
      <c r="O152" s="155"/>
      <c r="P152" s="145" t="str">
        <f>IFERROR(VLOOKUP(O152,整理番号!$A$30:$B$31,2,FALSE),"")</f>
        <v/>
      </c>
      <c r="Q152" s="213"/>
      <c r="R152" s="158"/>
      <c r="S152" s="156" t="str">
        <f t="shared" si="268"/>
        <v/>
      </c>
      <c r="T152" s="152"/>
      <c r="U152" s="153"/>
      <c r="V152" s="145" t="str">
        <f>IFERROR(VLOOKUP(U152,整理番号!$A$3:$B$5,2,FALSE),"")</f>
        <v/>
      </c>
      <c r="W152" s="153"/>
      <c r="X152" s="146" t="str">
        <f>IFERROR(VLOOKUP(W152,整理番号!$A$8:$B$9,2,FALSE),"")</f>
        <v/>
      </c>
      <c r="Y152" s="153"/>
      <c r="Z152" s="145" t="str">
        <f>IFERROR(VLOOKUP(Y152,整理番号!$A$12:$B$16,2,FALSE),"")</f>
        <v/>
      </c>
      <c r="AA152" s="209"/>
      <c r="AB152" s="211"/>
      <c r="AC152" s="211"/>
      <c r="AD152" s="209"/>
      <c r="AE152" s="209"/>
      <c r="AF152" s="209"/>
      <c r="AG152" s="209"/>
      <c r="AH152" s="408"/>
      <c r="AI152" s="159"/>
      <c r="AJ152" s="410" t="str">
        <f>IFERROR(VLOOKUP(AI152,整理番号!$A$19:$B$23,2,FALSE),"")</f>
        <v/>
      </c>
      <c r="AK152" s="156" t="str">
        <f t="shared" si="269"/>
        <v/>
      </c>
      <c r="AL152" s="157"/>
      <c r="AM152" s="216"/>
      <c r="AN152" s="218"/>
      <c r="AO152" s="218"/>
      <c r="AP152" s="158"/>
      <c r="AQ152" s="159"/>
      <c r="AR152" s="220"/>
      <c r="AS152" s="161" t="str">
        <f t="shared" si="270"/>
        <v/>
      </c>
      <c r="AT152" s="147"/>
      <c r="AU152" s="147"/>
      <c r="AV152" s="161" t="str">
        <f t="shared" si="271"/>
        <v/>
      </c>
      <c r="AW152" s="162" t="str">
        <f t="shared" si="272"/>
        <v/>
      </c>
      <c r="AX152" s="162" t="str">
        <f t="shared" si="273"/>
        <v/>
      </c>
      <c r="AY152" s="223"/>
      <c r="AZ152" s="227" t="str">
        <f t="shared" si="274"/>
        <v/>
      </c>
      <c r="BA152" s="228" t="str">
        <f t="shared" si="275"/>
        <v/>
      </c>
      <c r="BB152" s="234" t="str">
        <f t="shared" si="276"/>
        <v/>
      </c>
      <c r="BC152" s="237"/>
      <c r="BD152" s="238"/>
      <c r="BE152" s="284"/>
      <c r="BF152" s="286"/>
      <c r="BG152" s="241"/>
      <c r="BH152" s="241"/>
      <c r="BI152" s="241"/>
      <c r="BJ152" s="241"/>
      <c r="BK152" s="241"/>
      <c r="BL152" s="163" t="s">
        <v>105</v>
      </c>
      <c r="BM152" s="302" t="str">
        <f t="shared" si="277"/>
        <v/>
      </c>
      <c r="BN152" s="251"/>
      <c r="BO152" s="270"/>
      <c r="BP152" s="179"/>
      <c r="BQ152" s="164"/>
      <c r="BR152" s="243"/>
      <c r="BS152" s="243"/>
      <c r="BT152" s="243"/>
      <c r="BU152" s="243"/>
      <c r="BV152" s="243"/>
      <c r="BW152" s="165" t="s">
        <v>106</v>
      </c>
      <c r="BX152" s="251"/>
      <c r="BY152" s="296"/>
      <c r="BZ152" s="304"/>
      <c r="CA152" s="305"/>
      <c r="CB152" s="305"/>
      <c r="CC152" s="305"/>
      <c r="CD152" s="305"/>
      <c r="CE152" s="305"/>
      <c r="CF152" s="165" t="s">
        <v>169</v>
      </c>
      <c r="CG152" s="308" t="str">
        <f t="shared" si="278"/>
        <v/>
      </c>
      <c r="CH152" s="251"/>
      <c r="CI152" s="296"/>
      <c r="CJ152" s="166"/>
      <c r="CK152" s="245"/>
      <c r="CL152" s="245"/>
      <c r="CM152" s="245"/>
      <c r="CN152" s="245"/>
      <c r="CO152" s="245"/>
      <c r="CP152" s="165" t="s">
        <v>107</v>
      </c>
      <c r="CQ152" s="247"/>
      <c r="CR152" s="249" t="str">
        <f t="shared" si="279"/>
        <v/>
      </c>
      <c r="CS152" s="251"/>
      <c r="CT152" s="296" t="s">
        <v>171</v>
      </c>
      <c r="CU152" s="167"/>
      <c r="CV152" s="300"/>
      <c r="CW152" s="300"/>
      <c r="CX152" s="300"/>
      <c r="CY152" s="300"/>
      <c r="CZ152" s="300"/>
      <c r="DA152" s="300"/>
      <c r="DB152" s="168" t="s">
        <v>108</v>
      </c>
      <c r="DC152" s="296" t="s">
        <v>171</v>
      </c>
      <c r="DD152" s="170"/>
      <c r="DE152" s="300"/>
      <c r="DF152" s="300"/>
      <c r="DG152" s="300"/>
      <c r="DH152" s="300"/>
      <c r="DI152" s="300"/>
      <c r="DJ152" s="300"/>
      <c r="DK152" s="169" t="s">
        <v>106</v>
      </c>
      <c r="DL152" s="296" t="s">
        <v>171</v>
      </c>
      <c r="DM152" s="170"/>
      <c r="DN152" s="300"/>
      <c r="DO152" s="300"/>
      <c r="DP152" s="300"/>
      <c r="DQ152" s="300"/>
      <c r="DR152" s="300"/>
      <c r="DS152" s="300"/>
      <c r="DT152" s="171" t="s">
        <v>106</v>
      </c>
      <c r="DU152" s="296" t="s">
        <v>171</v>
      </c>
      <c r="DV152" s="310"/>
      <c r="DW152" s="300"/>
      <c r="DX152" s="300"/>
      <c r="DY152" s="300"/>
      <c r="DZ152" s="300"/>
      <c r="EA152" s="300"/>
      <c r="EB152" s="300"/>
      <c r="EC152" s="172" t="s">
        <v>106</v>
      </c>
      <c r="ED152" s="173"/>
      <c r="EE152" s="296" t="s">
        <v>171</v>
      </c>
      <c r="EF152" s="170"/>
      <c r="EG152" s="300"/>
      <c r="EH152" s="300"/>
      <c r="EI152" s="300"/>
      <c r="EJ152" s="300"/>
      <c r="EK152" s="300"/>
      <c r="EL152" s="300"/>
      <c r="EM152" s="172" t="s">
        <v>106</v>
      </c>
      <c r="EN152" s="174"/>
      <c r="EO152" s="296" t="s">
        <v>171</v>
      </c>
      <c r="EP152" s="255"/>
      <c r="EQ152" s="256"/>
      <c r="ER152" s="256"/>
      <c r="ES152" s="256"/>
      <c r="ET152" s="256"/>
      <c r="EU152" s="256"/>
      <c r="EV152" s="175" t="s">
        <v>109</v>
      </c>
      <c r="EW152" s="259" t="str">
        <f t="shared" si="280"/>
        <v/>
      </c>
      <c r="EX152" s="253"/>
      <c r="EY152" s="296" t="s">
        <v>171</v>
      </c>
      <c r="EZ152" s="255"/>
      <c r="FA152" s="256"/>
      <c r="FB152" s="256"/>
      <c r="FC152" s="256"/>
      <c r="FD152" s="256"/>
      <c r="FE152" s="256"/>
      <c r="FF152" s="175" t="s">
        <v>109</v>
      </c>
      <c r="FG152" s="176" t="str">
        <f t="shared" si="281"/>
        <v/>
      </c>
      <c r="FH152" s="251"/>
      <c r="FI152" s="296"/>
      <c r="FJ152" s="423"/>
      <c r="FK152" s="424"/>
      <c r="FL152" s="424"/>
      <c r="FM152" s="424"/>
      <c r="FN152" s="424"/>
      <c r="FO152" s="424"/>
      <c r="FP152" s="165" t="s">
        <v>110</v>
      </c>
      <c r="FQ152" s="177" t="str">
        <f t="shared" si="282"/>
        <v/>
      </c>
      <c r="FR152" s="261"/>
      <c r="FS152" s="263" t="str">
        <f t="shared" si="283"/>
        <v/>
      </c>
      <c r="FT152" s="269"/>
      <c r="FU152" s="270"/>
      <c r="FV152" s="265" t="str">
        <f t="shared" si="284"/>
        <v/>
      </c>
      <c r="FW152" s="273"/>
      <c r="FX152" s="274"/>
      <c r="FY152" s="267" t="str">
        <f t="shared" si="285"/>
        <v/>
      </c>
      <c r="FZ152" s="273"/>
      <c r="GA152" s="277"/>
      <c r="GB152" s="376"/>
      <c r="GD152" s="316" t="str">
        <f t="shared" si="286"/>
        <v/>
      </c>
      <c r="GE152" s="290" t="str">
        <f t="shared" si="287"/>
        <v/>
      </c>
      <c r="GF152" s="290" t="str">
        <f t="shared" si="288"/>
        <v/>
      </c>
      <c r="GG152" s="290" t="str">
        <f t="shared" si="289"/>
        <v/>
      </c>
      <c r="GH152" s="387" t="str">
        <f t="shared" si="290"/>
        <v/>
      </c>
      <c r="GI152" s="316" t="str">
        <f t="shared" si="291"/>
        <v/>
      </c>
      <c r="GJ152" s="290" t="str">
        <f t="shared" si="292"/>
        <v/>
      </c>
      <c r="GK152" s="290" t="str">
        <f t="shared" si="293"/>
        <v/>
      </c>
      <c r="GL152" s="317" t="str">
        <f t="shared" si="294"/>
        <v/>
      </c>
      <c r="GM152" s="391"/>
      <c r="GN152" s="398" t="str">
        <f t="shared" si="295"/>
        <v/>
      </c>
      <c r="GO152" s="398" t="str">
        <f t="shared" si="296"/>
        <v/>
      </c>
      <c r="GP152" s="399" t="str">
        <f t="shared" si="297"/>
        <v/>
      </c>
      <c r="GQ152" s="400" t="str">
        <f t="shared" si="298"/>
        <v/>
      </c>
      <c r="GR152" s="400" t="str">
        <f t="shared" si="299"/>
        <v/>
      </c>
      <c r="GS152" s="400" t="str">
        <f t="shared" si="300"/>
        <v/>
      </c>
      <c r="GT152" s="290" t="str">
        <f t="shared" si="301"/>
        <v/>
      </c>
      <c r="GU152" s="290" t="str">
        <f t="shared" si="302"/>
        <v/>
      </c>
      <c r="GV152" s="290" t="str">
        <f t="shared" si="303"/>
        <v/>
      </c>
      <c r="GW152" s="400" t="str">
        <f t="shared" si="304"/>
        <v/>
      </c>
      <c r="GX152" s="290" t="str">
        <f t="shared" si="305"/>
        <v/>
      </c>
      <c r="GY152" s="290" t="str">
        <f t="shared" si="306"/>
        <v/>
      </c>
      <c r="GZ152" s="290" t="str">
        <f t="shared" si="307"/>
        <v/>
      </c>
      <c r="HA152" s="317" t="str">
        <f t="shared" si="308"/>
        <v/>
      </c>
      <c r="HB152" s="417" t="str">
        <f t="shared" si="309"/>
        <v/>
      </c>
      <c r="HC152" s="399" t="str">
        <f t="shared" si="310"/>
        <v/>
      </c>
      <c r="HD152" s="290" t="str">
        <f t="shared" si="311"/>
        <v/>
      </c>
      <c r="HE152" s="290" t="str">
        <f t="shared" si="312"/>
        <v/>
      </c>
      <c r="HF152" s="290" t="str">
        <f t="shared" si="313"/>
        <v/>
      </c>
      <c r="HG152" s="290" t="str">
        <f t="shared" si="314"/>
        <v/>
      </c>
      <c r="HH152" s="317" t="str">
        <f t="shared" si="315"/>
        <v/>
      </c>
      <c r="HI152" s="399" t="str">
        <f t="shared" si="316"/>
        <v/>
      </c>
      <c r="HJ152" s="387" t="str">
        <f t="shared" si="317"/>
        <v/>
      </c>
      <c r="HK152" s="387" t="str">
        <f t="shared" si="318"/>
        <v/>
      </c>
      <c r="HL152" s="387" t="str">
        <f t="shared" si="319"/>
        <v/>
      </c>
      <c r="HM152" s="387" t="str">
        <f t="shared" si="320"/>
        <v/>
      </c>
      <c r="HN152" s="317" t="str">
        <f t="shared" si="321"/>
        <v/>
      </c>
      <c r="HO152" s="417" t="str">
        <f t="shared" si="322"/>
        <v/>
      </c>
      <c r="HP152" s="290" t="str">
        <f t="shared" si="323"/>
        <v/>
      </c>
      <c r="HQ152" s="290" t="str">
        <f t="shared" si="324"/>
        <v/>
      </c>
      <c r="HR152" s="422" t="str">
        <f t="shared" si="325"/>
        <v/>
      </c>
      <c r="HS152" s="399" t="str">
        <f t="shared" si="326"/>
        <v/>
      </c>
      <c r="HT152" s="400" t="str">
        <f t="shared" si="327"/>
        <v/>
      </c>
      <c r="HU152" s="387" t="str">
        <f t="shared" si="328"/>
        <v/>
      </c>
      <c r="HV152" s="387" t="str">
        <f t="shared" si="329"/>
        <v/>
      </c>
      <c r="HW152" s="404" t="str">
        <f t="shared" si="330"/>
        <v/>
      </c>
      <c r="HX152" s="394" t="str">
        <f t="shared" si="331"/>
        <v/>
      </c>
      <c r="HY152" s="180"/>
      <c r="HZ152" s="406">
        <f t="shared" si="332"/>
        <v>0</v>
      </c>
      <c r="IA152" s="406">
        <f t="shared" si="333"/>
        <v>0</v>
      </c>
      <c r="IB152" s="407">
        <f t="shared" si="334"/>
        <v>0</v>
      </c>
      <c r="IC152" s="407" t="str">
        <f t="shared" si="335"/>
        <v/>
      </c>
      <c r="ID152" s="407" t="str">
        <f t="shared" si="336"/>
        <v/>
      </c>
      <c r="IE152" s="407" t="str">
        <f t="shared" si="337"/>
        <v/>
      </c>
      <c r="IF152" s="407" t="str">
        <f t="shared" si="338"/>
        <v/>
      </c>
      <c r="IG152" s="407">
        <f t="shared" si="339"/>
        <v>0</v>
      </c>
      <c r="IH152" s="407">
        <f t="shared" si="340"/>
        <v>0</v>
      </c>
      <c r="II152" s="407">
        <f t="shared" si="341"/>
        <v>0</v>
      </c>
      <c r="IJ152" s="407">
        <f t="shared" si="342"/>
        <v>0</v>
      </c>
      <c r="IK152" s="406">
        <f t="shared" si="343"/>
        <v>0</v>
      </c>
    </row>
    <row r="153" spans="2:245" s="178" customFormat="1" ht="15" customHeight="1" x14ac:dyDescent="0.2">
      <c r="B153" s="231">
        <f t="shared" si="259"/>
        <v>0</v>
      </c>
      <c r="C153" s="231">
        <f t="shared" si="260"/>
        <v>0</v>
      </c>
      <c r="D153" s="231">
        <f t="shared" si="261"/>
        <v>0</v>
      </c>
      <c r="E153" s="231">
        <f t="shared" si="262"/>
        <v>0</v>
      </c>
      <c r="F153" s="231">
        <f t="shared" si="263"/>
        <v>0</v>
      </c>
      <c r="G153" s="231">
        <f t="shared" si="264"/>
        <v>0</v>
      </c>
      <c r="H153" s="231">
        <f t="shared" si="265"/>
        <v>0</v>
      </c>
      <c r="I153" s="232">
        <f t="shared" si="266"/>
        <v>0</v>
      </c>
      <c r="J153" s="151">
        <f t="shared" si="267"/>
        <v>0</v>
      </c>
      <c r="K153" s="152"/>
      <c r="L153" s="152"/>
      <c r="M153" s="153"/>
      <c r="N153" s="233"/>
      <c r="O153" s="155"/>
      <c r="P153" s="145" t="str">
        <f>IFERROR(VLOOKUP(O153,整理番号!$A$30:$B$31,2,FALSE),"")</f>
        <v/>
      </c>
      <c r="Q153" s="213"/>
      <c r="R153" s="158"/>
      <c r="S153" s="156" t="str">
        <f t="shared" si="268"/>
        <v/>
      </c>
      <c r="T153" s="152"/>
      <c r="U153" s="153"/>
      <c r="V153" s="145" t="str">
        <f>IFERROR(VLOOKUP(U153,整理番号!$A$3:$B$5,2,FALSE),"")</f>
        <v/>
      </c>
      <c r="W153" s="153"/>
      <c r="X153" s="146" t="str">
        <f>IFERROR(VLOOKUP(W153,整理番号!$A$8:$B$9,2,FALSE),"")</f>
        <v/>
      </c>
      <c r="Y153" s="153"/>
      <c r="Z153" s="145" t="str">
        <f>IFERROR(VLOOKUP(Y153,整理番号!$A$12:$B$16,2,FALSE),"")</f>
        <v/>
      </c>
      <c r="AA153" s="209"/>
      <c r="AB153" s="211"/>
      <c r="AC153" s="211"/>
      <c r="AD153" s="209"/>
      <c r="AE153" s="209"/>
      <c r="AF153" s="209"/>
      <c r="AG153" s="209"/>
      <c r="AH153" s="408"/>
      <c r="AI153" s="159"/>
      <c r="AJ153" s="410" t="str">
        <f>IFERROR(VLOOKUP(AI153,整理番号!$A$19:$B$23,2,FALSE),"")</f>
        <v/>
      </c>
      <c r="AK153" s="156" t="str">
        <f t="shared" si="269"/>
        <v/>
      </c>
      <c r="AL153" s="157"/>
      <c r="AM153" s="216"/>
      <c r="AN153" s="218"/>
      <c r="AO153" s="218"/>
      <c r="AP153" s="158"/>
      <c r="AQ153" s="159"/>
      <c r="AR153" s="220"/>
      <c r="AS153" s="161" t="str">
        <f t="shared" si="270"/>
        <v/>
      </c>
      <c r="AT153" s="147"/>
      <c r="AU153" s="147"/>
      <c r="AV153" s="161" t="str">
        <f t="shared" si="271"/>
        <v/>
      </c>
      <c r="AW153" s="162" t="str">
        <f t="shared" si="272"/>
        <v/>
      </c>
      <c r="AX153" s="162" t="str">
        <f t="shared" si="273"/>
        <v/>
      </c>
      <c r="AY153" s="223"/>
      <c r="AZ153" s="227" t="str">
        <f t="shared" si="274"/>
        <v/>
      </c>
      <c r="BA153" s="228" t="str">
        <f t="shared" si="275"/>
        <v/>
      </c>
      <c r="BB153" s="234" t="str">
        <f t="shared" si="276"/>
        <v/>
      </c>
      <c r="BC153" s="237"/>
      <c r="BD153" s="238"/>
      <c r="BE153" s="284"/>
      <c r="BF153" s="286"/>
      <c r="BG153" s="241"/>
      <c r="BH153" s="241"/>
      <c r="BI153" s="241"/>
      <c r="BJ153" s="241"/>
      <c r="BK153" s="241"/>
      <c r="BL153" s="163" t="s">
        <v>105</v>
      </c>
      <c r="BM153" s="302" t="str">
        <f t="shared" si="277"/>
        <v/>
      </c>
      <c r="BN153" s="251"/>
      <c r="BO153" s="270"/>
      <c r="BP153" s="179"/>
      <c r="BQ153" s="164"/>
      <c r="BR153" s="243"/>
      <c r="BS153" s="243"/>
      <c r="BT153" s="243"/>
      <c r="BU153" s="243"/>
      <c r="BV153" s="243"/>
      <c r="BW153" s="165" t="s">
        <v>106</v>
      </c>
      <c r="BX153" s="251"/>
      <c r="BY153" s="296"/>
      <c r="BZ153" s="304"/>
      <c r="CA153" s="305"/>
      <c r="CB153" s="305"/>
      <c r="CC153" s="305"/>
      <c r="CD153" s="305"/>
      <c r="CE153" s="305"/>
      <c r="CF153" s="165" t="s">
        <v>169</v>
      </c>
      <c r="CG153" s="308" t="str">
        <f t="shared" si="278"/>
        <v/>
      </c>
      <c r="CH153" s="251"/>
      <c r="CI153" s="296"/>
      <c r="CJ153" s="166"/>
      <c r="CK153" s="245"/>
      <c r="CL153" s="245"/>
      <c r="CM153" s="245"/>
      <c r="CN153" s="245"/>
      <c r="CO153" s="245"/>
      <c r="CP153" s="165" t="s">
        <v>107</v>
      </c>
      <c r="CQ153" s="247"/>
      <c r="CR153" s="249" t="str">
        <f t="shared" si="279"/>
        <v/>
      </c>
      <c r="CS153" s="251"/>
      <c r="CT153" s="296" t="s">
        <v>171</v>
      </c>
      <c r="CU153" s="167"/>
      <c r="CV153" s="300"/>
      <c r="CW153" s="300"/>
      <c r="CX153" s="300"/>
      <c r="CY153" s="300"/>
      <c r="CZ153" s="300"/>
      <c r="DA153" s="300"/>
      <c r="DB153" s="168" t="s">
        <v>108</v>
      </c>
      <c r="DC153" s="296" t="s">
        <v>171</v>
      </c>
      <c r="DD153" s="170"/>
      <c r="DE153" s="300"/>
      <c r="DF153" s="300"/>
      <c r="DG153" s="300"/>
      <c r="DH153" s="300"/>
      <c r="DI153" s="300"/>
      <c r="DJ153" s="300"/>
      <c r="DK153" s="169" t="s">
        <v>106</v>
      </c>
      <c r="DL153" s="296" t="s">
        <v>171</v>
      </c>
      <c r="DM153" s="170"/>
      <c r="DN153" s="300"/>
      <c r="DO153" s="300"/>
      <c r="DP153" s="300"/>
      <c r="DQ153" s="300"/>
      <c r="DR153" s="300"/>
      <c r="DS153" s="300"/>
      <c r="DT153" s="171" t="s">
        <v>106</v>
      </c>
      <c r="DU153" s="296" t="s">
        <v>171</v>
      </c>
      <c r="DV153" s="310"/>
      <c r="DW153" s="300"/>
      <c r="DX153" s="300"/>
      <c r="DY153" s="300"/>
      <c r="DZ153" s="300"/>
      <c r="EA153" s="300"/>
      <c r="EB153" s="300"/>
      <c r="EC153" s="172" t="s">
        <v>106</v>
      </c>
      <c r="ED153" s="173"/>
      <c r="EE153" s="296" t="s">
        <v>171</v>
      </c>
      <c r="EF153" s="170"/>
      <c r="EG153" s="300"/>
      <c r="EH153" s="300"/>
      <c r="EI153" s="300"/>
      <c r="EJ153" s="300"/>
      <c r="EK153" s="300"/>
      <c r="EL153" s="300"/>
      <c r="EM153" s="172" t="s">
        <v>106</v>
      </c>
      <c r="EN153" s="174"/>
      <c r="EO153" s="296" t="s">
        <v>171</v>
      </c>
      <c r="EP153" s="255"/>
      <c r="EQ153" s="256"/>
      <c r="ER153" s="256"/>
      <c r="ES153" s="256"/>
      <c r="ET153" s="256"/>
      <c r="EU153" s="256"/>
      <c r="EV153" s="175" t="s">
        <v>109</v>
      </c>
      <c r="EW153" s="259" t="str">
        <f t="shared" si="280"/>
        <v/>
      </c>
      <c r="EX153" s="253"/>
      <c r="EY153" s="296" t="s">
        <v>171</v>
      </c>
      <c r="EZ153" s="255"/>
      <c r="FA153" s="256"/>
      <c r="FB153" s="256"/>
      <c r="FC153" s="256"/>
      <c r="FD153" s="256"/>
      <c r="FE153" s="256"/>
      <c r="FF153" s="175" t="s">
        <v>109</v>
      </c>
      <c r="FG153" s="176" t="str">
        <f t="shared" si="281"/>
        <v/>
      </c>
      <c r="FH153" s="251"/>
      <c r="FI153" s="296"/>
      <c r="FJ153" s="423"/>
      <c r="FK153" s="424"/>
      <c r="FL153" s="424"/>
      <c r="FM153" s="424"/>
      <c r="FN153" s="424"/>
      <c r="FO153" s="424"/>
      <c r="FP153" s="165" t="s">
        <v>110</v>
      </c>
      <c r="FQ153" s="177" t="str">
        <f t="shared" si="282"/>
        <v/>
      </c>
      <c r="FR153" s="261"/>
      <c r="FS153" s="263" t="str">
        <f t="shared" si="283"/>
        <v/>
      </c>
      <c r="FT153" s="269"/>
      <c r="FU153" s="270"/>
      <c r="FV153" s="265" t="str">
        <f t="shared" si="284"/>
        <v/>
      </c>
      <c r="FW153" s="273"/>
      <c r="FX153" s="274"/>
      <c r="FY153" s="267" t="str">
        <f t="shared" si="285"/>
        <v/>
      </c>
      <c r="FZ153" s="273"/>
      <c r="GA153" s="277"/>
      <c r="GB153" s="376"/>
      <c r="GD153" s="316" t="str">
        <f t="shared" si="286"/>
        <v/>
      </c>
      <c r="GE153" s="290" t="str">
        <f t="shared" si="287"/>
        <v/>
      </c>
      <c r="GF153" s="290" t="str">
        <f t="shared" si="288"/>
        <v/>
      </c>
      <c r="GG153" s="290" t="str">
        <f t="shared" si="289"/>
        <v/>
      </c>
      <c r="GH153" s="387" t="str">
        <f t="shared" si="290"/>
        <v/>
      </c>
      <c r="GI153" s="316" t="str">
        <f t="shared" si="291"/>
        <v/>
      </c>
      <c r="GJ153" s="290" t="str">
        <f t="shared" si="292"/>
        <v/>
      </c>
      <c r="GK153" s="290" t="str">
        <f t="shared" si="293"/>
        <v/>
      </c>
      <c r="GL153" s="317" t="str">
        <f t="shared" si="294"/>
        <v/>
      </c>
      <c r="GM153" s="391"/>
      <c r="GN153" s="398" t="str">
        <f t="shared" si="295"/>
        <v/>
      </c>
      <c r="GO153" s="398" t="str">
        <f t="shared" si="296"/>
        <v/>
      </c>
      <c r="GP153" s="399" t="str">
        <f t="shared" si="297"/>
        <v/>
      </c>
      <c r="GQ153" s="400" t="str">
        <f t="shared" si="298"/>
        <v/>
      </c>
      <c r="GR153" s="400" t="str">
        <f t="shared" si="299"/>
        <v/>
      </c>
      <c r="GS153" s="400" t="str">
        <f t="shared" si="300"/>
        <v/>
      </c>
      <c r="GT153" s="290" t="str">
        <f t="shared" si="301"/>
        <v/>
      </c>
      <c r="GU153" s="290" t="str">
        <f t="shared" si="302"/>
        <v/>
      </c>
      <c r="GV153" s="290" t="str">
        <f t="shared" si="303"/>
        <v/>
      </c>
      <c r="GW153" s="400" t="str">
        <f t="shared" si="304"/>
        <v/>
      </c>
      <c r="GX153" s="290" t="str">
        <f t="shared" si="305"/>
        <v/>
      </c>
      <c r="GY153" s="290" t="str">
        <f t="shared" si="306"/>
        <v/>
      </c>
      <c r="GZ153" s="290" t="str">
        <f t="shared" si="307"/>
        <v/>
      </c>
      <c r="HA153" s="317" t="str">
        <f t="shared" si="308"/>
        <v/>
      </c>
      <c r="HB153" s="417" t="str">
        <f t="shared" si="309"/>
        <v/>
      </c>
      <c r="HC153" s="399" t="str">
        <f t="shared" si="310"/>
        <v/>
      </c>
      <c r="HD153" s="290" t="str">
        <f t="shared" si="311"/>
        <v/>
      </c>
      <c r="HE153" s="290" t="str">
        <f t="shared" si="312"/>
        <v/>
      </c>
      <c r="HF153" s="290" t="str">
        <f t="shared" si="313"/>
        <v/>
      </c>
      <c r="HG153" s="290" t="str">
        <f t="shared" si="314"/>
        <v/>
      </c>
      <c r="HH153" s="317" t="str">
        <f t="shared" si="315"/>
        <v/>
      </c>
      <c r="HI153" s="399" t="str">
        <f t="shared" si="316"/>
        <v/>
      </c>
      <c r="HJ153" s="387" t="str">
        <f t="shared" si="317"/>
        <v/>
      </c>
      <c r="HK153" s="387" t="str">
        <f t="shared" si="318"/>
        <v/>
      </c>
      <c r="HL153" s="387" t="str">
        <f t="shared" si="319"/>
        <v/>
      </c>
      <c r="HM153" s="387" t="str">
        <f t="shared" si="320"/>
        <v/>
      </c>
      <c r="HN153" s="317" t="str">
        <f t="shared" si="321"/>
        <v/>
      </c>
      <c r="HO153" s="417" t="str">
        <f t="shared" si="322"/>
        <v/>
      </c>
      <c r="HP153" s="290" t="str">
        <f t="shared" si="323"/>
        <v/>
      </c>
      <c r="HQ153" s="290" t="str">
        <f t="shared" si="324"/>
        <v/>
      </c>
      <c r="HR153" s="422" t="str">
        <f t="shared" si="325"/>
        <v/>
      </c>
      <c r="HS153" s="399" t="str">
        <f t="shared" si="326"/>
        <v/>
      </c>
      <c r="HT153" s="400" t="str">
        <f t="shared" si="327"/>
        <v/>
      </c>
      <c r="HU153" s="387" t="str">
        <f t="shared" si="328"/>
        <v/>
      </c>
      <c r="HV153" s="387" t="str">
        <f t="shared" si="329"/>
        <v/>
      </c>
      <c r="HW153" s="404" t="str">
        <f t="shared" si="330"/>
        <v/>
      </c>
      <c r="HX153" s="394" t="str">
        <f t="shared" si="331"/>
        <v/>
      </c>
      <c r="HY153" s="180"/>
      <c r="HZ153" s="406">
        <f t="shared" si="332"/>
        <v>0</v>
      </c>
      <c r="IA153" s="406">
        <f t="shared" si="333"/>
        <v>0</v>
      </c>
      <c r="IB153" s="407">
        <f t="shared" si="334"/>
        <v>0</v>
      </c>
      <c r="IC153" s="407" t="str">
        <f t="shared" si="335"/>
        <v/>
      </c>
      <c r="ID153" s="407" t="str">
        <f t="shared" si="336"/>
        <v/>
      </c>
      <c r="IE153" s="407" t="str">
        <f t="shared" si="337"/>
        <v/>
      </c>
      <c r="IF153" s="407" t="str">
        <f t="shared" si="338"/>
        <v/>
      </c>
      <c r="IG153" s="407">
        <f t="shared" si="339"/>
        <v>0</v>
      </c>
      <c r="IH153" s="407">
        <f t="shared" si="340"/>
        <v>0</v>
      </c>
      <c r="II153" s="407">
        <f t="shared" si="341"/>
        <v>0</v>
      </c>
      <c r="IJ153" s="407">
        <f t="shared" si="342"/>
        <v>0</v>
      </c>
      <c r="IK153" s="406">
        <f t="shared" si="343"/>
        <v>0</v>
      </c>
    </row>
    <row r="154" spans="2:245" s="178" customFormat="1" ht="15" customHeight="1" x14ac:dyDescent="0.2">
      <c r="B154" s="231">
        <f t="shared" si="259"/>
        <v>0</v>
      </c>
      <c r="C154" s="231">
        <f t="shared" si="260"/>
        <v>0</v>
      </c>
      <c r="D154" s="231">
        <f t="shared" si="261"/>
        <v>0</v>
      </c>
      <c r="E154" s="231">
        <f t="shared" si="262"/>
        <v>0</v>
      </c>
      <c r="F154" s="231">
        <f t="shared" si="263"/>
        <v>0</v>
      </c>
      <c r="G154" s="231">
        <f t="shared" si="264"/>
        <v>0</v>
      </c>
      <c r="H154" s="231">
        <f t="shared" si="265"/>
        <v>0</v>
      </c>
      <c r="I154" s="232">
        <f t="shared" si="266"/>
        <v>0</v>
      </c>
      <c r="J154" s="151">
        <f t="shared" si="267"/>
        <v>0</v>
      </c>
      <c r="K154" s="152"/>
      <c r="L154" s="152"/>
      <c r="M154" s="153"/>
      <c r="N154" s="233"/>
      <c r="O154" s="155"/>
      <c r="P154" s="145" t="str">
        <f>IFERROR(VLOOKUP(O154,整理番号!$A$30:$B$31,2,FALSE),"")</f>
        <v/>
      </c>
      <c r="Q154" s="213"/>
      <c r="R154" s="158"/>
      <c r="S154" s="156" t="str">
        <f t="shared" si="268"/>
        <v/>
      </c>
      <c r="T154" s="152"/>
      <c r="U154" s="153"/>
      <c r="V154" s="145" t="str">
        <f>IFERROR(VLOOKUP(U154,整理番号!$A$3:$B$5,2,FALSE),"")</f>
        <v/>
      </c>
      <c r="W154" s="153"/>
      <c r="X154" s="146" t="str">
        <f>IFERROR(VLOOKUP(W154,整理番号!$A$8:$B$9,2,FALSE),"")</f>
        <v/>
      </c>
      <c r="Y154" s="153"/>
      <c r="Z154" s="145" t="str">
        <f>IFERROR(VLOOKUP(Y154,整理番号!$A$12:$B$16,2,FALSE),"")</f>
        <v/>
      </c>
      <c r="AA154" s="209"/>
      <c r="AB154" s="211"/>
      <c r="AC154" s="211"/>
      <c r="AD154" s="209"/>
      <c r="AE154" s="209"/>
      <c r="AF154" s="209"/>
      <c r="AG154" s="209"/>
      <c r="AH154" s="408"/>
      <c r="AI154" s="159"/>
      <c r="AJ154" s="410" t="str">
        <f>IFERROR(VLOOKUP(AI154,整理番号!$A$19:$B$23,2,FALSE),"")</f>
        <v/>
      </c>
      <c r="AK154" s="156" t="str">
        <f t="shared" si="269"/>
        <v/>
      </c>
      <c r="AL154" s="157"/>
      <c r="AM154" s="216"/>
      <c r="AN154" s="218"/>
      <c r="AO154" s="218"/>
      <c r="AP154" s="158"/>
      <c r="AQ154" s="159"/>
      <c r="AR154" s="220"/>
      <c r="AS154" s="161" t="str">
        <f t="shared" si="270"/>
        <v/>
      </c>
      <c r="AT154" s="147"/>
      <c r="AU154" s="147"/>
      <c r="AV154" s="161" t="str">
        <f t="shared" si="271"/>
        <v/>
      </c>
      <c r="AW154" s="162" t="str">
        <f t="shared" si="272"/>
        <v/>
      </c>
      <c r="AX154" s="162" t="str">
        <f t="shared" si="273"/>
        <v/>
      </c>
      <c r="AY154" s="223"/>
      <c r="AZ154" s="227" t="str">
        <f t="shared" si="274"/>
        <v/>
      </c>
      <c r="BA154" s="228" t="str">
        <f t="shared" si="275"/>
        <v/>
      </c>
      <c r="BB154" s="234" t="str">
        <f t="shared" si="276"/>
        <v/>
      </c>
      <c r="BC154" s="237"/>
      <c r="BD154" s="238"/>
      <c r="BE154" s="284"/>
      <c r="BF154" s="286"/>
      <c r="BG154" s="241"/>
      <c r="BH154" s="241"/>
      <c r="BI154" s="241"/>
      <c r="BJ154" s="241"/>
      <c r="BK154" s="241"/>
      <c r="BL154" s="163" t="s">
        <v>105</v>
      </c>
      <c r="BM154" s="302" t="str">
        <f t="shared" si="277"/>
        <v/>
      </c>
      <c r="BN154" s="251"/>
      <c r="BO154" s="270"/>
      <c r="BP154" s="179"/>
      <c r="BQ154" s="164"/>
      <c r="BR154" s="243"/>
      <c r="BS154" s="243"/>
      <c r="BT154" s="243"/>
      <c r="BU154" s="243"/>
      <c r="BV154" s="243"/>
      <c r="BW154" s="165" t="s">
        <v>106</v>
      </c>
      <c r="BX154" s="251"/>
      <c r="BY154" s="296"/>
      <c r="BZ154" s="304"/>
      <c r="CA154" s="305"/>
      <c r="CB154" s="305"/>
      <c r="CC154" s="305"/>
      <c r="CD154" s="305"/>
      <c r="CE154" s="305"/>
      <c r="CF154" s="165" t="s">
        <v>169</v>
      </c>
      <c r="CG154" s="308" t="str">
        <f t="shared" si="278"/>
        <v/>
      </c>
      <c r="CH154" s="251"/>
      <c r="CI154" s="296"/>
      <c r="CJ154" s="166"/>
      <c r="CK154" s="245"/>
      <c r="CL154" s="245"/>
      <c r="CM154" s="245"/>
      <c r="CN154" s="245"/>
      <c r="CO154" s="245"/>
      <c r="CP154" s="165" t="s">
        <v>107</v>
      </c>
      <c r="CQ154" s="247"/>
      <c r="CR154" s="249" t="str">
        <f t="shared" si="279"/>
        <v/>
      </c>
      <c r="CS154" s="251"/>
      <c r="CT154" s="296" t="s">
        <v>171</v>
      </c>
      <c r="CU154" s="167"/>
      <c r="CV154" s="300"/>
      <c r="CW154" s="300"/>
      <c r="CX154" s="300"/>
      <c r="CY154" s="300"/>
      <c r="CZ154" s="300"/>
      <c r="DA154" s="300"/>
      <c r="DB154" s="168" t="s">
        <v>108</v>
      </c>
      <c r="DC154" s="296" t="s">
        <v>171</v>
      </c>
      <c r="DD154" s="170"/>
      <c r="DE154" s="300"/>
      <c r="DF154" s="300"/>
      <c r="DG154" s="300"/>
      <c r="DH154" s="300"/>
      <c r="DI154" s="300"/>
      <c r="DJ154" s="300"/>
      <c r="DK154" s="169" t="s">
        <v>106</v>
      </c>
      <c r="DL154" s="296" t="s">
        <v>171</v>
      </c>
      <c r="DM154" s="170"/>
      <c r="DN154" s="300"/>
      <c r="DO154" s="300"/>
      <c r="DP154" s="300"/>
      <c r="DQ154" s="300"/>
      <c r="DR154" s="300"/>
      <c r="DS154" s="300"/>
      <c r="DT154" s="171" t="s">
        <v>106</v>
      </c>
      <c r="DU154" s="296" t="s">
        <v>171</v>
      </c>
      <c r="DV154" s="310"/>
      <c r="DW154" s="300"/>
      <c r="DX154" s="300"/>
      <c r="DY154" s="300"/>
      <c r="DZ154" s="300"/>
      <c r="EA154" s="300"/>
      <c r="EB154" s="300"/>
      <c r="EC154" s="172" t="s">
        <v>106</v>
      </c>
      <c r="ED154" s="173"/>
      <c r="EE154" s="296" t="s">
        <v>171</v>
      </c>
      <c r="EF154" s="170"/>
      <c r="EG154" s="300"/>
      <c r="EH154" s="300"/>
      <c r="EI154" s="300"/>
      <c r="EJ154" s="300"/>
      <c r="EK154" s="300"/>
      <c r="EL154" s="300"/>
      <c r="EM154" s="172" t="s">
        <v>106</v>
      </c>
      <c r="EN154" s="174"/>
      <c r="EO154" s="296" t="s">
        <v>171</v>
      </c>
      <c r="EP154" s="255"/>
      <c r="EQ154" s="256"/>
      <c r="ER154" s="256"/>
      <c r="ES154" s="256"/>
      <c r="ET154" s="256"/>
      <c r="EU154" s="256"/>
      <c r="EV154" s="175" t="s">
        <v>109</v>
      </c>
      <c r="EW154" s="259" t="str">
        <f t="shared" si="280"/>
        <v/>
      </c>
      <c r="EX154" s="253"/>
      <c r="EY154" s="296" t="s">
        <v>171</v>
      </c>
      <c r="EZ154" s="255"/>
      <c r="FA154" s="256"/>
      <c r="FB154" s="256"/>
      <c r="FC154" s="256"/>
      <c r="FD154" s="256"/>
      <c r="FE154" s="256"/>
      <c r="FF154" s="175" t="s">
        <v>109</v>
      </c>
      <c r="FG154" s="176" t="str">
        <f t="shared" si="281"/>
        <v/>
      </c>
      <c r="FH154" s="251"/>
      <c r="FI154" s="296"/>
      <c r="FJ154" s="423"/>
      <c r="FK154" s="424"/>
      <c r="FL154" s="424"/>
      <c r="FM154" s="424"/>
      <c r="FN154" s="424"/>
      <c r="FO154" s="424"/>
      <c r="FP154" s="165" t="s">
        <v>110</v>
      </c>
      <c r="FQ154" s="177" t="str">
        <f t="shared" si="282"/>
        <v/>
      </c>
      <c r="FR154" s="261"/>
      <c r="FS154" s="263" t="str">
        <f t="shared" si="283"/>
        <v/>
      </c>
      <c r="FT154" s="269"/>
      <c r="FU154" s="270"/>
      <c r="FV154" s="265" t="str">
        <f t="shared" si="284"/>
        <v/>
      </c>
      <c r="FW154" s="273"/>
      <c r="FX154" s="274"/>
      <c r="FY154" s="267" t="str">
        <f t="shared" si="285"/>
        <v/>
      </c>
      <c r="FZ154" s="273"/>
      <c r="GA154" s="277"/>
      <c r="GB154" s="376"/>
      <c r="GD154" s="316" t="str">
        <f t="shared" si="286"/>
        <v/>
      </c>
      <c r="GE154" s="290" t="str">
        <f t="shared" si="287"/>
        <v/>
      </c>
      <c r="GF154" s="290" t="str">
        <f t="shared" si="288"/>
        <v/>
      </c>
      <c r="GG154" s="290" t="str">
        <f t="shared" si="289"/>
        <v/>
      </c>
      <c r="GH154" s="387" t="str">
        <f t="shared" si="290"/>
        <v/>
      </c>
      <c r="GI154" s="316" t="str">
        <f t="shared" si="291"/>
        <v/>
      </c>
      <c r="GJ154" s="290" t="str">
        <f t="shared" si="292"/>
        <v/>
      </c>
      <c r="GK154" s="290" t="str">
        <f t="shared" si="293"/>
        <v/>
      </c>
      <c r="GL154" s="317" t="str">
        <f t="shared" si="294"/>
        <v/>
      </c>
      <c r="GM154" s="391"/>
      <c r="GN154" s="398" t="str">
        <f t="shared" si="295"/>
        <v/>
      </c>
      <c r="GO154" s="398" t="str">
        <f t="shared" si="296"/>
        <v/>
      </c>
      <c r="GP154" s="399" t="str">
        <f t="shared" si="297"/>
        <v/>
      </c>
      <c r="GQ154" s="400" t="str">
        <f t="shared" si="298"/>
        <v/>
      </c>
      <c r="GR154" s="400" t="str">
        <f t="shared" si="299"/>
        <v/>
      </c>
      <c r="GS154" s="400" t="str">
        <f t="shared" si="300"/>
        <v/>
      </c>
      <c r="GT154" s="290" t="str">
        <f t="shared" si="301"/>
        <v/>
      </c>
      <c r="GU154" s="290" t="str">
        <f t="shared" si="302"/>
        <v/>
      </c>
      <c r="GV154" s="290" t="str">
        <f t="shared" si="303"/>
        <v/>
      </c>
      <c r="GW154" s="400" t="str">
        <f t="shared" si="304"/>
        <v/>
      </c>
      <c r="GX154" s="290" t="str">
        <f t="shared" si="305"/>
        <v/>
      </c>
      <c r="GY154" s="290" t="str">
        <f t="shared" si="306"/>
        <v/>
      </c>
      <c r="GZ154" s="290" t="str">
        <f t="shared" si="307"/>
        <v/>
      </c>
      <c r="HA154" s="317" t="str">
        <f t="shared" si="308"/>
        <v/>
      </c>
      <c r="HB154" s="417" t="str">
        <f t="shared" si="309"/>
        <v/>
      </c>
      <c r="HC154" s="399" t="str">
        <f t="shared" si="310"/>
        <v/>
      </c>
      <c r="HD154" s="290" t="str">
        <f t="shared" si="311"/>
        <v/>
      </c>
      <c r="HE154" s="290" t="str">
        <f t="shared" si="312"/>
        <v/>
      </c>
      <c r="HF154" s="290" t="str">
        <f t="shared" si="313"/>
        <v/>
      </c>
      <c r="HG154" s="290" t="str">
        <f t="shared" si="314"/>
        <v/>
      </c>
      <c r="HH154" s="317" t="str">
        <f t="shared" si="315"/>
        <v/>
      </c>
      <c r="HI154" s="399" t="str">
        <f t="shared" si="316"/>
        <v/>
      </c>
      <c r="HJ154" s="387" t="str">
        <f t="shared" si="317"/>
        <v/>
      </c>
      <c r="HK154" s="387" t="str">
        <f t="shared" si="318"/>
        <v/>
      </c>
      <c r="HL154" s="387" t="str">
        <f t="shared" si="319"/>
        <v/>
      </c>
      <c r="HM154" s="387" t="str">
        <f t="shared" si="320"/>
        <v/>
      </c>
      <c r="HN154" s="317" t="str">
        <f t="shared" si="321"/>
        <v/>
      </c>
      <c r="HO154" s="417" t="str">
        <f t="shared" si="322"/>
        <v/>
      </c>
      <c r="HP154" s="290" t="str">
        <f t="shared" si="323"/>
        <v/>
      </c>
      <c r="HQ154" s="290" t="str">
        <f t="shared" si="324"/>
        <v/>
      </c>
      <c r="HR154" s="422" t="str">
        <f t="shared" si="325"/>
        <v/>
      </c>
      <c r="HS154" s="399" t="str">
        <f t="shared" si="326"/>
        <v/>
      </c>
      <c r="HT154" s="400" t="str">
        <f t="shared" si="327"/>
        <v/>
      </c>
      <c r="HU154" s="387" t="str">
        <f t="shared" si="328"/>
        <v/>
      </c>
      <c r="HV154" s="387" t="str">
        <f t="shared" si="329"/>
        <v/>
      </c>
      <c r="HW154" s="404" t="str">
        <f t="shared" si="330"/>
        <v/>
      </c>
      <c r="HX154" s="394" t="str">
        <f t="shared" si="331"/>
        <v/>
      </c>
      <c r="HY154" s="180"/>
      <c r="HZ154" s="406">
        <f t="shared" si="332"/>
        <v>0</v>
      </c>
      <c r="IA154" s="406">
        <f t="shared" si="333"/>
        <v>0</v>
      </c>
      <c r="IB154" s="407">
        <f t="shared" si="334"/>
        <v>0</v>
      </c>
      <c r="IC154" s="407" t="str">
        <f t="shared" si="335"/>
        <v/>
      </c>
      <c r="ID154" s="407" t="str">
        <f t="shared" si="336"/>
        <v/>
      </c>
      <c r="IE154" s="407" t="str">
        <f t="shared" si="337"/>
        <v/>
      </c>
      <c r="IF154" s="407" t="str">
        <f t="shared" si="338"/>
        <v/>
      </c>
      <c r="IG154" s="407">
        <f t="shared" si="339"/>
        <v>0</v>
      </c>
      <c r="IH154" s="407">
        <f t="shared" si="340"/>
        <v>0</v>
      </c>
      <c r="II154" s="407">
        <f t="shared" si="341"/>
        <v>0</v>
      </c>
      <c r="IJ154" s="407">
        <f t="shared" si="342"/>
        <v>0</v>
      </c>
      <c r="IK154" s="406">
        <f t="shared" si="343"/>
        <v>0</v>
      </c>
    </row>
    <row r="155" spans="2:245" s="178" customFormat="1" ht="15" customHeight="1" x14ac:dyDescent="0.2">
      <c r="B155" s="231">
        <f t="shared" si="259"/>
        <v>0</v>
      </c>
      <c r="C155" s="231">
        <f t="shared" si="260"/>
        <v>0</v>
      </c>
      <c r="D155" s="231">
        <f t="shared" si="261"/>
        <v>0</v>
      </c>
      <c r="E155" s="231">
        <f t="shared" si="262"/>
        <v>0</v>
      </c>
      <c r="F155" s="231">
        <f t="shared" si="263"/>
        <v>0</v>
      </c>
      <c r="G155" s="231">
        <f t="shared" si="264"/>
        <v>0</v>
      </c>
      <c r="H155" s="231">
        <f t="shared" si="265"/>
        <v>0</v>
      </c>
      <c r="I155" s="232">
        <f t="shared" si="266"/>
        <v>0</v>
      </c>
      <c r="J155" s="151">
        <f t="shared" si="267"/>
        <v>0</v>
      </c>
      <c r="K155" s="152"/>
      <c r="L155" s="152"/>
      <c r="M155" s="153"/>
      <c r="N155" s="233"/>
      <c r="O155" s="155"/>
      <c r="P155" s="145" t="str">
        <f>IFERROR(VLOOKUP(O155,整理番号!$A$30:$B$31,2,FALSE),"")</f>
        <v/>
      </c>
      <c r="Q155" s="213"/>
      <c r="R155" s="158"/>
      <c r="S155" s="156" t="str">
        <f t="shared" si="268"/>
        <v/>
      </c>
      <c r="T155" s="152"/>
      <c r="U155" s="153"/>
      <c r="V155" s="145" t="str">
        <f>IFERROR(VLOOKUP(U155,整理番号!$A$3:$B$5,2,FALSE),"")</f>
        <v/>
      </c>
      <c r="W155" s="153"/>
      <c r="X155" s="146" t="str">
        <f>IFERROR(VLOOKUP(W155,整理番号!$A$8:$B$9,2,FALSE),"")</f>
        <v/>
      </c>
      <c r="Y155" s="153"/>
      <c r="Z155" s="145" t="str">
        <f>IFERROR(VLOOKUP(Y155,整理番号!$A$12:$B$16,2,FALSE),"")</f>
        <v/>
      </c>
      <c r="AA155" s="209"/>
      <c r="AB155" s="211"/>
      <c r="AC155" s="211"/>
      <c r="AD155" s="209"/>
      <c r="AE155" s="209"/>
      <c r="AF155" s="209"/>
      <c r="AG155" s="209"/>
      <c r="AH155" s="408"/>
      <c r="AI155" s="159"/>
      <c r="AJ155" s="410" t="str">
        <f>IFERROR(VLOOKUP(AI155,整理番号!$A$19:$B$23,2,FALSE),"")</f>
        <v/>
      </c>
      <c r="AK155" s="156" t="str">
        <f t="shared" si="269"/>
        <v/>
      </c>
      <c r="AL155" s="157"/>
      <c r="AM155" s="216"/>
      <c r="AN155" s="218"/>
      <c r="AO155" s="218"/>
      <c r="AP155" s="158"/>
      <c r="AQ155" s="159"/>
      <c r="AR155" s="220"/>
      <c r="AS155" s="161" t="str">
        <f t="shared" si="270"/>
        <v/>
      </c>
      <c r="AT155" s="147"/>
      <c r="AU155" s="147"/>
      <c r="AV155" s="161" t="str">
        <f t="shared" si="271"/>
        <v/>
      </c>
      <c r="AW155" s="162" t="str">
        <f t="shared" si="272"/>
        <v/>
      </c>
      <c r="AX155" s="162" t="str">
        <f t="shared" si="273"/>
        <v/>
      </c>
      <c r="AY155" s="223"/>
      <c r="AZ155" s="227" t="str">
        <f t="shared" si="274"/>
        <v/>
      </c>
      <c r="BA155" s="228" t="str">
        <f t="shared" si="275"/>
        <v/>
      </c>
      <c r="BB155" s="234" t="str">
        <f t="shared" si="276"/>
        <v/>
      </c>
      <c r="BC155" s="237"/>
      <c r="BD155" s="238"/>
      <c r="BE155" s="284"/>
      <c r="BF155" s="286"/>
      <c r="BG155" s="241"/>
      <c r="BH155" s="241"/>
      <c r="BI155" s="241"/>
      <c r="BJ155" s="241"/>
      <c r="BK155" s="241"/>
      <c r="BL155" s="163" t="s">
        <v>105</v>
      </c>
      <c r="BM155" s="302" t="str">
        <f t="shared" si="277"/>
        <v/>
      </c>
      <c r="BN155" s="251"/>
      <c r="BO155" s="270"/>
      <c r="BP155" s="179"/>
      <c r="BQ155" s="164"/>
      <c r="BR155" s="243"/>
      <c r="BS155" s="243"/>
      <c r="BT155" s="243"/>
      <c r="BU155" s="243"/>
      <c r="BV155" s="243"/>
      <c r="BW155" s="165" t="s">
        <v>106</v>
      </c>
      <c r="BX155" s="251"/>
      <c r="BY155" s="296"/>
      <c r="BZ155" s="304"/>
      <c r="CA155" s="305"/>
      <c r="CB155" s="305"/>
      <c r="CC155" s="305"/>
      <c r="CD155" s="305"/>
      <c r="CE155" s="305"/>
      <c r="CF155" s="165" t="s">
        <v>169</v>
      </c>
      <c r="CG155" s="308" t="str">
        <f t="shared" si="278"/>
        <v/>
      </c>
      <c r="CH155" s="251"/>
      <c r="CI155" s="296"/>
      <c r="CJ155" s="166"/>
      <c r="CK155" s="245"/>
      <c r="CL155" s="245"/>
      <c r="CM155" s="245"/>
      <c r="CN155" s="245"/>
      <c r="CO155" s="245"/>
      <c r="CP155" s="165" t="s">
        <v>107</v>
      </c>
      <c r="CQ155" s="247"/>
      <c r="CR155" s="249" t="str">
        <f t="shared" si="279"/>
        <v/>
      </c>
      <c r="CS155" s="251"/>
      <c r="CT155" s="296" t="s">
        <v>171</v>
      </c>
      <c r="CU155" s="167"/>
      <c r="CV155" s="300"/>
      <c r="CW155" s="300"/>
      <c r="CX155" s="300"/>
      <c r="CY155" s="300"/>
      <c r="CZ155" s="300"/>
      <c r="DA155" s="300"/>
      <c r="DB155" s="168" t="s">
        <v>108</v>
      </c>
      <c r="DC155" s="296" t="s">
        <v>171</v>
      </c>
      <c r="DD155" s="170"/>
      <c r="DE155" s="300"/>
      <c r="DF155" s="300"/>
      <c r="DG155" s="300"/>
      <c r="DH155" s="300"/>
      <c r="DI155" s="300"/>
      <c r="DJ155" s="300"/>
      <c r="DK155" s="169" t="s">
        <v>106</v>
      </c>
      <c r="DL155" s="296" t="s">
        <v>171</v>
      </c>
      <c r="DM155" s="170"/>
      <c r="DN155" s="300"/>
      <c r="DO155" s="300"/>
      <c r="DP155" s="300"/>
      <c r="DQ155" s="300"/>
      <c r="DR155" s="300"/>
      <c r="DS155" s="300"/>
      <c r="DT155" s="171" t="s">
        <v>106</v>
      </c>
      <c r="DU155" s="296" t="s">
        <v>171</v>
      </c>
      <c r="DV155" s="310"/>
      <c r="DW155" s="300"/>
      <c r="DX155" s="300"/>
      <c r="DY155" s="300"/>
      <c r="DZ155" s="300"/>
      <c r="EA155" s="300"/>
      <c r="EB155" s="300"/>
      <c r="EC155" s="172" t="s">
        <v>106</v>
      </c>
      <c r="ED155" s="173"/>
      <c r="EE155" s="296" t="s">
        <v>171</v>
      </c>
      <c r="EF155" s="170"/>
      <c r="EG155" s="300"/>
      <c r="EH155" s="300"/>
      <c r="EI155" s="300"/>
      <c r="EJ155" s="300"/>
      <c r="EK155" s="300"/>
      <c r="EL155" s="300"/>
      <c r="EM155" s="172" t="s">
        <v>106</v>
      </c>
      <c r="EN155" s="174"/>
      <c r="EO155" s="296" t="s">
        <v>171</v>
      </c>
      <c r="EP155" s="255"/>
      <c r="EQ155" s="256"/>
      <c r="ER155" s="256"/>
      <c r="ES155" s="256"/>
      <c r="ET155" s="256"/>
      <c r="EU155" s="256"/>
      <c r="EV155" s="175" t="s">
        <v>109</v>
      </c>
      <c r="EW155" s="259" t="str">
        <f t="shared" si="280"/>
        <v/>
      </c>
      <c r="EX155" s="253"/>
      <c r="EY155" s="296" t="s">
        <v>171</v>
      </c>
      <c r="EZ155" s="255"/>
      <c r="FA155" s="256"/>
      <c r="FB155" s="256"/>
      <c r="FC155" s="256"/>
      <c r="FD155" s="256"/>
      <c r="FE155" s="256"/>
      <c r="FF155" s="175" t="s">
        <v>109</v>
      </c>
      <c r="FG155" s="176" t="str">
        <f t="shared" si="281"/>
        <v/>
      </c>
      <c r="FH155" s="251"/>
      <c r="FI155" s="296"/>
      <c r="FJ155" s="423"/>
      <c r="FK155" s="424"/>
      <c r="FL155" s="424"/>
      <c r="FM155" s="424"/>
      <c r="FN155" s="424"/>
      <c r="FO155" s="424"/>
      <c r="FP155" s="165" t="s">
        <v>110</v>
      </c>
      <c r="FQ155" s="177" t="str">
        <f t="shared" si="282"/>
        <v/>
      </c>
      <c r="FR155" s="261"/>
      <c r="FS155" s="263" t="str">
        <f t="shared" si="283"/>
        <v/>
      </c>
      <c r="FT155" s="269"/>
      <c r="FU155" s="270"/>
      <c r="FV155" s="265" t="str">
        <f t="shared" si="284"/>
        <v/>
      </c>
      <c r="FW155" s="273"/>
      <c r="FX155" s="274"/>
      <c r="FY155" s="267" t="str">
        <f t="shared" si="285"/>
        <v/>
      </c>
      <c r="FZ155" s="273"/>
      <c r="GA155" s="277"/>
      <c r="GB155" s="376"/>
      <c r="GD155" s="316" t="str">
        <f t="shared" si="286"/>
        <v/>
      </c>
      <c r="GE155" s="290" t="str">
        <f t="shared" si="287"/>
        <v/>
      </c>
      <c r="GF155" s="290" t="str">
        <f t="shared" si="288"/>
        <v/>
      </c>
      <c r="GG155" s="290" t="str">
        <f t="shared" si="289"/>
        <v/>
      </c>
      <c r="GH155" s="387" t="str">
        <f t="shared" si="290"/>
        <v/>
      </c>
      <c r="GI155" s="316" t="str">
        <f t="shared" si="291"/>
        <v/>
      </c>
      <c r="GJ155" s="290" t="str">
        <f t="shared" si="292"/>
        <v/>
      </c>
      <c r="GK155" s="290" t="str">
        <f t="shared" si="293"/>
        <v/>
      </c>
      <c r="GL155" s="317" t="str">
        <f t="shared" si="294"/>
        <v/>
      </c>
      <c r="GM155" s="391"/>
      <c r="GN155" s="398" t="str">
        <f t="shared" si="295"/>
        <v/>
      </c>
      <c r="GO155" s="398" t="str">
        <f t="shared" si="296"/>
        <v/>
      </c>
      <c r="GP155" s="399" t="str">
        <f t="shared" si="297"/>
        <v/>
      </c>
      <c r="GQ155" s="400" t="str">
        <f t="shared" si="298"/>
        <v/>
      </c>
      <c r="GR155" s="400" t="str">
        <f t="shared" si="299"/>
        <v/>
      </c>
      <c r="GS155" s="400" t="str">
        <f t="shared" si="300"/>
        <v/>
      </c>
      <c r="GT155" s="290" t="str">
        <f t="shared" si="301"/>
        <v/>
      </c>
      <c r="GU155" s="290" t="str">
        <f t="shared" si="302"/>
        <v/>
      </c>
      <c r="GV155" s="290" t="str">
        <f t="shared" si="303"/>
        <v/>
      </c>
      <c r="GW155" s="400" t="str">
        <f t="shared" si="304"/>
        <v/>
      </c>
      <c r="GX155" s="290" t="str">
        <f t="shared" si="305"/>
        <v/>
      </c>
      <c r="GY155" s="290" t="str">
        <f t="shared" si="306"/>
        <v/>
      </c>
      <c r="GZ155" s="290" t="str">
        <f t="shared" si="307"/>
        <v/>
      </c>
      <c r="HA155" s="317" t="str">
        <f t="shared" si="308"/>
        <v/>
      </c>
      <c r="HB155" s="417" t="str">
        <f t="shared" si="309"/>
        <v/>
      </c>
      <c r="HC155" s="399" t="str">
        <f t="shared" si="310"/>
        <v/>
      </c>
      <c r="HD155" s="290" t="str">
        <f t="shared" si="311"/>
        <v/>
      </c>
      <c r="HE155" s="290" t="str">
        <f t="shared" si="312"/>
        <v/>
      </c>
      <c r="HF155" s="290" t="str">
        <f t="shared" si="313"/>
        <v/>
      </c>
      <c r="HG155" s="290" t="str">
        <f t="shared" si="314"/>
        <v/>
      </c>
      <c r="HH155" s="317" t="str">
        <f t="shared" si="315"/>
        <v/>
      </c>
      <c r="HI155" s="399" t="str">
        <f t="shared" si="316"/>
        <v/>
      </c>
      <c r="HJ155" s="387" t="str">
        <f t="shared" si="317"/>
        <v/>
      </c>
      <c r="HK155" s="387" t="str">
        <f t="shared" si="318"/>
        <v/>
      </c>
      <c r="HL155" s="387" t="str">
        <f t="shared" si="319"/>
        <v/>
      </c>
      <c r="HM155" s="387" t="str">
        <f t="shared" si="320"/>
        <v/>
      </c>
      <c r="HN155" s="317" t="str">
        <f t="shared" si="321"/>
        <v/>
      </c>
      <c r="HO155" s="417" t="str">
        <f t="shared" si="322"/>
        <v/>
      </c>
      <c r="HP155" s="290" t="str">
        <f t="shared" si="323"/>
        <v/>
      </c>
      <c r="HQ155" s="290" t="str">
        <f t="shared" si="324"/>
        <v/>
      </c>
      <c r="HR155" s="422" t="str">
        <f t="shared" si="325"/>
        <v/>
      </c>
      <c r="HS155" s="399" t="str">
        <f t="shared" si="326"/>
        <v/>
      </c>
      <c r="HT155" s="400" t="str">
        <f t="shared" si="327"/>
        <v/>
      </c>
      <c r="HU155" s="387" t="str">
        <f t="shared" si="328"/>
        <v/>
      </c>
      <c r="HV155" s="387" t="str">
        <f t="shared" si="329"/>
        <v/>
      </c>
      <c r="HW155" s="404" t="str">
        <f t="shared" si="330"/>
        <v/>
      </c>
      <c r="HX155" s="394" t="str">
        <f t="shared" si="331"/>
        <v/>
      </c>
      <c r="HY155" s="180"/>
      <c r="HZ155" s="406">
        <f t="shared" si="332"/>
        <v>0</v>
      </c>
      <c r="IA155" s="406">
        <f t="shared" si="333"/>
        <v>0</v>
      </c>
      <c r="IB155" s="407">
        <f t="shared" si="334"/>
        <v>0</v>
      </c>
      <c r="IC155" s="407" t="str">
        <f t="shared" si="335"/>
        <v/>
      </c>
      <c r="ID155" s="407" t="str">
        <f t="shared" si="336"/>
        <v/>
      </c>
      <c r="IE155" s="407" t="str">
        <f t="shared" si="337"/>
        <v/>
      </c>
      <c r="IF155" s="407" t="str">
        <f t="shared" si="338"/>
        <v/>
      </c>
      <c r="IG155" s="407">
        <f t="shared" si="339"/>
        <v>0</v>
      </c>
      <c r="IH155" s="407">
        <f t="shared" si="340"/>
        <v>0</v>
      </c>
      <c r="II155" s="407">
        <f t="shared" si="341"/>
        <v>0</v>
      </c>
      <c r="IJ155" s="407">
        <f t="shared" si="342"/>
        <v>0</v>
      </c>
      <c r="IK155" s="406">
        <f t="shared" si="343"/>
        <v>0</v>
      </c>
    </row>
    <row r="156" spans="2:245" s="178" customFormat="1" ht="15" customHeight="1" x14ac:dyDescent="0.2">
      <c r="B156" s="231">
        <f t="shared" si="259"/>
        <v>0</v>
      </c>
      <c r="C156" s="231">
        <f t="shared" si="260"/>
        <v>0</v>
      </c>
      <c r="D156" s="231">
        <f t="shared" si="261"/>
        <v>0</v>
      </c>
      <c r="E156" s="231">
        <f t="shared" si="262"/>
        <v>0</v>
      </c>
      <c r="F156" s="231">
        <f t="shared" si="263"/>
        <v>0</v>
      </c>
      <c r="G156" s="231">
        <f t="shared" si="264"/>
        <v>0</v>
      </c>
      <c r="H156" s="231">
        <f t="shared" si="265"/>
        <v>0</v>
      </c>
      <c r="I156" s="232">
        <f t="shared" si="266"/>
        <v>0</v>
      </c>
      <c r="J156" s="151">
        <f t="shared" si="267"/>
        <v>0</v>
      </c>
      <c r="K156" s="152"/>
      <c r="L156" s="152"/>
      <c r="M156" s="153"/>
      <c r="N156" s="233"/>
      <c r="O156" s="155"/>
      <c r="P156" s="145" t="str">
        <f>IFERROR(VLOOKUP(O156,整理番号!$A$30:$B$31,2,FALSE),"")</f>
        <v/>
      </c>
      <c r="Q156" s="213"/>
      <c r="R156" s="158"/>
      <c r="S156" s="156" t="str">
        <f t="shared" si="268"/>
        <v/>
      </c>
      <c r="T156" s="152"/>
      <c r="U156" s="153"/>
      <c r="V156" s="145" t="str">
        <f>IFERROR(VLOOKUP(U156,整理番号!$A$3:$B$5,2,FALSE),"")</f>
        <v/>
      </c>
      <c r="W156" s="153"/>
      <c r="X156" s="146" t="str">
        <f>IFERROR(VLOOKUP(W156,整理番号!$A$8:$B$9,2,FALSE),"")</f>
        <v/>
      </c>
      <c r="Y156" s="153"/>
      <c r="Z156" s="145" t="str">
        <f>IFERROR(VLOOKUP(Y156,整理番号!$A$12:$B$16,2,FALSE),"")</f>
        <v/>
      </c>
      <c r="AA156" s="209"/>
      <c r="AB156" s="211"/>
      <c r="AC156" s="211"/>
      <c r="AD156" s="209"/>
      <c r="AE156" s="209"/>
      <c r="AF156" s="209"/>
      <c r="AG156" s="209"/>
      <c r="AH156" s="408"/>
      <c r="AI156" s="159"/>
      <c r="AJ156" s="410" t="str">
        <f>IFERROR(VLOOKUP(AI156,整理番号!$A$19:$B$23,2,FALSE),"")</f>
        <v/>
      </c>
      <c r="AK156" s="156" t="str">
        <f t="shared" si="269"/>
        <v/>
      </c>
      <c r="AL156" s="157"/>
      <c r="AM156" s="216"/>
      <c r="AN156" s="218"/>
      <c r="AO156" s="218"/>
      <c r="AP156" s="158"/>
      <c r="AQ156" s="159"/>
      <c r="AR156" s="220"/>
      <c r="AS156" s="161" t="str">
        <f t="shared" si="270"/>
        <v/>
      </c>
      <c r="AT156" s="147"/>
      <c r="AU156" s="147"/>
      <c r="AV156" s="161" t="str">
        <f t="shared" si="271"/>
        <v/>
      </c>
      <c r="AW156" s="162" t="str">
        <f t="shared" si="272"/>
        <v/>
      </c>
      <c r="AX156" s="162" t="str">
        <f t="shared" si="273"/>
        <v/>
      </c>
      <c r="AY156" s="223"/>
      <c r="AZ156" s="227" t="str">
        <f t="shared" si="274"/>
        <v/>
      </c>
      <c r="BA156" s="228" t="str">
        <f t="shared" si="275"/>
        <v/>
      </c>
      <c r="BB156" s="234" t="str">
        <f t="shared" si="276"/>
        <v/>
      </c>
      <c r="BC156" s="237"/>
      <c r="BD156" s="238"/>
      <c r="BE156" s="284"/>
      <c r="BF156" s="286"/>
      <c r="BG156" s="241"/>
      <c r="BH156" s="241"/>
      <c r="BI156" s="241"/>
      <c r="BJ156" s="241"/>
      <c r="BK156" s="241"/>
      <c r="BL156" s="163" t="s">
        <v>105</v>
      </c>
      <c r="BM156" s="302" t="str">
        <f t="shared" si="277"/>
        <v/>
      </c>
      <c r="BN156" s="251"/>
      <c r="BO156" s="270"/>
      <c r="BP156" s="179"/>
      <c r="BQ156" s="164"/>
      <c r="BR156" s="243"/>
      <c r="BS156" s="243"/>
      <c r="BT156" s="243"/>
      <c r="BU156" s="243"/>
      <c r="BV156" s="243"/>
      <c r="BW156" s="165" t="s">
        <v>106</v>
      </c>
      <c r="BX156" s="251"/>
      <c r="BY156" s="296"/>
      <c r="BZ156" s="304"/>
      <c r="CA156" s="305"/>
      <c r="CB156" s="305"/>
      <c r="CC156" s="305"/>
      <c r="CD156" s="305"/>
      <c r="CE156" s="305"/>
      <c r="CF156" s="165" t="s">
        <v>169</v>
      </c>
      <c r="CG156" s="308" t="str">
        <f t="shared" si="278"/>
        <v/>
      </c>
      <c r="CH156" s="251"/>
      <c r="CI156" s="296"/>
      <c r="CJ156" s="166"/>
      <c r="CK156" s="245"/>
      <c r="CL156" s="245"/>
      <c r="CM156" s="245"/>
      <c r="CN156" s="245"/>
      <c r="CO156" s="245"/>
      <c r="CP156" s="165" t="s">
        <v>107</v>
      </c>
      <c r="CQ156" s="247"/>
      <c r="CR156" s="249" t="str">
        <f t="shared" si="279"/>
        <v/>
      </c>
      <c r="CS156" s="251"/>
      <c r="CT156" s="296" t="s">
        <v>171</v>
      </c>
      <c r="CU156" s="167"/>
      <c r="CV156" s="300"/>
      <c r="CW156" s="300"/>
      <c r="CX156" s="300"/>
      <c r="CY156" s="300"/>
      <c r="CZ156" s="300"/>
      <c r="DA156" s="300"/>
      <c r="DB156" s="168" t="s">
        <v>108</v>
      </c>
      <c r="DC156" s="296" t="s">
        <v>171</v>
      </c>
      <c r="DD156" s="170"/>
      <c r="DE156" s="300"/>
      <c r="DF156" s="300"/>
      <c r="DG156" s="300"/>
      <c r="DH156" s="300"/>
      <c r="DI156" s="300"/>
      <c r="DJ156" s="300"/>
      <c r="DK156" s="169" t="s">
        <v>106</v>
      </c>
      <c r="DL156" s="296" t="s">
        <v>171</v>
      </c>
      <c r="DM156" s="170"/>
      <c r="DN156" s="300"/>
      <c r="DO156" s="300"/>
      <c r="DP156" s="300"/>
      <c r="DQ156" s="300"/>
      <c r="DR156" s="300"/>
      <c r="DS156" s="300"/>
      <c r="DT156" s="171" t="s">
        <v>106</v>
      </c>
      <c r="DU156" s="296" t="s">
        <v>171</v>
      </c>
      <c r="DV156" s="310"/>
      <c r="DW156" s="300"/>
      <c r="DX156" s="300"/>
      <c r="DY156" s="300"/>
      <c r="DZ156" s="300"/>
      <c r="EA156" s="300"/>
      <c r="EB156" s="300"/>
      <c r="EC156" s="172" t="s">
        <v>106</v>
      </c>
      <c r="ED156" s="173"/>
      <c r="EE156" s="296" t="s">
        <v>171</v>
      </c>
      <c r="EF156" s="170"/>
      <c r="EG156" s="300"/>
      <c r="EH156" s="300"/>
      <c r="EI156" s="300"/>
      <c r="EJ156" s="300"/>
      <c r="EK156" s="300"/>
      <c r="EL156" s="300"/>
      <c r="EM156" s="172" t="s">
        <v>106</v>
      </c>
      <c r="EN156" s="174"/>
      <c r="EO156" s="296" t="s">
        <v>171</v>
      </c>
      <c r="EP156" s="255"/>
      <c r="EQ156" s="256"/>
      <c r="ER156" s="256"/>
      <c r="ES156" s="256"/>
      <c r="ET156" s="256"/>
      <c r="EU156" s="256"/>
      <c r="EV156" s="175" t="s">
        <v>109</v>
      </c>
      <c r="EW156" s="259" t="str">
        <f t="shared" si="280"/>
        <v/>
      </c>
      <c r="EX156" s="253"/>
      <c r="EY156" s="296" t="s">
        <v>171</v>
      </c>
      <c r="EZ156" s="255"/>
      <c r="FA156" s="256"/>
      <c r="FB156" s="256"/>
      <c r="FC156" s="256"/>
      <c r="FD156" s="256"/>
      <c r="FE156" s="256"/>
      <c r="FF156" s="175" t="s">
        <v>109</v>
      </c>
      <c r="FG156" s="176" t="str">
        <f t="shared" si="281"/>
        <v/>
      </c>
      <c r="FH156" s="251"/>
      <c r="FI156" s="296"/>
      <c r="FJ156" s="423"/>
      <c r="FK156" s="424"/>
      <c r="FL156" s="424"/>
      <c r="FM156" s="424"/>
      <c r="FN156" s="424"/>
      <c r="FO156" s="424"/>
      <c r="FP156" s="165" t="s">
        <v>110</v>
      </c>
      <c r="FQ156" s="177" t="str">
        <f t="shared" si="282"/>
        <v/>
      </c>
      <c r="FR156" s="261"/>
      <c r="FS156" s="263" t="str">
        <f t="shared" si="283"/>
        <v/>
      </c>
      <c r="FT156" s="269"/>
      <c r="FU156" s="270"/>
      <c r="FV156" s="265" t="str">
        <f t="shared" si="284"/>
        <v/>
      </c>
      <c r="FW156" s="273"/>
      <c r="FX156" s="274"/>
      <c r="FY156" s="267" t="str">
        <f t="shared" si="285"/>
        <v/>
      </c>
      <c r="FZ156" s="273"/>
      <c r="GA156" s="277"/>
      <c r="GB156" s="376"/>
      <c r="GD156" s="316" t="str">
        <f t="shared" si="286"/>
        <v/>
      </c>
      <c r="GE156" s="290" t="str">
        <f t="shared" si="287"/>
        <v/>
      </c>
      <c r="GF156" s="290" t="str">
        <f t="shared" si="288"/>
        <v/>
      </c>
      <c r="GG156" s="290" t="str">
        <f t="shared" si="289"/>
        <v/>
      </c>
      <c r="GH156" s="387" t="str">
        <f t="shared" si="290"/>
        <v/>
      </c>
      <c r="GI156" s="316" t="str">
        <f t="shared" si="291"/>
        <v/>
      </c>
      <c r="GJ156" s="290" t="str">
        <f t="shared" si="292"/>
        <v/>
      </c>
      <c r="GK156" s="290" t="str">
        <f t="shared" si="293"/>
        <v/>
      </c>
      <c r="GL156" s="317" t="str">
        <f t="shared" si="294"/>
        <v/>
      </c>
      <c r="GM156" s="391"/>
      <c r="GN156" s="398" t="str">
        <f t="shared" si="295"/>
        <v/>
      </c>
      <c r="GO156" s="398" t="str">
        <f t="shared" si="296"/>
        <v/>
      </c>
      <c r="GP156" s="399" t="str">
        <f t="shared" si="297"/>
        <v/>
      </c>
      <c r="GQ156" s="400" t="str">
        <f t="shared" si="298"/>
        <v/>
      </c>
      <c r="GR156" s="400" t="str">
        <f t="shared" si="299"/>
        <v/>
      </c>
      <c r="GS156" s="400" t="str">
        <f t="shared" si="300"/>
        <v/>
      </c>
      <c r="GT156" s="290" t="str">
        <f t="shared" si="301"/>
        <v/>
      </c>
      <c r="GU156" s="290" t="str">
        <f t="shared" si="302"/>
        <v/>
      </c>
      <c r="GV156" s="290" t="str">
        <f t="shared" si="303"/>
        <v/>
      </c>
      <c r="GW156" s="400" t="str">
        <f t="shared" si="304"/>
        <v/>
      </c>
      <c r="GX156" s="290" t="str">
        <f t="shared" si="305"/>
        <v/>
      </c>
      <c r="GY156" s="290" t="str">
        <f t="shared" si="306"/>
        <v/>
      </c>
      <c r="GZ156" s="290" t="str">
        <f t="shared" si="307"/>
        <v/>
      </c>
      <c r="HA156" s="317" t="str">
        <f t="shared" si="308"/>
        <v/>
      </c>
      <c r="HB156" s="417" t="str">
        <f t="shared" si="309"/>
        <v/>
      </c>
      <c r="HC156" s="399" t="str">
        <f t="shared" si="310"/>
        <v/>
      </c>
      <c r="HD156" s="290" t="str">
        <f t="shared" si="311"/>
        <v/>
      </c>
      <c r="HE156" s="290" t="str">
        <f t="shared" si="312"/>
        <v/>
      </c>
      <c r="HF156" s="290" t="str">
        <f t="shared" si="313"/>
        <v/>
      </c>
      <c r="HG156" s="290" t="str">
        <f t="shared" si="314"/>
        <v/>
      </c>
      <c r="HH156" s="317" t="str">
        <f t="shared" si="315"/>
        <v/>
      </c>
      <c r="HI156" s="399" t="str">
        <f t="shared" si="316"/>
        <v/>
      </c>
      <c r="HJ156" s="387" t="str">
        <f t="shared" si="317"/>
        <v/>
      </c>
      <c r="HK156" s="387" t="str">
        <f t="shared" si="318"/>
        <v/>
      </c>
      <c r="HL156" s="387" t="str">
        <f t="shared" si="319"/>
        <v/>
      </c>
      <c r="HM156" s="387" t="str">
        <f t="shared" si="320"/>
        <v/>
      </c>
      <c r="HN156" s="317" t="str">
        <f t="shared" si="321"/>
        <v/>
      </c>
      <c r="HO156" s="417" t="str">
        <f t="shared" si="322"/>
        <v/>
      </c>
      <c r="HP156" s="290" t="str">
        <f t="shared" si="323"/>
        <v/>
      </c>
      <c r="HQ156" s="290" t="str">
        <f t="shared" si="324"/>
        <v/>
      </c>
      <c r="HR156" s="422" t="str">
        <f t="shared" si="325"/>
        <v/>
      </c>
      <c r="HS156" s="399" t="str">
        <f t="shared" si="326"/>
        <v/>
      </c>
      <c r="HT156" s="400" t="str">
        <f t="shared" si="327"/>
        <v/>
      </c>
      <c r="HU156" s="387" t="str">
        <f t="shared" si="328"/>
        <v/>
      </c>
      <c r="HV156" s="387" t="str">
        <f t="shared" si="329"/>
        <v/>
      </c>
      <c r="HW156" s="404" t="str">
        <f t="shared" si="330"/>
        <v/>
      </c>
      <c r="HX156" s="394" t="str">
        <f t="shared" si="331"/>
        <v/>
      </c>
      <c r="HY156" s="180"/>
      <c r="HZ156" s="406">
        <f t="shared" si="332"/>
        <v>0</v>
      </c>
      <c r="IA156" s="406">
        <f t="shared" si="333"/>
        <v>0</v>
      </c>
      <c r="IB156" s="407">
        <f t="shared" si="334"/>
        <v>0</v>
      </c>
      <c r="IC156" s="407" t="str">
        <f t="shared" si="335"/>
        <v/>
      </c>
      <c r="ID156" s="407" t="str">
        <f t="shared" si="336"/>
        <v/>
      </c>
      <c r="IE156" s="407" t="str">
        <f t="shared" si="337"/>
        <v/>
      </c>
      <c r="IF156" s="407" t="str">
        <f t="shared" si="338"/>
        <v/>
      </c>
      <c r="IG156" s="407">
        <f t="shared" si="339"/>
        <v>0</v>
      </c>
      <c r="IH156" s="407">
        <f t="shared" si="340"/>
        <v>0</v>
      </c>
      <c r="II156" s="407">
        <f t="shared" si="341"/>
        <v>0</v>
      </c>
      <c r="IJ156" s="407">
        <f t="shared" si="342"/>
        <v>0</v>
      </c>
      <c r="IK156" s="406">
        <f t="shared" si="343"/>
        <v>0</v>
      </c>
    </row>
    <row r="157" spans="2:245" s="178" customFormat="1" ht="15" customHeight="1" x14ac:dyDescent="0.2">
      <c r="B157" s="231">
        <f t="shared" si="259"/>
        <v>0</v>
      </c>
      <c r="C157" s="231">
        <f t="shared" si="260"/>
        <v>0</v>
      </c>
      <c r="D157" s="231">
        <f t="shared" si="261"/>
        <v>0</v>
      </c>
      <c r="E157" s="231">
        <f t="shared" si="262"/>
        <v>0</v>
      </c>
      <c r="F157" s="231">
        <f t="shared" si="263"/>
        <v>0</v>
      </c>
      <c r="G157" s="231">
        <f t="shared" si="264"/>
        <v>0</v>
      </c>
      <c r="H157" s="231">
        <f t="shared" si="265"/>
        <v>0</v>
      </c>
      <c r="I157" s="232">
        <f t="shared" si="266"/>
        <v>0</v>
      </c>
      <c r="J157" s="151">
        <f t="shared" si="267"/>
        <v>0</v>
      </c>
      <c r="K157" s="152"/>
      <c r="L157" s="152"/>
      <c r="M157" s="153"/>
      <c r="N157" s="233"/>
      <c r="O157" s="155"/>
      <c r="P157" s="145" t="str">
        <f>IFERROR(VLOOKUP(O157,整理番号!$A$30:$B$31,2,FALSE),"")</f>
        <v/>
      </c>
      <c r="Q157" s="213"/>
      <c r="R157" s="158"/>
      <c r="S157" s="156" t="str">
        <f t="shared" si="268"/>
        <v/>
      </c>
      <c r="T157" s="152"/>
      <c r="U157" s="153"/>
      <c r="V157" s="145" t="str">
        <f>IFERROR(VLOOKUP(U157,整理番号!$A$3:$B$5,2,FALSE),"")</f>
        <v/>
      </c>
      <c r="W157" s="153"/>
      <c r="X157" s="146" t="str">
        <f>IFERROR(VLOOKUP(W157,整理番号!$A$8:$B$9,2,FALSE),"")</f>
        <v/>
      </c>
      <c r="Y157" s="153"/>
      <c r="Z157" s="145" t="str">
        <f>IFERROR(VLOOKUP(Y157,整理番号!$A$12:$B$16,2,FALSE),"")</f>
        <v/>
      </c>
      <c r="AA157" s="209"/>
      <c r="AB157" s="211"/>
      <c r="AC157" s="211"/>
      <c r="AD157" s="209"/>
      <c r="AE157" s="209"/>
      <c r="AF157" s="209"/>
      <c r="AG157" s="209"/>
      <c r="AH157" s="408"/>
      <c r="AI157" s="159"/>
      <c r="AJ157" s="410" t="str">
        <f>IFERROR(VLOOKUP(AI157,整理番号!$A$19:$B$23,2,FALSE),"")</f>
        <v/>
      </c>
      <c r="AK157" s="156" t="str">
        <f t="shared" si="269"/>
        <v/>
      </c>
      <c r="AL157" s="157"/>
      <c r="AM157" s="216"/>
      <c r="AN157" s="218"/>
      <c r="AO157" s="218"/>
      <c r="AP157" s="158"/>
      <c r="AQ157" s="159"/>
      <c r="AR157" s="220"/>
      <c r="AS157" s="161" t="str">
        <f t="shared" si="270"/>
        <v/>
      </c>
      <c r="AT157" s="147"/>
      <c r="AU157" s="147"/>
      <c r="AV157" s="161" t="str">
        <f t="shared" si="271"/>
        <v/>
      </c>
      <c r="AW157" s="162" t="str">
        <f t="shared" si="272"/>
        <v/>
      </c>
      <c r="AX157" s="162" t="str">
        <f t="shared" si="273"/>
        <v/>
      </c>
      <c r="AY157" s="223"/>
      <c r="AZ157" s="227" t="str">
        <f t="shared" si="274"/>
        <v/>
      </c>
      <c r="BA157" s="228" t="str">
        <f t="shared" si="275"/>
        <v/>
      </c>
      <c r="BB157" s="234" t="str">
        <f t="shared" si="276"/>
        <v/>
      </c>
      <c r="BC157" s="237"/>
      <c r="BD157" s="238"/>
      <c r="BE157" s="284"/>
      <c r="BF157" s="286"/>
      <c r="BG157" s="241"/>
      <c r="BH157" s="241"/>
      <c r="BI157" s="241"/>
      <c r="BJ157" s="241"/>
      <c r="BK157" s="241"/>
      <c r="BL157" s="163" t="s">
        <v>105</v>
      </c>
      <c r="BM157" s="302" t="str">
        <f t="shared" si="277"/>
        <v/>
      </c>
      <c r="BN157" s="251"/>
      <c r="BO157" s="270"/>
      <c r="BP157" s="179"/>
      <c r="BQ157" s="164"/>
      <c r="BR157" s="243"/>
      <c r="BS157" s="243"/>
      <c r="BT157" s="243"/>
      <c r="BU157" s="243"/>
      <c r="BV157" s="243"/>
      <c r="BW157" s="165" t="s">
        <v>106</v>
      </c>
      <c r="BX157" s="251"/>
      <c r="BY157" s="296"/>
      <c r="BZ157" s="304"/>
      <c r="CA157" s="305"/>
      <c r="CB157" s="305"/>
      <c r="CC157" s="305"/>
      <c r="CD157" s="305"/>
      <c r="CE157" s="305"/>
      <c r="CF157" s="165" t="s">
        <v>169</v>
      </c>
      <c r="CG157" s="308" t="str">
        <f t="shared" si="278"/>
        <v/>
      </c>
      <c r="CH157" s="251"/>
      <c r="CI157" s="296"/>
      <c r="CJ157" s="166"/>
      <c r="CK157" s="245"/>
      <c r="CL157" s="245"/>
      <c r="CM157" s="245"/>
      <c r="CN157" s="245"/>
      <c r="CO157" s="245"/>
      <c r="CP157" s="165" t="s">
        <v>107</v>
      </c>
      <c r="CQ157" s="247"/>
      <c r="CR157" s="249" t="str">
        <f t="shared" si="279"/>
        <v/>
      </c>
      <c r="CS157" s="251"/>
      <c r="CT157" s="296" t="s">
        <v>171</v>
      </c>
      <c r="CU157" s="167"/>
      <c r="CV157" s="300"/>
      <c r="CW157" s="300"/>
      <c r="CX157" s="300"/>
      <c r="CY157" s="300"/>
      <c r="CZ157" s="300"/>
      <c r="DA157" s="300"/>
      <c r="DB157" s="168" t="s">
        <v>108</v>
      </c>
      <c r="DC157" s="296" t="s">
        <v>171</v>
      </c>
      <c r="DD157" s="170"/>
      <c r="DE157" s="300"/>
      <c r="DF157" s="300"/>
      <c r="DG157" s="300"/>
      <c r="DH157" s="300"/>
      <c r="DI157" s="300"/>
      <c r="DJ157" s="300"/>
      <c r="DK157" s="169" t="s">
        <v>106</v>
      </c>
      <c r="DL157" s="296" t="s">
        <v>171</v>
      </c>
      <c r="DM157" s="170"/>
      <c r="DN157" s="300"/>
      <c r="DO157" s="300"/>
      <c r="DP157" s="300"/>
      <c r="DQ157" s="300"/>
      <c r="DR157" s="300"/>
      <c r="DS157" s="300"/>
      <c r="DT157" s="171" t="s">
        <v>106</v>
      </c>
      <c r="DU157" s="296" t="s">
        <v>171</v>
      </c>
      <c r="DV157" s="310"/>
      <c r="DW157" s="300"/>
      <c r="DX157" s="300"/>
      <c r="DY157" s="300"/>
      <c r="DZ157" s="300"/>
      <c r="EA157" s="300"/>
      <c r="EB157" s="300"/>
      <c r="EC157" s="172" t="s">
        <v>106</v>
      </c>
      <c r="ED157" s="173"/>
      <c r="EE157" s="296" t="s">
        <v>171</v>
      </c>
      <c r="EF157" s="170"/>
      <c r="EG157" s="300"/>
      <c r="EH157" s="300"/>
      <c r="EI157" s="300"/>
      <c r="EJ157" s="300"/>
      <c r="EK157" s="300"/>
      <c r="EL157" s="300"/>
      <c r="EM157" s="172" t="s">
        <v>106</v>
      </c>
      <c r="EN157" s="174"/>
      <c r="EO157" s="296" t="s">
        <v>171</v>
      </c>
      <c r="EP157" s="255"/>
      <c r="EQ157" s="256"/>
      <c r="ER157" s="256"/>
      <c r="ES157" s="256"/>
      <c r="ET157" s="256"/>
      <c r="EU157" s="256"/>
      <c r="EV157" s="175" t="s">
        <v>109</v>
      </c>
      <c r="EW157" s="259" t="str">
        <f t="shared" si="280"/>
        <v/>
      </c>
      <c r="EX157" s="253"/>
      <c r="EY157" s="296" t="s">
        <v>171</v>
      </c>
      <c r="EZ157" s="255"/>
      <c r="FA157" s="256"/>
      <c r="FB157" s="256"/>
      <c r="FC157" s="256"/>
      <c r="FD157" s="256"/>
      <c r="FE157" s="256"/>
      <c r="FF157" s="175" t="s">
        <v>109</v>
      </c>
      <c r="FG157" s="176" t="str">
        <f t="shared" si="281"/>
        <v/>
      </c>
      <c r="FH157" s="251"/>
      <c r="FI157" s="296"/>
      <c r="FJ157" s="423"/>
      <c r="FK157" s="424"/>
      <c r="FL157" s="424"/>
      <c r="FM157" s="424"/>
      <c r="FN157" s="424"/>
      <c r="FO157" s="424"/>
      <c r="FP157" s="165" t="s">
        <v>110</v>
      </c>
      <c r="FQ157" s="177" t="str">
        <f t="shared" si="282"/>
        <v/>
      </c>
      <c r="FR157" s="261"/>
      <c r="FS157" s="263" t="str">
        <f t="shared" si="283"/>
        <v/>
      </c>
      <c r="FT157" s="269"/>
      <c r="FU157" s="270"/>
      <c r="FV157" s="265" t="str">
        <f t="shared" si="284"/>
        <v/>
      </c>
      <c r="FW157" s="273"/>
      <c r="FX157" s="274"/>
      <c r="FY157" s="267" t="str">
        <f t="shared" si="285"/>
        <v/>
      </c>
      <c r="FZ157" s="273"/>
      <c r="GA157" s="277"/>
      <c r="GB157" s="376"/>
      <c r="GD157" s="316" t="str">
        <f t="shared" si="286"/>
        <v/>
      </c>
      <c r="GE157" s="290" t="str">
        <f t="shared" si="287"/>
        <v/>
      </c>
      <c r="GF157" s="290" t="str">
        <f t="shared" si="288"/>
        <v/>
      </c>
      <c r="GG157" s="290" t="str">
        <f t="shared" si="289"/>
        <v/>
      </c>
      <c r="GH157" s="387" t="str">
        <f t="shared" si="290"/>
        <v/>
      </c>
      <c r="GI157" s="316" t="str">
        <f t="shared" si="291"/>
        <v/>
      </c>
      <c r="GJ157" s="290" t="str">
        <f t="shared" si="292"/>
        <v/>
      </c>
      <c r="GK157" s="290" t="str">
        <f t="shared" si="293"/>
        <v/>
      </c>
      <c r="GL157" s="317" t="str">
        <f t="shared" si="294"/>
        <v/>
      </c>
      <c r="GM157" s="391"/>
      <c r="GN157" s="398" t="str">
        <f t="shared" si="295"/>
        <v/>
      </c>
      <c r="GO157" s="398" t="str">
        <f t="shared" si="296"/>
        <v/>
      </c>
      <c r="GP157" s="399" t="str">
        <f t="shared" si="297"/>
        <v/>
      </c>
      <c r="GQ157" s="400" t="str">
        <f t="shared" si="298"/>
        <v/>
      </c>
      <c r="GR157" s="400" t="str">
        <f t="shared" si="299"/>
        <v/>
      </c>
      <c r="GS157" s="400" t="str">
        <f t="shared" si="300"/>
        <v/>
      </c>
      <c r="GT157" s="290" t="str">
        <f t="shared" si="301"/>
        <v/>
      </c>
      <c r="GU157" s="290" t="str">
        <f t="shared" si="302"/>
        <v/>
      </c>
      <c r="GV157" s="290" t="str">
        <f t="shared" si="303"/>
        <v/>
      </c>
      <c r="GW157" s="400" t="str">
        <f t="shared" si="304"/>
        <v/>
      </c>
      <c r="GX157" s="290" t="str">
        <f t="shared" si="305"/>
        <v/>
      </c>
      <c r="GY157" s="290" t="str">
        <f t="shared" si="306"/>
        <v/>
      </c>
      <c r="GZ157" s="290" t="str">
        <f t="shared" si="307"/>
        <v/>
      </c>
      <c r="HA157" s="317" t="str">
        <f t="shared" si="308"/>
        <v/>
      </c>
      <c r="HB157" s="417" t="str">
        <f t="shared" si="309"/>
        <v/>
      </c>
      <c r="HC157" s="399" t="str">
        <f t="shared" si="310"/>
        <v/>
      </c>
      <c r="HD157" s="290" t="str">
        <f t="shared" si="311"/>
        <v/>
      </c>
      <c r="HE157" s="290" t="str">
        <f t="shared" si="312"/>
        <v/>
      </c>
      <c r="HF157" s="290" t="str">
        <f t="shared" si="313"/>
        <v/>
      </c>
      <c r="HG157" s="290" t="str">
        <f t="shared" si="314"/>
        <v/>
      </c>
      <c r="HH157" s="317" t="str">
        <f t="shared" si="315"/>
        <v/>
      </c>
      <c r="HI157" s="399" t="str">
        <f t="shared" si="316"/>
        <v/>
      </c>
      <c r="HJ157" s="387" t="str">
        <f t="shared" si="317"/>
        <v/>
      </c>
      <c r="HK157" s="387" t="str">
        <f t="shared" si="318"/>
        <v/>
      </c>
      <c r="HL157" s="387" t="str">
        <f t="shared" si="319"/>
        <v/>
      </c>
      <c r="HM157" s="387" t="str">
        <f t="shared" si="320"/>
        <v/>
      </c>
      <c r="HN157" s="317" t="str">
        <f t="shared" si="321"/>
        <v/>
      </c>
      <c r="HO157" s="417" t="str">
        <f t="shared" si="322"/>
        <v/>
      </c>
      <c r="HP157" s="290" t="str">
        <f t="shared" si="323"/>
        <v/>
      </c>
      <c r="HQ157" s="290" t="str">
        <f t="shared" si="324"/>
        <v/>
      </c>
      <c r="HR157" s="422" t="str">
        <f t="shared" si="325"/>
        <v/>
      </c>
      <c r="HS157" s="399" t="str">
        <f t="shared" si="326"/>
        <v/>
      </c>
      <c r="HT157" s="400" t="str">
        <f t="shared" si="327"/>
        <v/>
      </c>
      <c r="HU157" s="387" t="str">
        <f t="shared" si="328"/>
        <v/>
      </c>
      <c r="HV157" s="387" t="str">
        <f t="shared" si="329"/>
        <v/>
      </c>
      <c r="HW157" s="404" t="str">
        <f t="shared" si="330"/>
        <v/>
      </c>
      <c r="HX157" s="394" t="str">
        <f t="shared" si="331"/>
        <v/>
      </c>
      <c r="HY157" s="180"/>
      <c r="HZ157" s="406">
        <f t="shared" si="332"/>
        <v>0</v>
      </c>
      <c r="IA157" s="406">
        <f t="shared" si="333"/>
        <v>0</v>
      </c>
      <c r="IB157" s="407">
        <f t="shared" si="334"/>
        <v>0</v>
      </c>
      <c r="IC157" s="407" t="str">
        <f t="shared" si="335"/>
        <v/>
      </c>
      <c r="ID157" s="407" t="str">
        <f t="shared" si="336"/>
        <v/>
      </c>
      <c r="IE157" s="407" t="str">
        <f t="shared" si="337"/>
        <v/>
      </c>
      <c r="IF157" s="407" t="str">
        <f t="shared" si="338"/>
        <v/>
      </c>
      <c r="IG157" s="407">
        <f t="shared" si="339"/>
        <v>0</v>
      </c>
      <c r="IH157" s="407">
        <f t="shared" si="340"/>
        <v>0</v>
      </c>
      <c r="II157" s="407">
        <f t="shared" si="341"/>
        <v>0</v>
      </c>
      <c r="IJ157" s="407">
        <f t="shared" si="342"/>
        <v>0</v>
      </c>
      <c r="IK157" s="406">
        <f t="shared" si="343"/>
        <v>0</v>
      </c>
    </row>
    <row r="158" spans="2:245" s="178" customFormat="1" ht="15" customHeight="1" x14ac:dyDescent="0.2">
      <c r="B158" s="231">
        <f t="shared" si="259"/>
        <v>0</v>
      </c>
      <c r="C158" s="231">
        <f t="shared" si="260"/>
        <v>0</v>
      </c>
      <c r="D158" s="231">
        <f t="shared" si="261"/>
        <v>0</v>
      </c>
      <c r="E158" s="231">
        <f t="shared" si="262"/>
        <v>0</v>
      </c>
      <c r="F158" s="231">
        <f t="shared" si="263"/>
        <v>0</v>
      </c>
      <c r="G158" s="231">
        <f t="shared" si="264"/>
        <v>0</v>
      </c>
      <c r="H158" s="231">
        <f t="shared" si="265"/>
        <v>0</v>
      </c>
      <c r="I158" s="232">
        <f t="shared" si="266"/>
        <v>0</v>
      </c>
      <c r="J158" s="151">
        <f t="shared" si="267"/>
        <v>0</v>
      </c>
      <c r="K158" s="152"/>
      <c r="L158" s="152"/>
      <c r="M158" s="153"/>
      <c r="N158" s="233"/>
      <c r="O158" s="155"/>
      <c r="P158" s="145" t="str">
        <f>IFERROR(VLOOKUP(O158,整理番号!$A$30:$B$31,2,FALSE),"")</f>
        <v/>
      </c>
      <c r="Q158" s="213"/>
      <c r="R158" s="158"/>
      <c r="S158" s="156" t="str">
        <f t="shared" si="268"/>
        <v/>
      </c>
      <c r="T158" s="152"/>
      <c r="U158" s="153"/>
      <c r="V158" s="145" t="str">
        <f>IFERROR(VLOOKUP(U158,整理番号!$A$3:$B$5,2,FALSE),"")</f>
        <v/>
      </c>
      <c r="W158" s="153"/>
      <c r="X158" s="146" t="str">
        <f>IFERROR(VLOOKUP(W158,整理番号!$A$8:$B$9,2,FALSE),"")</f>
        <v/>
      </c>
      <c r="Y158" s="153"/>
      <c r="Z158" s="145" t="str">
        <f>IFERROR(VLOOKUP(Y158,整理番号!$A$12:$B$16,2,FALSE),"")</f>
        <v/>
      </c>
      <c r="AA158" s="209"/>
      <c r="AB158" s="211"/>
      <c r="AC158" s="211"/>
      <c r="AD158" s="209"/>
      <c r="AE158" s="209"/>
      <c r="AF158" s="209"/>
      <c r="AG158" s="209"/>
      <c r="AH158" s="408"/>
      <c r="AI158" s="159"/>
      <c r="AJ158" s="410" t="str">
        <f>IFERROR(VLOOKUP(AI158,整理番号!$A$19:$B$23,2,FALSE),"")</f>
        <v/>
      </c>
      <c r="AK158" s="156" t="str">
        <f t="shared" si="269"/>
        <v/>
      </c>
      <c r="AL158" s="157"/>
      <c r="AM158" s="216"/>
      <c r="AN158" s="218"/>
      <c r="AO158" s="218"/>
      <c r="AP158" s="158"/>
      <c r="AQ158" s="159"/>
      <c r="AR158" s="220"/>
      <c r="AS158" s="161" t="str">
        <f t="shared" si="270"/>
        <v/>
      </c>
      <c r="AT158" s="147"/>
      <c r="AU158" s="147"/>
      <c r="AV158" s="161" t="str">
        <f t="shared" si="271"/>
        <v/>
      </c>
      <c r="AW158" s="162" t="str">
        <f t="shared" si="272"/>
        <v/>
      </c>
      <c r="AX158" s="162" t="str">
        <f t="shared" si="273"/>
        <v/>
      </c>
      <c r="AY158" s="223"/>
      <c r="AZ158" s="227" t="str">
        <f t="shared" si="274"/>
        <v/>
      </c>
      <c r="BA158" s="228" t="str">
        <f t="shared" si="275"/>
        <v/>
      </c>
      <c r="BB158" s="234" t="str">
        <f t="shared" si="276"/>
        <v/>
      </c>
      <c r="BC158" s="237"/>
      <c r="BD158" s="238"/>
      <c r="BE158" s="284"/>
      <c r="BF158" s="286"/>
      <c r="BG158" s="241"/>
      <c r="BH158" s="241"/>
      <c r="BI158" s="241"/>
      <c r="BJ158" s="241"/>
      <c r="BK158" s="241"/>
      <c r="BL158" s="163" t="s">
        <v>105</v>
      </c>
      <c r="BM158" s="302" t="str">
        <f t="shared" si="277"/>
        <v/>
      </c>
      <c r="BN158" s="251"/>
      <c r="BO158" s="270"/>
      <c r="BP158" s="179"/>
      <c r="BQ158" s="164"/>
      <c r="BR158" s="243"/>
      <c r="BS158" s="243"/>
      <c r="BT158" s="243"/>
      <c r="BU158" s="243"/>
      <c r="BV158" s="243"/>
      <c r="BW158" s="165" t="s">
        <v>106</v>
      </c>
      <c r="BX158" s="251"/>
      <c r="BY158" s="296"/>
      <c r="BZ158" s="304"/>
      <c r="CA158" s="305"/>
      <c r="CB158" s="305"/>
      <c r="CC158" s="305"/>
      <c r="CD158" s="305"/>
      <c r="CE158" s="305"/>
      <c r="CF158" s="165" t="s">
        <v>169</v>
      </c>
      <c r="CG158" s="308" t="str">
        <f t="shared" si="278"/>
        <v/>
      </c>
      <c r="CH158" s="251"/>
      <c r="CI158" s="296"/>
      <c r="CJ158" s="166"/>
      <c r="CK158" s="245"/>
      <c r="CL158" s="245"/>
      <c r="CM158" s="245"/>
      <c r="CN158" s="245"/>
      <c r="CO158" s="245"/>
      <c r="CP158" s="165" t="s">
        <v>107</v>
      </c>
      <c r="CQ158" s="247"/>
      <c r="CR158" s="249" t="str">
        <f t="shared" si="279"/>
        <v/>
      </c>
      <c r="CS158" s="251"/>
      <c r="CT158" s="296" t="s">
        <v>171</v>
      </c>
      <c r="CU158" s="167"/>
      <c r="CV158" s="300"/>
      <c r="CW158" s="300"/>
      <c r="CX158" s="300"/>
      <c r="CY158" s="300"/>
      <c r="CZ158" s="300"/>
      <c r="DA158" s="300"/>
      <c r="DB158" s="168" t="s">
        <v>108</v>
      </c>
      <c r="DC158" s="296" t="s">
        <v>171</v>
      </c>
      <c r="DD158" s="170"/>
      <c r="DE158" s="300"/>
      <c r="DF158" s="300"/>
      <c r="DG158" s="300"/>
      <c r="DH158" s="300"/>
      <c r="DI158" s="300"/>
      <c r="DJ158" s="300"/>
      <c r="DK158" s="169" t="s">
        <v>106</v>
      </c>
      <c r="DL158" s="296" t="s">
        <v>171</v>
      </c>
      <c r="DM158" s="170"/>
      <c r="DN158" s="300"/>
      <c r="DO158" s="300"/>
      <c r="DP158" s="300"/>
      <c r="DQ158" s="300"/>
      <c r="DR158" s="300"/>
      <c r="DS158" s="300"/>
      <c r="DT158" s="171" t="s">
        <v>106</v>
      </c>
      <c r="DU158" s="296" t="s">
        <v>171</v>
      </c>
      <c r="DV158" s="310"/>
      <c r="DW158" s="300"/>
      <c r="DX158" s="300"/>
      <c r="DY158" s="300"/>
      <c r="DZ158" s="300"/>
      <c r="EA158" s="300"/>
      <c r="EB158" s="300"/>
      <c r="EC158" s="172" t="s">
        <v>106</v>
      </c>
      <c r="ED158" s="173"/>
      <c r="EE158" s="296" t="s">
        <v>171</v>
      </c>
      <c r="EF158" s="170"/>
      <c r="EG158" s="300"/>
      <c r="EH158" s="300"/>
      <c r="EI158" s="300"/>
      <c r="EJ158" s="300"/>
      <c r="EK158" s="300"/>
      <c r="EL158" s="300"/>
      <c r="EM158" s="172" t="s">
        <v>106</v>
      </c>
      <c r="EN158" s="174"/>
      <c r="EO158" s="296" t="s">
        <v>171</v>
      </c>
      <c r="EP158" s="255"/>
      <c r="EQ158" s="256"/>
      <c r="ER158" s="256"/>
      <c r="ES158" s="256"/>
      <c r="ET158" s="256"/>
      <c r="EU158" s="256"/>
      <c r="EV158" s="175" t="s">
        <v>109</v>
      </c>
      <c r="EW158" s="259" t="str">
        <f t="shared" si="280"/>
        <v/>
      </c>
      <c r="EX158" s="253"/>
      <c r="EY158" s="296" t="s">
        <v>171</v>
      </c>
      <c r="EZ158" s="255"/>
      <c r="FA158" s="256"/>
      <c r="FB158" s="256"/>
      <c r="FC158" s="256"/>
      <c r="FD158" s="256"/>
      <c r="FE158" s="256"/>
      <c r="FF158" s="175" t="s">
        <v>109</v>
      </c>
      <c r="FG158" s="176" t="str">
        <f t="shared" si="281"/>
        <v/>
      </c>
      <c r="FH158" s="251"/>
      <c r="FI158" s="296"/>
      <c r="FJ158" s="423"/>
      <c r="FK158" s="424"/>
      <c r="FL158" s="424"/>
      <c r="FM158" s="424"/>
      <c r="FN158" s="424"/>
      <c r="FO158" s="424"/>
      <c r="FP158" s="165" t="s">
        <v>110</v>
      </c>
      <c r="FQ158" s="177" t="str">
        <f t="shared" si="282"/>
        <v/>
      </c>
      <c r="FR158" s="261"/>
      <c r="FS158" s="263" t="str">
        <f t="shared" si="283"/>
        <v/>
      </c>
      <c r="FT158" s="269"/>
      <c r="FU158" s="270"/>
      <c r="FV158" s="265" t="str">
        <f t="shared" si="284"/>
        <v/>
      </c>
      <c r="FW158" s="273"/>
      <c r="FX158" s="274"/>
      <c r="FY158" s="267" t="str">
        <f t="shared" si="285"/>
        <v/>
      </c>
      <c r="FZ158" s="273"/>
      <c r="GA158" s="277"/>
      <c r="GB158" s="376"/>
      <c r="GD158" s="316" t="str">
        <f t="shared" si="286"/>
        <v/>
      </c>
      <c r="GE158" s="290" t="str">
        <f t="shared" si="287"/>
        <v/>
      </c>
      <c r="GF158" s="290" t="str">
        <f t="shared" si="288"/>
        <v/>
      </c>
      <c r="GG158" s="290" t="str">
        <f t="shared" si="289"/>
        <v/>
      </c>
      <c r="GH158" s="387" t="str">
        <f t="shared" si="290"/>
        <v/>
      </c>
      <c r="GI158" s="316" t="str">
        <f t="shared" si="291"/>
        <v/>
      </c>
      <c r="GJ158" s="290" t="str">
        <f t="shared" si="292"/>
        <v/>
      </c>
      <c r="GK158" s="290" t="str">
        <f t="shared" si="293"/>
        <v/>
      </c>
      <c r="GL158" s="317" t="str">
        <f t="shared" si="294"/>
        <v/>
      </c>
      <c r="GM158" s="391"/>
      <c r="GN158" s="398" t="str">
        <f t="shared" si="295"/>
        <v/>
      </c>
      <c r="GO158" s="398" t="str">
        <f t="shared" si="296"/>
        <v/>
      </c>
      <c r="GP158" s="399" t="str">
        <f t="shared" si="297"/>
        <v/>
      </c>
      <c r="GQ158" s="400" t="str">
        <f t="shared" si="298"/>
        <v/>
      </c>
      <c r="GR158" s="400" t="str">
        <f t="shared" si="299"/>
        <v/>
      </c>
      <c r="GS158" s="400" t="str">
        <f t="shared" si="300"/>
        <v/>
      </c>
      <c r="GT158" s="290" t="str">
        <f t="shared" si="301"/>
        <v/>
      </c>
      <c r="GU158" s="290" t="str">
        <f t="shared" si="302"/>
        <v/>
      </c>
      <c r="GV158" s="290" t="str">
        <f t="shared" si="303"/>
        <v/>
      </c>
      <c r="GW158" s="400" t="str">
        <f t="shared" si="304"/>
        <v/>
      </c>
      <c r="GX158" s="290" t="str">
        <f t="shared" si="305"/>
        <v/>
      </c>
      <c r="GY158" s="290" t="str">
        <f t="shared" si="306"/>
        <v/>
      </c>
      <c r="GZ158" s="290" t="str">
        <f t="shared" si="307"/>
        <v/>
      </c>
      <c r="HA158" s="317" t="str">
        <f t="shared" si="308"/>
        <v/>
      </c>
      <c r="HB158" s="417" t="str">
        <f t="shared" si="309"/>
        <v/>
      </c>
      <c r="HC158" s="399" t="str">
        <f t="shared" si="310"/>
        <v/>
      </c>
      <c r="HD158" s="290" t="str">
        <f t="shared" si="311"/>
        <v/>
      </c>
      <c r="HE158" s="290" t="str">
        <f t="shared" si="312"/>
        <v/>
      </c>
      <c r="HF158" s="290" t="str">
        <f t="shared" si="313"/>
        <v/>
      </c>
      <c r="HG158" s="290" t="str">
        <f t="shared" si="314"/>
        <v/>
      </c>
      <c r="HH158" s="317" t="str">
        <f t="shared" si="315"/>
        <v/>
      </c>
      <c r="HI158" s="399" t="str">
        <f t="shared" si="316"/>
        <v/>
      </c>
      <c r="HJ158" s="387" t="str">
        <f t="shared" si="317"/>
        <v/>
      </c>
      <c r="HK158" s="387" t="str">
        <f t="shared" si="318"/>
        <v/>
      </c>
      <c r="HL158" s="387" t="str">
        <f t="shared" si="319"/>
        <v/>
      </c>
      <c r="HM158" s="387" t="str">
        <f t="shared" si="320"/>
        <v/>
      </c>
      <c r="HN158" s="317" t="str">
        <f t="shared" si="321"/>
        <v/>
      </c>
      <c r="HO158" s="417" t="str">
        <f t="shared" si="322"/>
        <v/>
      </c>
      <c r="HP158" s="290" t="str">
        <f t="shared" si="323"/>
        <v/>
      </c>
      <c r="HQ158" s="290" t="str">
        <f t="shared" si="324"/>
        <v/>
      </c>
      <c r="HR158" s="422" t="str">
        <f t="shared" si="325"/>
        <v/>
      </c>
      <c r="HS158" s="399" t="str">
        <f t="shared" si="326"/>
        <v/>
      </c>
      <c r="HT158" s="400" t="str">
        <f t="shared" si="327"/>
        <v/>
      </c>
      <c r="HU158" s="387" t="str">
        <f t="shared" si="328"/>
        <v/>
      </c>
      <c r="HV158" s="387" t="str">
        <f t="shared" si="329"/>
        <v/>
      </c>
      <c r="HW158" s="404" t="str">
        <f t="shared" si="330"/>
        <v/>
      </c>
      <c r="HX158" s="394" t="str">
        <f t="shared" si="331"/>
        <v/>
      </c>
      <c r="HY158" s="180"/>
      <c r="HZ158" s="406">
        <f t="shared" si="332"/>
        <v>0</v>
      </c>
      <c r="IA158" s="406">
        <f t="shared" si="333"/>
        <v>0</v>
      </c>
      <c r="IB158" s="407">
        <f t="shared" si="334"/>
        <v>0</v>
      </c>
      <c r="IC158" s="407" t="str">
        <f t="shared" si="335"/>
        <v/>
      </c>
      <c r="ID158" s="407" t="str">
        <f t="shared" si="336"/>
        <v/>
      </c>
      <c r="IE158" s="407" t="str">
        <f t="shared" si="337"/>
        <v/>
      </c>
      <c r="IF158" s="407" t="str">
        <f t="shared" si="338"/>
        <v/>
      </c>
      <c r="IG158" s="407">
        <f t="shared" si="339"/>
        <v>0</v>
      </c>
      <c r="IH158" s="407">
        <f t="shared" si="340"/>
        <v>0</v>
      </c>
      <c r="II158" s="407">
        <f t="shared" si="341"/>
        <v>0</v>
      </c>
      <c r="IJ158" s="407">
        <f t="shared" si="342"/>
        <v>0</v>
      </c>
      <c r="IK158" s="406">
        <f t="shared" si="343"/>
        <v>0</v>
      </c>
    </row>
    <row r="159" spans="2:245" s="178" customFormat="1" ht="15" customHeight="1" x14ac:dyDescent="0.2">
      <c r="B159" s="231">
        <f t="shared" si="259"/>
        <v>0</v>
      </c>
      <c r="C159" s="231">
        <f t="shared" si="260"/>
        <v>0</v>
      </c>
      <c r="D159" s="231">
        <f t="shared" si="261"/>
        <v>0</v>
      </c>
      <c r="E159" s="231">
        <f t="shared" si="262"/>
        <v>0</v>
      </c>
      <c r="F159" s="231">
        <f t="shared" si="263"/>
        <v>0</v>
      </c>
      <c r="G159" s="231">
        <f t="shared" si="264"/>
        <v>0</v>
      </c>
      <c r="H159" s="231">
        <f t="shared" si="265"/>
        <v>0</v>
      </c>
      <c r="I159" s="232">
        <f t="shared" si="266"/>
        <v>0</v>
      </c>
      <c r="J159" s="151">
        <f t="shared" si="267"/>
        <v>0</v>
      </c>
      <c r="K159" s="152"/>
      <c r="L159" s="152"/>
      <c r="M159" s="153"/>
      <c r="N159" s="233"/>
      <c r="O159" s="155"/>
      <c r="P159" s="145" t="str">
        <f>IFERROR(VLOOKUP(O159,整理番号!$A$30:$B$31,2,FALSE),"")</f>
        <v/>
      </c>
      <c r="Q159" s="213"/>
      <c r="R159" s="158"/>
      <c r="S159" s="156" t="str">
        <f t="shared" si="268"/>
        <v/>
      </c>
      <c r="T159" s="152"/>
      <c r="U159" s="153"/>
      <c r="V159" s="145" t="str">
        <f>IFERROR(VLOOKUP(U159,整理番号!$A$3:$B$5,2,FALSE),"")</f>
        <v/>
      </c>
      <c r="W159" s="153"/>
      <c r="X159" s="146" t="str">
        <f>IFERROR(VLOOKUP(W159,整理番号!$A$8:$B$9,2,FALSE),"")</f>
        <v/>
      </c>
      <c r="Y159" s="153"/>
      <c r="Z159" s="145" t="str">
        <f>IFERROR(VLOOKUP(Y159,整理番号!$A$12:$B$16,2,FALSE),"")</f>
        <v/>
      </c>
      <c r="AA159" s="209"/>
      <c r="AB159" s="211"/>
      <c r="AC159" s="211"/>
      <c r="AD159" s="209"/>
      <c r="AE159" s="209"/>
      <c r="AF159" s="209"/>
      <c r="AG159" s="209"/>
      <c r="AH159" s="408"/>
      <c r="AI159" s="159"/>
      <c r="AJ159" s="410" t="str">
        <f>IFERROR(VLOOKUP(AI159,整理番号!$A$19:$B$23,2,FALSE),"")</f>
        <v/>
      </c>
      <c r="AK159" s="156" t="str">
        <f t="shared" si="269"/>
        <v/>
      </c>
      <c r="AL159" s="157"/>
      <c r="AM159" s="216"/>
      <c r="AN159" s="218"/>
      <c r="AO159" s="218"/>
      <c r="AP159" s="158"/>
      <c r="AQ159" s="159"/>
      <c r="AR159" s="220"/>
      <c r="AS159" s="161" t="str">
        <f t="shared" si="270"/>
        <v/>
      </c>
      <c r="AT159" s="147"/>
      <c r="AU159" s="147"/>
      <c r="AV159" s="161" t="str">
        <f t="shared" si="271"/>
        <v/>
      </c>
      <c r="AW159" s="162" t="str">
        <f t="shared" si="272"/>
        <v/>
      </c>
      <c r="AX159" s="162" t="str">
        <f t="shared" si="273"/>
        <v/>
      </c>
      <c r="AY159" s="223"/>
      <c r="AZ159" s="227" t="str">
        <f t="shared" si="274"/>
        <v/>
      </c>
      <c r="BA159" s="228" t="str">
        <f t="shared" si="275"/>
        <v/>
      </c>
      <c r="BB159" s="234" t="str">
        <f t="shared" si="276"/>
        <v/>
      </c>
      <c r="BC159" s="237"/>
      <c r="BD159" s="238"/>
      <c r="BE159" s="284"/>
      <c r="BF159" s="286"/>
      <c r="BG159" s="241"/>
      <c r="BH159" s="241"/>
      <c r="BI159" s="241"/>
      <c r="BJ159" s="241"/>
      <c r="BK159" s="241"/>
      <c r="BL159" s="163" t="s">
        <v>105</v>
      </c>
      <c r="BM159" s="302" t="str">
        <f t="shared" si="277"/>
        <v/>
      </c>
      <c r="BN159" s="251"/>
      <c r="BO159" s="270"/>
      <c r="BP159" s="179"/>
      <c r="BQ159" s="164"/>
      <c r="BR159" s="243"/>
      <c r="BS159" s="243"/>
      <c r="BT159" s="243"/>
      <c r="BU159" s="243"/>
      <c r="BV159" s="243"/>
      <c r="BW159" s="165" t="s">
        <v>106</v>
      </c>
      <c r="BX159" s="251"/>
      <c r="BY159" s="296"/>
      <c r="BZ159" s="304"/>
      <c r="CA159" s="305"/>
      <c r="CB159" s="305"/>
      <c r="CC159" s="305"/>
      <c r="CD159" s="305"/>
      <c r="CE159" s="305"/>
      <c r="CF159" s="165" t="s">
        <v>169</v>
      </c>
      <c r="CG159" s="308" t="str">
        <f t="shared" si="278"/>
        <v/>
      </c>
      <c r="CH159" s="251"/>
      <c r="CI159" s="296"/>
      <c r="CJ159" s="166"/>
      <c r="CK159" s="245"/>
      <c r="CL159" s="245"/>
      <c r="CM159" s="245"/>
      <c r="CN159" s="245"/>
      <c r="CO159" s="245"/>
      <c r="CP159" s="165" t="s">
        <v>107</v>
      </c>
      <c r="CQ159" s="247"/>
      <c r="CR159" s="249" t="str">
        <f t="shared" si="279"/>
        <v/>
      </c>
      <c r="CS159" s="251"/>
      <c r="CT159" s="296" t="s">
        <v>171</v>
      </c>
      <c r="CU159" s="167"/>
      <c r="CV159" s="300"/>
      <c r="CW159" s="300"/>
      <c r="CX159" s="300"/>
      <c r="CY159" s="300"/>
      <c r="CZ159" s="300"/>
      <c r="DA159" s="300"/>
      <c r="DB159" s="168" t="s">
        <v>108</v>
      </c>
      <c r="DC159" s="296" t="s">
        <v>171</v>
      </c>
      <c r="DD159" s="170"/>
      <c r="DE159" s="300"/>
      <c r="DF159" s="300"/>
      <c r="DG159" s="300"/>
      <c r="DH159" s="300"/>
      <c r="DI159" s="300"/>
      <c r="DJ159" s="300"/>
      <c r="DK159" s="169" t="s">
        <v>106</v>
      </c>
      <c r="DL159" s="296" t="s">
        <v>171</v>
      </c>
      <c r="DM159" s="170"/>
      <c r="DN159" s="300"/>
      <c r="DO159" s="300"/>
      <c r="DP159" s="300"/>
      <c r="DQ159" s="300"/>
      <c r="DR159" s="300"/>
      <c r="DS159" s="300"/>
      <c r="DT159" s="171" t="s">
        <v>106</v>
      </c>
      <c r="DU159" s="296" t="s">
        <v>171</v>
      </c>
      <c r="DV159" s="310"/>
      <c r="DW159" s="300"/>
      <c r="DX159" s="300"/>
      <c r="DY159" s="300"/>
      <c r="DZ159" s="300"/>
      <c r="EA159" s="300"/>
      <c r="EB159" s="300"/>
      <c r="EC159" s="172" t="s">
        <v>106</v>
      </c>
      <c r="ED159" s="173"/>
      <c r="EE159" s="296" t="s">
        <v>171</v>
      </c>
      <c r="EF159" s="170"/>
      <c r="EG159" s="300"/>
      <c r="EH159" s="300"/>
      <c r="EI159" s="300"/>
      <c r="EJ159" s="300"/>
      <c r="EK159" s="300"/>
      <c r="EL159" s="300"/>
      <c r="EM159" s="172" t="s">
        <v>106</v>
      </c>
      <c r="EN159" s="174"/>
      <c r="EO159" s="296" t="s">
        <v>171</v>
      </c>
      <c r="EP159" s="255"/>
      <c r="EQ159" s="256"/>
      <c r="ER159" s="256"/>
      <c r="ES159" s="256"/>
      <c r="ET159" s="256"/>
      <c r="EU159" s="256"/>
      <c r="EV159" s="175" t="s">
        <v>109</v>
      </c>
      <c r="EW159" s="259" t="str">
        <f t="shared" si="280"/>
        <v/>
      </c>
      <c r="EX159" s="253"/>
      <c r="EY159" s="296" t="s">
        <v>171</v>
      </c>
      <c r="EZ159" s="255"/>
      <c r="FA159" s="256"/>
      <c r="FB159" s="256"/>
      <c r="FC159" s="256"/>
      <c r="FD159" s="256"/>
      <c r="FE159" s="256"/>
      <c r="FF159" s="175" t="s">
        <v>109</v>
      </c>
      <c r="FG159" s="176" t="str">
        <f t="shared" si="281"/>
        <v/>
      </c>
      <c r="FH159" s="251"/>
      <c r="FI159" s="296"/>
      <c r="FJ159" s="423"/>
      <c r="FK159" s="424"/>
      <c r="FL159" s="424"/>
      <c r="FM159" s="424"/>
      <c r="FN159" s="424"/>
      <c r="FO159" s="424"/>
      <c r="FP159" s="165" t="s">
        <v>110</v>
      </c>
      <c r="FQ159" s="177" t="str">
        <f t="shared" si="282"/>
        <v/>
      </c>
      <c r="FR159" s="261"/>
      <c r="FS159" s="263" t="str">
        <f t="shared" si="283"/>
        <v/>
      </c>
      <c r="FT159" s="269"/>
      <c r="FU159" s="270"/>
      <c r="FV159" s="265" t="str">
        <f t="shared" si="284"/>
        <v/>
      </c>
      <c r="FW159" s="273"/>
      <c r="FX159" s="274"/>
      <c r="FY159" s="267" t="str">
        <f t="shared" si="285"/>
        <v/>
      </c>
      <c r="FZ159" s="273"/>
      <c r="GA159" s="277"/>
      <c r="GB159" s="376"/>
      <c r="GD159" s="316" t="str">
        <f t="shared" si="286"/>
        <v/>
      </c>
      <c r="GE159" s="290" t="str">
        <f t="shared" si="287"/>
        <v/>
      </c>
      <c r="GF159" s="290" t="str">
        <f t="shared" si="288"/>
        <v/>
      </c>
      <c r="GG159" s="290" t="str">
        <f t="shared" si="289"/>
        <v/>
      </c>
      <c r="GH159" s="387" t="str">
        <f t="shared" si="290"/>
        <v/>
      </c>
      <c r="GI159" s="316" t="str">
        <f t="shared" si="291"/>
        <v/>
      </c>
      <c r="GJ159" s="290" t="str">
        <f t="shared" si="292"/>
        <v/>
      </c>
      <c r="GK159" s="290" t="str">
        <f t="shared" si="293"/>
        <v/>
      </c>
      <c r="GL159" s="317" t="str">
        <f t="shared" si="294"/>
        <v/>
      </c>
      <c r="GM159" s="391"/>
      <c r="GN159" s="398" t="str">
        <f t="shared" si="295"/>
        <v/>
      </c>
      <c r="GO159" s="398" t="str">
        <f t="shared" si="296"/>
        <v/>
      </c>
      <c r="GP159" s="399" t="str">
        <f t="shared" si="297"/>
        <v/>
      </c>
      <c r="GQ159" s="400" t="str">
        <f t="shared" si="298"/>
        <v/>
      </c>
      <c r="GR159" s="400" t="str">
        <f t="shared" si="299"/>
        <v/>
      </c>
      <c r="GS159" s="400" t="str">
        <f t="shared" si="300"/>
        <v/>
      </c>
      <c r="GT159" s="290" t="str">
        <f t="shared" si="301"/>
        <v/>
      </c>
      <c r="GU159" s="290" t="str">
        <f t="shared" si="302"/>
        <v/>
      </c>
      <c r="GV159" s="290" t="str">
        <f t="shared" si="303"/>
        <v/>
      </c>
      <c r="GW159" s="400" t="str">
        <f t="shared" si="304"/>
        <v/>
      </c>
      <c r="GX159" s="290" t="str">
        <f t="shared" si="305"/>
        <v/>
      </c>
      <c r="GY159" s="290" t="str">
        <f t="shared" si="306"/>
        <v/>
      </c>
      <c r="GZ159" s="290" t="str">
        <f t="shared" si="307"/>
        <v/>
      </c>
      <c r="HA159" s="317" t="str">
        <f t="shared" si="308"/>
        <v/>
      </c>
      <c r="HB159" s="417" t="str">
        <f t="shared" si="309"/>
        <v/>
      </c>
      <c r="HC159" s="399" t="str">
        <f t="shared" si="310"/>
        <v/>
      </c>
      <c r="HD159" s="290" t="str">
        <f t="shared" si="311"/>
        <v/>
      </c>
      <c r="HE159" s="290" t="str">
        <f t="shared" si="312"/>
        <v/>
      </c>
      <c r="HF159" s="290" t="str">
        <f t="shared" si="313"/>
        <v/>
      </c>
      <c r="HG159" s="290" t="str">
        <f t="shared" si="314"/>
        <v/>
      </c>
      <c r="HH159" s="317" t="str">
        <f t="shared" si="315"/>
        <v/>
      </c>
      <c r="HI159" s="399" t="str">
        <f t="shared" si="316"/>
        <v/>
      </c>
      <c r="HJ159" s="387" t="str">
        <f t="shared" si="317"/>
        <v/>
      </c>
      <c r="HK159" s="387" t="str">
        <f t="shared" si="318"/>
        <v/>
      </c>
      <c r="HL159" s="387" t="str">
        <f t="shared" si="319"/>
        <v/>
      </c>
      <c r="HM159" s="387" t="str">
        <f t="shared" si="320"/>
        <v/>
      </c>
      <c r="HN159" s="317" t="str">
        <f t="shared" si="321"/>
        <v/>
      </c>
      <c r="HO159" s="417" t="str">
        <f t="shared" si="322"/>
        <v/>
      </c>
      <c r="HP159" s="290" t="str">
        <f t="shared" si="323"/>
        <v/>
      </c>
      <c r="HQ159" s="290" t="str">
        <f t="shared" si="324"/>
        <v/>
      </c>
      <c r="HR159" s="422" t="str">
        <f t="shared" si="325"/>
        <v/>
      </c>
      <c r="HS159" s="399" t="str">
        <f t="shared" si="326"/>
        <v/>
      </c>
      <c r="HT159" s="400" t="str">
        <f t="shared" si="327"/>
        <v/>
      </c>
      <c r="HU159" s="387" t="str">
        <f t="shared" si="328"/>
        <v/>
      </c>
      <c r="HV159" s="387" t="str">
        <f t="shared" si="329"/>
        <v/>
      </c>
      <c r="HW159" s="404" t="str">
        <f t="shared" si="330"/>
        <v/>
      </c>
      <c r="HX159" s="394" t="str">
        <f t="shared" si="331"/>
        <v/>
      </c>
      <c r="HY159" s="180"/>
      <c r="HZ159" s="406">
        <f t="shared" si="332"/>
        <v>0</v>
      </c>
      <c r="IA159" s="406">
        <f t="shared" si="333"/>
        <v>0</v>
      </c>
      <c r="IB159" s="407">
        <f t="shared" si="334"/>
        <v>0</v>
      </c>
      <c r="IC159" s="407" t="str">
        <f t="shared" si="335"/>
        <v/>
      </c>
      <c r="ID159" s="407" t="str">
        <f t="shared" si="336"/>
        <v/>
      </c>
      <c r="IE159" s="407" t="str">
        <f t="shared" si="337"/>
        <v/>
      </c>
      <c r="IF159" s="407" t="str">
        <f t="shared" si="338"/>
        <v/>
      </c>
      <c r="IG159" s="407">
        <f t="shared" si="339"/>
        <v>0</v>
      </c>
      <c r="IH159" s="407">
        <f t="shared" si="340"/>
        <v>0</v>
      </c>
      <c r="II159" s="407">
        <f t="shared" si="341"/>
        <v>0</v>
      </c>
      <c r="IJ159" s="407">
        <f t="shared" si="342"/>
        <v>0</v>
      </c>
      <c r="IK159" s="406">
        <f t="shared" si="343"/>
        <v>0</v>
      </c>
    </row>
    <row r="160" spans="2:245" s="178" customFormat="1" ht="15" customHeight="1" x14ac:dyDescent="0.2">
      <c r="B160" s="231">
        <f t="shared" si="259"/>
        <v>0</v>
      </c>
      <c r="C160" s="231">
        <f t="shared" si="260"/>
        <v>0</v>
      </c>
      <c r="D160" s="231">
        <f t="shared" si="261"/>
        <v>0</v>
      </c>
      <c r="E160" s="231">
        <f t="shared" si="262"/>
        <v>0</v>
      </c>
      <c r="F160" s="231">
        <f t="shared" si="263"/>
        <v>0</v>
      </c>
      <c r="G160" s="231">
        <f t="shared" si="264"/>
        <v>0</v>
      </c>
      <c r="H160" s="231">
        <f t="shared" si="265"/>
        <v>0</v>
      </c>
      <c r="I160" s="232">
        <f t="shared" si="266"/>
        <v>0</v>
      </c>
      <c r="J160" s="151">
        <f t="shared" si="267"/>
        <v>0</v>
      </c>
      <c r="K160" s="152"/>
      <c r="L160" s="152"/>
      <c r="M160" s="153"/>
      <c r="N160" s="233"/>
      <c r="O160" s="155"/>
      <c r="P160" s="145" t="str">
        <f>IFERROR(VLOOKUP(O160,整理番号!$A$30:$B$31,2,FALSE),"")</f>
        <v/>
      </c>
      <c r="Q160" s="213"/>
      <c r="R160" s="158"/>
      <c r="S160" s="156" t="str">
        <f t="shared" si="268"/>
        <v/>
      </c>
      <c r="T160" s="152"/>
      <c r="U160" s="153"/>
      <c r="V160" s="145" t="str">
        <f>IFERROR(VLOOKUP(U160,整理番号!$A$3:$B$5,2,FALSE),"")</f>
        <v/>
      </c>
      <c r="W160" s="153"/>
      <c r="X160" s="146" t="str">
        <f>IFERROR(VLOOKUP(W160,整理番号!$A$8:$B$9,2,FALSE),"")</f>
        <v/>
      </c>
      <c r="Y160" s="153"/>
      <c r="Z160" s="145" t="str">
        <f>IFERROR(VLOOKUP(Y160,整理番号!$A$12:$B$16,2,FALSE),"")</f>
        <v/>
      </c>
      <c r="AA160" s="209"/>
      <c r="AB160" s="211"/>
      <c r="AC160" s="211"/>
      <c r="AD160" s="209"/>
      <c r="AE160" s="209"/>
      <c r="AF160" s="209"/>
      <c r="AG160" s="209"/>
      <c r="AH160" s="408"/>
      <c r="AI160" s="159"/>
      <c r="AJ160" s="410" t="str">
        <f>IFERROR(VLOOKUP(AI160,整理番号!$A$19:$B$23,2,FALSE),"")</f>
        <v/>
      </c>
      <c r="AK160" s="156" t="str">
        <f t="shared" si="269"/>
        <v/>
      </c>
      <c r="AL160" s="157"/>
      <c r="AM160" s="216"/>
      <c r="AN160" s="218"/>
      <c r="AO160" s="218"/>
      <c r="AP160" s="158"/>
      <c r="AQ160" s="159"/>
      <c r="AR160" s="220"/>
      <c r="AS160" s="161" t="str">
        <f t="shared" si="270"/>
        <v/>
      </c>
      <c r="AT160" s="147"/>
      <c r="AU160" s="147"/>
      <c r="AV160" s="161" t="str">
        <f t="shared" si="271"/>
        <v/>
      </c>
      <c r="AW160" s="162" t="str">
        <f t="shared" si="272"/>
        <v/>
      </c>
      <c r="AX160" s="162" t="str">
        <f t="shared" si="273"/>
        <v/>
      </c>
      <c r="AY160" s="223"/>
      <c r="AZ160" s="227" t="str">
        <f t="shared" si="274"/>
        <v/>
      </c>
      <c r="BA160" s="228" t="str">
        <f t="shared" si="275"/>
        <v/>
      </c>
      <c r="BB160" s="234" t="str">
        <f t="shared" si="276"/>
        <v/>
      </c>
      <c r="BC160" s="237"/>
      <c r="BD160" s="238"/>
      <c r="BE160" s="284"/>
      <c r="BF160" s="286"/>
      <c r="BG160" s="241"/>
      <c r="BH160" s="241"/>
      <c r="BI160" s="241"/>
      <c r="BJ160" s="241"/>
      <c r="BK160" s="241"/>
      <c r="BL160" s="163" t="s">
        <v>105</v>
      </c>
      <c r="BM160" s="302" t="str">
        <f t="shared" si="277"/>
        <v/>
      </c>
      <c r="BN160" s="251"/>
      <c r="BO160" s="270"/>
      <c r="BP160" s="179"/>
      <c r="BQ160" s="164"/>
      <c r="BR160" s="243"/>
      <c r="BS160" s="243"/>
      <c r="BT160" s="243"/>
      <c r="BU160" s="243"/>
      <c r="BV160" s="243"/>
      <c r="BW160" s="165" t="s">
        <v>106</v>
      </c>
      <c r="BX160" s="251"/>
      <c r="BY160" s="296"/>
      <c r="BZ160" s="304"/>
      <c r="CA160" s="305"/>
      <c r="CB160" s="305"/>
      <c r="CC160" s="305"/>
      <c r="CD160" s="305"/>
      <c r="CE160" s="305"/>
      <c r="CF160" s="165" t="s">
        <v>169</v>
      </c>
      <c r="CG160" s="308" t="str">
        <f t="shared" si="278"/>
        <v/>
      </c>
      <c r="CH160" s="251"/>
      <c r="CI160" s="296"/>
      <c r="CJ160" s="166"/>
      <c r="CK160" s="245"/>
      <c r="CL160" s="245"/>
      <c r="CM160" s="245"/>
      <c r="CN160" s="245"/>
      <c r="CO160" s="245"/>
      <c r="CP160" s="165" t="s">
        <v>107</v>
      </c>
      <c r="CQ160" s="247"/>
      <c r="CR160" s="249" t="str">
        <f t="shared" si="279"/>
        <v/>
      </c>
      <c r="CS160" s="251"/>
      <c r="CT160" s="296" t="s">
        <v>171</v>
      </c>
      <c r="CU160" s="167"/>
      <c r="CV160" s="300"/>
      <c r="CW160" s="300"/>
      <c r="CX160" s="300"/>
      <c r="CY160" s="300"/>
      <c r="CZ160" s="300"/>
      <c r="DA160" s="300"/>
      <c r="DB160" s="168" t="s">
        <v>108</v>
      </c>
      <c r="DC160" s="296" t="s">
        <v>171</v>
      </c>
      <c r="DD160" s="170"/>
      <c r="DE160" s="300"/>
      <c r="DF160" s="300"/>
      <c r="DG160" s="300"/>
      <c r="DH160" s="300"/>
      <c r="DI160" s="300"/>
      <c r="DJ160" s="300"/>
      <c r="DK160" s="169" t="s">
        <v>106</v>
      </c>
      <c r="DL160" s="296" t="s">
        <v>171</v>
      </c>
      <c r="DM160" s="170"/>
      <c r="DN160" s="300"/>
      <c r="DO160" s="300"/>
      <c r="DP160" s="300"/>
      <c r="DQ160" s="300"/>
      <c r="DR160" s="300"/>
      <c r="DS160" s="300"/>
      <c r="DT160" s="171" t="s">
        <v>106</v>
      </c>
      <c r="DU160" s="296" t="s">
        <v>171</v>
      </c>
      <c r="DV160" s="310"/>
      <c r="DW160" s="300"/>
      <c r="DX160" s="300"/>
      <c r="DY160" s="300"/>
      <c r="DZ160" s="300"/>
      <c r="EA160" s="300"/>
      <c r="EB160" s="300"/>
      <c r="EC160" s="172" t="s">
        <v>106</v>
      </c>
      <c r="ED160" s="173"/>
      <c r="EE160" s="296" t="s">
        <v>171</v>
      </c>
      <c r="EF160" s="170"/>
      <c r="EG160" s="300"/>
      <c r="EH160" s="300"/>
      <c r="EI160" s="300"/>
      <c r="EJ160" s="300"/>
      <c r="EK160" s="300"/>
      <c r="EL160" s="300"/>
      <c r="EM160" s="172" t="s">
        <v>106</v>
      </c>
      <c r="EN160" s="174"/>
      <c r="EO160" s="296" t="s">
        <v>171</v>
      </c>
      <c r="EP160" s="255"/>
      <c r="EQ160" s="256"/>
      <c r="ER160" s="256"/>
      <c r="ES160" s="256"/>
      <c r="ET160" s="256"/>
      <c r="EU160" s="256"/>
      <c r="EV160" s="175" t="s">
        <v>109</v>
      </c>
      <c r="EW160" s="259" t="str">
        <f t="shared" si="280"/>
        <v/>
      </c>
      <c r="EX160" s="253"/>
      <c r="EY160" s="296" t="s">
        <v>171</v>
      </c>
      <c r="EZ160" s="255"/>
      <c r="FA160" s="256"/>
      <c r="FB160" s="256"/>
      <c r="FC160" s="256"/>
      <c r="FD160" s="256"/>
      <c r="FE160" s="256"/>
      <c r="FF160" s="175" t="s">
        <v>109</v>
      </c>
      <c r="FG160" s="176" t="str">
        <f t="shared" si="281"/>
        <v/>
      </c>
      <c r="FH160" s="251"/>
      <c r="FI160" s="296"/>
      <c r="FJ160" s="423"/>
      <c r="FK160" s="424"/>
      <c r="FL160" s="424"/>
      <c r="FM160" s="424"/>
      <c r="FN160" s="424"/>
      <c r="FO160" s="424"/>
      <c r="FP160" s="165" t="s">
        <v>110</v>
      </c>
      <c r="FQ160" s="177" t="str">
        <f t="shared" si="282"/>
        <v/>
      </c>
      <c r="FR160" s="261"/>
      <c r="FS160" s="263" t="str">
        <f t="shared" si="283"/>
        <v/>
      </c>
      <c r="FT160" s="269"/>
      <c r="FU160" s="270"/>
      <c r="FV160" s="265" t="str">
        <f t="shared" si="284"/>
        <v/>
      </c>
      <c r="FW160" s="273"/>
      <c r="FX160" s="274"/>
      <c r="FY160" s="267" t="str">
        <f t="shared" si="285"/>
        <v/>
      </c>
      <c r="FZ160" s="273"/>
      <c r="GA160" s="277"/>
      <c r="GB160" s="376"/>
      <c r="GD160" s="316" t="str">
        <f t="shared" si="286"/>
        <v/>
      </c>
      <c r="GE160" s="290" t="str">
        <f t="shared" si="287"/>
        <v/>
      </c>
      <c r="GF160" s="290" t="str">
        <f t="shared" si="288"/>
        <v/>
      </c>
      <c r="GG160" s="290" t="str">
        <f t="shared" si="289"/>
        <v/>
      </c>
      <c r="GH160" s="387" t="str">
        <f t="shared" si="290"/>
        <v/>
      </c>
      <c r="GI160" s="316" t="str">
        <f t="shared" si="291"/>
        <v/>
      </c>
      <c r="GJ160" s="290" t="str">
        <f t="shared" si="292"/>
        <v/>
      </c>
      <c r="GK160" s="290" t="str">
        <f t="shared" si="293"/>
        <v/>
      </c>
      <c r="GL160" s="317" t="str">
        <f t="shared" si="294"/>
        <v/>
      </c>
      <c r="GM160" s="391"/>
      <c r="GN160" s="398" t="str">
        <f t="shared" si="295"/>
        <v/>
      </c>
      <c r="GO160" s="398" t="str">
        <f t="shared" si="296"/>
        <v/>
      </c>
      <c r="GP160" s="399" t="str">
        <f t="shared" si="297"/>
        <v/>
      </c>
      <c r="GQ160" s="400" t="str">
        <f t="shared" si="298"/>
        <v/>
      </c>
      <c r="GR160" s="400" t="str">
        <f t="shared" si="299"/>
        <v/>
      </c>
      <c r="GS160" s="400" t="str">
        <f t="shared" si="300"/>
        <v/>
      </c>
      <c r="GT160" s="290" t="str">
        <f t="shared" si="301"/>
        <v/>
      </c>
      <c r="GU160" s="290" t="str">
        <f t="shared" si="302"/>
        <v/>
      </c>
      <c r="GV160" s="290" t="str">
        <f t="shared" si="303"/>
        <v/>
      </c>
      <c r="GW160" s="400" t="str">
        <f t="shared" si="304"/>
        <v/>
      </c>
      <c r="GX160" s="290" t="str">
        <f t="shared" si="305"/>
        <v/>
      </c>
      <c r="GY160" s="290" t="str">
        <f t="shared" si="306"/>
        <v/>
      </c>
      <c r="GZ160" s="290" t="str">
        <f t="shared" si="307"/>
        <v/>
      </c>
      <c r="HA160" s="317" t="str">
        <f t="shared" si="308"/>
        <v/>
      </c>
      <c r="HB160" s="417" t="str">
        <f t="shared" si="309"/>
        <v/>
      </c>
      <c r="HC160" s="399" t="str">
        <f t="shared" si="310"/>
        <v/>
      </c>
      <c r="HD160" s="290" t="str">
        <f t="shared" si="311"/>
        <v/>
      </c>
      <c r="HE160" s="290" t="str">
        <f t="shared" si="312"/>
        <v/>
      </c>
      <c r="HF160" s="290" t="str">
        <f t="shared" si="313"/>
        <v/>
      </c>
      <c r="HG160" s="290" t="str">
        <f t="shared" si="314"/>
        <v/>
      </c>
      <c r="HH160" s="317" t="str">
        <f t="shared" si="315"/>
        <v/>
      </c>
      <c r="HI160" s="399" t="str">
        <f t="shared" si="316"/>
        <v/>
      </c>
      <c r="HJ160" s="387" t="str">
        <f t="shared" si="317"/>
        <v/>
      </c>
      <c r="HK160" s="387" t="str">
        <f t="shared" si="318"/>
        <v/>
      </c>
      <c r="HL160" s="387" t="str">
        <f t="shared" si="319"/>
        <v/>
      </c>
      <c r="HM160" s="387" t="str">
        <f t="shared" si="320"/>
        <v/>
      </c>
      <c r="HN160" s="317" t="str">
        <f t="shared" si="321"/>
        <v/>
      </c>
      <c r="HO160" s="417" t="str">
        <f t="shared" si="322"/>
        <v/>
      </c>
      <c r="HP160" s="290" t="str">
        <f t="shared" si="323"/>
        <v/>
      </c>
      <c r="HQ160" s="290" t="str">
        <f t="shared" si="324"/>
        <v/>
      </c>
      <c r="HR160" s="422" t="str">
        <f t="shared" si="325"/>
        <v/>
      </c>
      <c r="HS160" s="399" t="str">
        <f t="shared" si="326"/>
        <v/>
      </c>
      <c r="HT160" s="400" t="str">
        <f t="shared" si="327"/>
        <v/>
      </c>
      <c r="HU160" s="387" t="str">
        <f t="shared" si="328"/>
        <v/>
      </c>
      <c r="HV160" s="387" t="str">
        <f t="shared" si="329"/>
        <v/>
      </c>
      <c r="HW160" s="404" t="str">
        <f t="shared" si="330"/>
        <v/>
      </c>
      <c r="HX160" s="394" t="str">
        <f t="shared" si="331"/>
        <v/>
      </c>
      <c r="HY160" s="180"/>
      <c r="HZ160" s="406">
        <f t="shared" si="332"/>
        <v>0</v>
      </c>
      <c r="IA160" s="406">
        <f t="shared" si="333"/>
        <v>0</v>
      </c>
      <c r="IB160" s="407">
        <f t="shared" si="334"/>
        <v>0</v>
      </c>
      <c r="IC160" s="407" t="str">
        <f t="shared" si="335"/>
        <v/>
      </c>
      <c r="ID160" s="407" t="str">
        <f t="shared" si="336"/>
        <v/>
      </c>
      <c r="IE160" s="407" t="str">
        <f t="shared" si="337"/>
        <v/>
      </c>
      <c r="IF160" s="407" t="str">
        <f t="shared" si="338"/>
        <v/>
      </c>
      <c r="IG160" s="407">
        <f t="shared" si="339"/>
        <v>0</v>
      </c>
      <c r="IH160" s="407">
        <f t="shared" si="340"/>
        <v>0</v>
      </c>
      <c r="II160" s="407">
        <f t="shared" si="341"/>
        <v>0</v>
      </c>
      <c r="IJ160" s="407">
        <f t="shared" si="342"/>
        <v>0</v>
      </c>
      <c r="IK160" s="406">
        <f t="shared" si="343"/>
        <v>0</v>
      </c>
    </row>
    <row r="161" spans="2:245" s="178" customFormat="1" ht="15" customHeight="1" x14ac:dyDescent="0.2">
      <c r="B161" s="231">
        <f t="shared" si="259"/>
        <v>0</v>
      </c>
      <c r="C161" s="231">
        <f t="shared" si="260"/>
        <v>0</v>
      </c>
      <c r="D161" s="231">
        <f t="shared" si="261"/>
        <v>0</v>
      </c>
      <c r="E161" s="231">
        <f t="shared" si="262"/>
        <v>0</v>
      </c>
      <c r="F161" s="231">
        <f t="shared" si="263"/>
        <v>0</v>
      </c>
      <c r="G161" s="231">
        <f t="shared" si="264"/>
        <v>0</v>
      </c>
      <c r="H161" s="231">
        <f t="shared" si="265"/>
        <v>0</v>
      </c>
      <c r="I161" s="232">
        <f t="shared" si="266"/>
        <v>0</v>
      </c>
      <c r="J161" s="151">
        <f t="shared" si="267"/>
        <v>0</v>
      </c>
      <c r="K161" s="152"/>
      <c r="L161" s="152"/>
      <c r="M161" s="153"/>
      <c r="N161" s="233"/>
      <c r="O161" s="155"/>
      <c r="P161" s="145" t="str">
        <f>IFERROR(VLOOKUP(O161,整理番号!$A$30:$B$31,2,FALSE),"")</f>
        <v/>
      </c>
      <c r="Q161" s="213"/>
      <c r="R161" s="158"/>
      <c r="S161" s="156" t="str">
        <f t="shared" si="268"/>
        <v/>
      </c>
      <c r="T161" s="152"/>
      <c r="U161" s="153"/>
      <c r="V161" s="145" t="str">
        <f>IFERROR(VLOOKUP(U161,整理番号!$A$3:$B$5,2,FALSE),"")</f>
        <v/>
      </c>
      <c r="W161" s="153"/>
      <c r="X161" s="146" t="str">
        <f>IFERROR(VLOOKUP(W161,整理番号!$A$8:$B$9,2,FALSE),"")</f>
        <v/>
      </c>
      <c r="Y161" s="153"/>
      <c r="Z161" s="145" t="str">
        <f>IFERROR(VLOOKUP(Y161,整理番号!$A$12:$B$16,2,FALSE),"")</f>
        <v/>
      </c>
      <c r="AA161" s="209"/>
      <c r="AB161" s="211"/>
      <c r="AC161" s="211"/>
      <c r="AD161" s="209"/>
      <c r="AE161" s="209"/>
      <c r="AF161" s="209"/>
      <c r="AG161" s="209"/>
      <c r="AH161" s="408"/>
      <c r="AI161" s="159"/>
      <c r="AJ161" s="410" t="str">
        <f>IFERROR(VLOOKUP(AI161,整理番号!$A$19:$B$23,2,FALSE),"")</f>
        <v/>
      </c>
      <c r="AK161" s="156" t="str">
        <f t="shared" si="269"/>
        <v/>
      </c>
      <c r="AL161" s="157"/>
      <c r="AM161" s="216"/>
      <c r="AN161" s="218"/>
      <c r="AO161" s="218"/>
      <c r="AP161" s="158"/>
      <c r="AQ161" s="159"/>
      <c r="AR161" s="220"/>
      <c r="AS161" s="161" t="str">
        <f t="shared" si="270"/>
        <v/>
      </c>
      <c r="AT161" s="147"/>
      <c r="AU161" s="147"/>
      <c r="AV161" s="161" t="str">
        <f t="shared" si="271"/>
        <v/>
      </c>
      <c r="AW161" s="162" t="str">
        <f t="shared" si="272"/>
        <v/>
      </c>
      <c r="AX161" s="162" t="str">
        <f t="shared" si="273"/>
        <v/>
      </c>
      <c r="AY161" s="223"/>
      <c r="AZ161" s="227" t="str">
        <f t="shared" si="274"/>
        <v/>
      </c>
      <c r="BA161" s="228" t="str">
        <f t="shared" si="275"/>
        <v/>
      </c>
      <c r="BB161" s="234" t="str">
        <f t="shared" si="276"/>
        <v/>
      </c>
      <c r="BC161" s="237"/>
      <c r="BD161" s="238"/>
      <c r="BE161" s="284"/>
      <c r="BF161" s="286"/>
      <c r="BG161" s="241"/>
      <c r="BH161" s="241"/>
      <c r="BI161" s="241"/>
      <c r="BJ161" s="241"/>
      <c r="BK161" s="241"/>
      <c r="BL161" s="163" t="s">
        <v>105</v>
      </c>
      <c r="BM161" s="302" t="str">
        <f t="shared" si="277"/>
        <v/>
      </c>
      <c r="BN161" s="251"/>
      <c r="BO161" s="270"/>
      <c r="BP161" s="179"/>
      <c r="BQ161" s="164"/>
      <c r="BR161" s="243"/>
      <c r="BS161" s="243"/>
      <c r="BT161" s="243"/>
      <c r="BU161" s="243"/>
      <c r="BV161" s="243"/>
      <c r="BW161" s="165" t="s">
        <v>106</v>
      </c>
      <c r="BX161" s="251"/>
      <c r="BY161" s="296"/>
      <c r="BZ161" s="304"/>
      <c r="CA161" s="305"/>
      <c r="CB161" s="305"/>
      <c r="CC161" s="305"/>
      <c r="CD161" s="305"/>
      <c r="CE161" s="305"/>
      <c r="CF161" s="165" t="s">
        <v>169</v>
      </c>
      <c r="CG161" s="308" t="str">
        <f t="shared" si="278"/>
        <v/>
      </c>
      <c r="CH161" s="251"/>
      <c r="CI161" s="296"/>
      <c r="CJ161" s="166"/>
      <c r="CK161" s="245"/>
      <c r="CL161" s="245"/>
      <c r="CM161" s="245"/>
      <c r="CN161" s="245"/>
      <c r="CO161" s="245"/>
      <c r="CP161" s="165" t="s">
        <v>107</v>
      </c>
      <c r="CQ161" s="247"/>
      <c r="CR161" s="249" t="str">
        <f t="shared" si="279"/>
        <v/>
      </c>
      <c r="CS161" s="251"/>
      <c r="CT161" s="296" t="s">
        <v>171</v>
      </c>
      <c r="CU161" s="167"/>
      <c r="CV161" s="300"/>
      <c r="CW161" s="300"/>
      <c r="CX161" s="300"/>
      <c r="CY161" s="300"/>
      <c r="CZ161" s="300"/>
      <c r="DA161" s="300"/>
      <c r="DB161" s="168" t="s">
        <v>108</v>
      </c>
      <c r="DC161" s="296" t="s">
        <v>171</v>
      </c>
      <c r="DD161" s="170"/>
      <c r="DE161" s="300"/>
      <c r="DF161" s="300"/>
      <c r="DG161" s="300"/>
      <c r="DH161" s="300"/>
      <c r="DI161" s="300"/>
      <c r="DJ161" s="300"/>
      <c r="DK161" s="169" t="s">
        <v>106</v>
      </c>
      <c r="DL161" s="296" t="s">
        <v>171</v>
      </c>
      <c r="DM161" s="170"/>
      <c r="DN161" s="300"/>
      <c r="DO161" s="300"/>
      <c r="DP161" s="300"/>
      <c r="DQ161" s="300"/>
      <c r="DR161" s="300"/>
      <c r="DS161" s="300"/>
      <c r="DT161" s="171" t="s">
        <v>106</v>
      </c>
      <c r="DU161" s="296" t="s">
        <v>171</v>
      </c>
      <c r="DV161" s="310"/>
      <c r="DW161" s="300"/>
      <c r="DX161" s="300"/>
      <c r="DY161" s="300"/>
      <c r="DZ161" s="300"/>
      <c r="EA161" s="300"/>
      <c r="EB161" s="300"/>
      <c r="EC161" s="172" t="s">
        <v>106</v>
      </c>
      <c r="ED161" s="173"/>
      <c r="EE161" s="296" t="s">
        <v>171</v>
      </c>
      <c r="EF161" s="170"/>
      <c r="EG161" s="300"/>
      <c r="EH161" s="300"/>
      <c r="EI161" s="300"/>
      <c r="EJ161" s="300"/>
      <c r="EK161" s="300"/>
      <c r="EL161" s="300"/>
      <c r="EM161" s="172" t="s">
        <v>106</v>
      </c>
      <c r="EN161" s="174"/>
      <c r="EO161" s="296" t="s">
        <v>171</v>
      </c>
      <c r="EP161" s="255"/>
      <c r="EQ161" s="256"/>
      <c r="ER161" s="256"/>
      <c r="ES161" s="256"/>
      <c r="ET161" s="256"/>
      <c r="EU161" s="256"/>
      <c r="EV161" s="175" t="s">
        <v>109</v>
      </c>
      <c r="EW161" s="259" t="str">
        <f t="shared" si="280"/>
        <v/>
      </c>
      <c r="EX161" s="253"/>
      <c r="EY161" s="296" t="s">
        <v>171</v>
      </c>
      <c r="EZ161" s="255"/>
      <c r="FA161" s="256"/>
      <c r="FB161" s="256"/>
      <c r="FC161" s="256"/>
      <c r="FD161" s="256"/>
      <c r="FE161" s="256"/>
      <c r="FF161" s="175" t="s">
        <v>109</v>
      </c>
      <c r="FG161" s="176" t="str">
        <f t="shared" si="281"/>
        <v/>
      </c>
      <c r="FH161" s="251"/>
      <c r="FI161" s="296"/>
      <c r="FJ161" s="423"/>
      <c r="FK161" s="424"/>
      <c r="FL161" s="424"/>
      <c r="FM161" s="424"/>
      <c r="FN161" s="424"/>
      <c r="FO161" s="424"/>
      <c r="FP161" s="165" t="s">
        <v>110</v>
      </c>
      <c r="FQ161" s="177" t="str">
        <f t="shared" si="282"/>
        <v/>
      </c>
      <c r="FR161" s="261"/>
      <c r="FS161" s="263" t="str">
        <f t="shared" si="283"/>
        <v/>
      </c>
      <c r="FT161" s="269"/>
      <c r="FU161" s="270"/>
      <c r="FV161" s="265" t="str">
        <f t="shared" si="284"/>
        <v/>
      </c>
      <c r="FW161" s="273"/>
      <c r="FX161" s="274"/>
      <c r="FY161" s="267" t="str">
        <f t="shared" si="285"/>
        <v/>
      </c>
      <c r="FZ161" s="273"/>
      <c r="GA161" s="277"/>
      <c r="GB161" s="376"/>
      <c r="GD161" s="316" t="str">
        <f t="shared" si="286"/>
        <v/>
      </c>
      <c r="GE161" s="290" t="str">
        <f t="shared" si="287"/>
        <v/>
      </c>
      <c r="GF161" s="290" t="str">
        <f t="shared" si="288"/>
        <v/>
      </c>
      <c r="GG161" s="290" t="str">
        <f t="shared" si="289"/>
        <v/>
      </c>
      <c r="GH161" s="387" t="str">
        <f t="shared" si="290"/>
        <v/>
      </c>
      <c r="GI161" s="316" t="str">
        <f t="shared" si="291"/>
        <v/>
      </c>
      <c r="GJ161" s="290" t="str">
        <f t="shared" si="292"/>
        <v/>
      </c>
      <c r="GK161" s="290" t="str">
        <f t="shared" si="293"/>
        <v/>
      </c>
      <c r="GL161" s="317" t="str">
        <f t="shared" si="294"/>
        <v/>
      </c>
      <c r="GM161" s="391"/>
      <c r="GN161" s="398" t="str">
        <f t="shared" si="295"/>
        <v/>
      </c>
      <c r="GO161" s="398" t="str">
        <f t="shared" si="296"/>
        <v/>
      </c>
      <c r="GP161" s="399" t="str">
        <f t="shared" si="297"/>
        <v/>
      </c>
      <c r="GQ161" s="400" t="str">
        <f t="shared" si="298"/>
        <v/>
      </c>
      <c r="GR161" s="400" t="str">
        <f t="shared" si="299"/>
        <v/>
      </c>
      <c r="GS161" s="400" t="str">
        <f t="shared" si="300"/>
        <v/>
      </c>
      <c r="GT161" s="290" t="str">
        <f t="shared" si="301"/>
        <v/>
      </c>
      <c r="GU161" s="290" t="str">
        <f t="shared" si="302"/>
        <v/>
      </c>
      <c r="GV161" s="290" t="str">
        <f t="shared" si="303"/>
        <v/>
      </c>
      <c r="GW161" s="400" t="str">
        <f t="shared" si="304"/>
        <v/>
      </c>
      <c r="GX161" s="290" t="str">
        <f t="shared" si="305"/>
        <v/>
      </c>
      <c r="GY161" s="290" t="str">
        <f t="shared" si="306"/>
        <v/>
      </c>
      <c r="GZ161" s="290" t="str">
        <f t="shared" si="307"/>
        <v/>
      </c>
      <c r="HA161" s="317" t="str">
        <f t="shared" si="308"/>
        <v/>
      </c>
      <c r="HB161" s="417" t="str">
        <f t="shared" si="309"/>
        <v/>
      </c>
      <c r="HC161" s="399" t="str">
        <f t="shared" si="310"/>
        <v/>
      </c>
      <c r="HD161" s="290" t="str">
        <f t="shared" si="311"/>
        <v/>
      </c>
      <c r="HE161" s="290" t="str">
        <f t="shared" si="312"/>
        <v/>
      </c>
      <c r="HF161" s="290" t="str">
        <f t="shared" si="313"/>
        <v/>
      </c>
      <c r="HG161" s="290" t="str">
        <f t="shared" si="314"/>
        <v/>
      </c>
      <c r="HH161" s="317" t="str">
        <f t="shared" si="315"/>
        <v/>
      </c>
      <c r="HI161" s="399" t="str">
        <f t="shared" si="316"/>
        <v/>
      </c>
      <c r="HJ161" s="387" t="str">
        <f t="shared" si="317"/>
        <v/>
      </c>
      <c r="HK161" s="387" t="str">
        <f t="shared" si="318"/>
        <v/>
      </c>
      <c r="HL161" s="387" t="str">
        <f t="shared" si="319"/>
        <v/>
      </c>
      <c r="HM161" s="387" t="str">
        <f t="shared" si="320"/>
        <v/>
      </c>
      <c r="HN161" s="317" t="str">
        <f t="shared" si="321"/>
        <v/>
      </c>
      <c r="HO161" s="417" t="str">
        <f t="shared" si="322"/>
        <v/>
      </c>
      <c r="HP161" s="290" t="str">
        <f t="shared" si="323"/>
        <v/>
      </c>
      <c r="HQ161" s="290" t="str">
        <f t="shared" si="324"/>
        <v/>
      </c>
      <c r="HR161" s="422" t="str">
        <f t="shared" si="325"/>
        <v/>
      </c>
      <c r="HS161" s="399" t="str">
        <f t="shared" si="326"/>
        <v/>
      </c>
      <c r="HT161" s="400" t="str">
        <f t="shared" si="327"/>
        <v/>
      </c>
      <c r="HU161" s="387" t="str">
        <f t="shared" si="328"/>
        <v/>
      </c>
      <c r="HV161" s="387" t="str">
        <f t="shared" si="329"/>
        <v/>
      </c>
      <c r="HW161" s="404" t="str">
        <f t="shared" si="330"/>
        <v/>
      </c>
      <c r="HX161" s="394" t="str">
        <f t="shared" si="331"/>
        <v/>
      </c>
      <c r="HY161" s="180"/>
      <c r="HZ161" s="406">
        <f t="shared" si="332"/>
        <v>0</v>
      </c>
      <c r="IA161" s="406">
        <f t="shared" si="333"/>
        <v>0</v>
      </c>
      <c r="IB161" s="407">
        <f t="shared" si="334"/>
        <v>0</v>
      </c>
      <c r="IC161" s="407" t="str">
        <f t="shared" si="335"/>
        <v/>
      </c>
      <c r="ID161" s="407" t="str">
        <f t="shared" si="336"/>
        <v/>
      </c>
      <c r="IE161" s="407" t="str">
        <f t="shared" si="337"/>
        <v/>
      </c>
      <c r="IF161" s="407" t="str">
        <f t="shared" si="338"/>
        <v/>
      </c>
      <c r="IG161" s="407">
        <f t="shared" si="339"/>
        <v>0</v>
      </c>
      <c r="IH161" s="407">
        <f t="shared" si="340"/>
        <v>0</v>
      </c>
      <c r="II161" s="407">
        <f t="shared" si="341"/>
        <v>0</v>
      </c>
      <c r="IJ161" s="407">
        <f t="shared" si="342"/>
        <v>0</v>
      </c>
      <c r="IK161" s="406">
        <f t="shared" si="343"/>
        <v>0</v>
      </c>
    </row>
    <row r="162" spans="2:245" s="178" customFormat="1" ht="15" customHeight="1" x14ac:dyDescent="0.2">
      <c r="B162" s="231">
        <f t="shared" si="259"/>
        <v>0</v>
      </c>
      <c r="C162" s="231">
        <f t="shared" si="260"/>
        <v>0</v>
      </c>
      <c r="D162" s="231">
        <f t="shared" si="261"/>
        <v>0</v>
      </c>
      <c r="E162" s="231">
        <f t="shared" si="262"/>
        <v>0</v>
      </c>
      <c r="F162" s="231">
        <f t="shared" si="263"/>
        <v>0</v>
      </c>
      <c r="G162" s="231">
        <f t="shared" si="264"/>
        <v>0</v>
      </c>
      <c r="H162" s="231">
        <f t="shared" si="265"/>
        <v>0</v>
      </c>
      <c r="I162" s="232">
        <f t="shared" si="266"/>
        <v>0</v>
      </c>
      <c r="J162" s="151">
        <f t="shared" si="267"/>
        <v>0</v>
      </c>
      <c r="K162" s="152"/>
      <c r="L162" s="152"/>
      <c r="M162" s="153"/>
      <c r="N162" s="233"/>
      <c r="O162" s="155"/>
      <c r="P162" s="145" t="str">
        <f>IFERROR(VLOOKUP(O162,整理番号!$A$30:$B$31,2,FALSE),"")</f>
        <v/>
      </c>
      <c r="Q162" s="213"/>
      <c r="R162" s="158"/>
      <c r="S162" s="156" t="str">
        <f t="shared" si="268"/>
        <v/>
      </c>
      <c r="T162" s="152"/>
      <c r="U162" s="153"/>
      <c r="V162" s="145" t="str">
        <f>IFERROR(VLOOKUP(U162,整理番号!$A$3:$B$5,2,FALSE),"")</f>
        <v/>
      </c>
      <c r="W162" s="153"/>
      <c r="X162" s="146" t="str">
        <f>IFERROR(VLOOKUP(W162,整理番号!$A$8:$B$9,2,FALSE),"")</f>
        <v/>
      </c>
      <c r="Y162" s="153"/>
      <c r="Z162" s="145" t="str">
        <f>IFERROR(VLOOKUP(Y162,整理番号!$A$12:$B$16,2,FALSE),"")</f>
        <v/>
      </c>
      <c r="AA162" s="209"/>
      <c r="AB162" s="211"/>
      <c r="AC162" s="211"/>
      <c r="AD162" s="209"/>
      <c r="AE162" s="209"/>
      <c r="AF162" s="209"/>
      <c r="AG162" s="209"/>
      <c r="AH162" s="408"/>
      <c r="AI162" s="159"/>
      <c r="AJ162" s="410" t="str">
        <f>IFERROR(VLOOKUP(AI162,整理番号!$A$19:$B$23,2,FALSE),"")</f>
        <v/>
      </c>
      <c r="AK162" s="156" t="str">
        <f t="shared" si="269"/>
        <v/>
      </c>
      <c r="AL162" s="157"/>
      <c r="AM162" s="216"/>
      <c r="AN162" s="218"/>
      <c r="AO162" s="218"/>
      <c r="AP162" s="158"/>
      <c r="AQ162" s="159"/>
      <c r="AR162" s="220"/>
      <c r="AS162" s="161" t="str">
        <f t="shared" si="270"/>
        <v/>
      </c>
      <c r="AT162" s="147"/>
      <c r="AU162" s="147"/>
      <c r="AV162" s="161" t="str">
        <f t="shared" si="271"/>
        <v/>
      </c>
      <c r="AW162" s="162" t="str">
        <f t="shared" si="272"/>
        <v/>
      </c>
      <c r="AX162" s="162" t="str">
        <f t="shared" si="273"/>
        <v/>
      </c>
      <c r="AY162" s="223"/>
      <c r="AZ162" s="227" t="str">
        <f t="shared" si="274"/>
        <v/>
      </c>
      <c r="BA162" s="228" t="str">
        <f t="shared" si="275"/>
        <v/>
      </c>
      <c r="BB162" s="234" t="str">
        <f t="shared" si="276"/>
        <v/>
      </c>
      <c r="BC162" s="237"/>
      <c r="BD162" s="238"/>
      <c r="BE162" s="284"/>
      <c r="BF162" s="286"/>
      <c r="BG162" s="241"/>
      <c r="BH162" s="241"/>
      <c r="BI162" s="241"/>
      <c r="BJ162" s="241"/>
      <c r="BK162" s="241"/>
      <c r="BL162" s="163" t="s">
        <v>105</v>
      </c>
      <c r="BM162" s="302" t="str">
        <f t="shared" si="277"/>
        <v/>
      </c>
      <c r="BN162" s="251"/>
      <c r="BO162" s="270"/>
      <c r="BP162" s="179"/>
      <c r="BQ162" s="164"/>
      <c r="BR162" s="243"/>
      <c r="BS162" s="243"/>
      <c r="BT162" s="243"/>
      <c r="BU162" s="243"/>
      <c r="BV162" s="243"/>
      <c r="BW162" s="165" t="s">
        <v>106</v>
      </c>
      <c r="BX162" s="251"/>
      <c r="BY162" s="296"/>
      <c r="BZ162" s="304"/>
      <c r="CA162" s="305"/>
      <c r="CB162" s="305"/>
      <c r="CC162" s="305"/>
      <c r="CD162" s="305"/>
      <c r="CE162" s="305"/>
      <c r="CF162" s="165" t="s">
        <v>169</v>
      </c>
      <c r="CG162" s="308" t="str">
        <f t="shared" si="278"/>
        <v/>
      </c>
      <c r="CH162" s="251"/>
      <c r="CI162" s="296"/>
      <c r="CJ162" s="166"/>
      <c r="CK162" s="245"/>
      <c r="CL162" s="245"/>
      <c r="CM162" s="245"/>
      <c r="CN162" s="245"/>
      <c r="CO162" s="245"/>
      <c r="CP162" s="165" t="s">
        <v>107</v>
      </c>
      <c r="CQ162" s="247"/>
      <c r="CR162" s="249" t="str">
        <f t="shared" si="279"/>
        <v/>
      </c>
      <c r="CS162" s="251"/>
      <c r="CT162" s="296" t="s">
        <v>171</v>
      </c>
      <c r="CU162" s="167"/>
      <c r="CV162" s="300"/>
      <c r="CW162" s="300"/>
      <c r="CX162" s="300"/>
      <c r="CY162" s="300"/>
      <c r="CZ162" s="300"/>
      <c r="DA162" s="300"/>
      <c r="DB162" s="168" t="s">
        <v>108</v>
      </c>
      <c r="DC162" s="296" t="s">
        <v>171</v>
      </c>
      <c r="DD162" s="170"/>
      <c r="DE162" s="300"/>
      <c r="DF162" s="300"/>
      <c r="DG162" s="300"/>
      <c r="DH162" s="300"/>
      <c r="DI162" s="300"/>
      <c r="DJ162" s="300"/>
      <c r="DK162" s="169" t="s">
        <v>106</v>
      </c>
      <c r="DL162" s="296" t="s">
        <v>171</v>
      </c>
      <c r="DM162" s="170"/>
      <c r="DN162" s="300"/>
      <c r="DO162" s="300"/>
      <c r="DP162" s="300"/>
      <c r="DQ162" s="300"/>
      <c r="DR162" s="300"/>
      <c r="DS162" s="300"/>
      <c r="DT162" s="171" t="s">
        <v>106</v>
      </c>
      <c r="DU162" s="296" t="s">
        <v>171</v>
      </c>
      <c r="DV162" s="310"/>
      <c r="DW162" s="300"/>
      <c r="DX162" s="300"/>
      <c r="DY162" s="300"/>
      <c r="DZ162" s="300"/>
      <c r="EA162" s="300"/>
      <c r="EB162" s="300"/>
      <c r="EC162" s="172" t="s">
        <v>106</v>
      </c>
      <c r="ED162" s="173"/>
      <c r="EE162" s="296" t="s">
        <v>171</v>
      </c>
      <c r="EF162" s="170"/>
      <c r="EG162" s="300"/>
      <c r="EH162" s="300"/>
      <c r="EI162" s="300"/>
      <c r="EJ162" s="300"/>
      <c r="EK162" s="300"/>
      <c r="EL162" s="300"/>
      <c r="EM162" s="172" t="s">
        <v>106</v>
      </c>
      <c r="EN162" s="174"/>
      <c r="EO162" s="296" t="s">
        <v>171</v>
      </c>
      <c r="EP162" s="255"/>
      <c r="EQ162" s="256"/>
      <c r="ER162" s="256"/>
      <c r="ES162" s="256"/>
      <c r="ET162" s="256"/>
      <c r="EU162" s="256"/>
      <c r="EV162" s="175" t="s">
        <v>109</v>
      </c>
      <c r="EW162" s="259" t="str">
        <f t="shared" si="280"/>
        <v/>
      </c>
      <c r="EX162" s="253"/>
      <c r="EY162" s="296" t="s">
        <v>171</v>
      </c>
      <c r="EZ162" s="255"/>
      <c r="FA162" s="256"/>
      <c r="FB162" s="256"/>
      <c r="FC162" s="256"/>
      <c r="FD162" s="256"/>
      <c r="FE162" s="256"/>
      <c r="FF162" s="175" t="s">
        <v>109</v>
      </c>
      <c r="FG162" s="176" t="str">
        <f t="shared" si="281"/>
        <v/>
      </c>
      <c r="FH162" s="251"/>
      <c r="FI162" s="296"/>
      <c r="FJ162" s="423"/>
      <c r="FK162" s="424"/>
      <c r="FL162" s="424"/>
      <c r="FM162" s="424"/>
      <c r="FN162" s="424"/>
      <c r="FO162" s="424"/>
      <c r="FP162" s="165" t="s">
        <v>110</v>
      </c>
      <c r="FQ162" s="177" t="str">
        <f t="shared" si="282"/>
        <v/>
      </c>
      <c r="FR162" s="261"/>
      <c r="FS162" s="263" t="str">
        <f t="shared" si="283"/>
        <v/>
      </c>
      <c r="FT162" s="269"/>
      <c r="FU162" s="270"/>
      <c r="FV162" s="265" t="str">
        <f t="shared" si="284"/>
        <v/>
      </c>
      <c r="FW162" s="273"/>
      <c r="FX162" s="274"/>
      <c r="FY162" s="267" t="str">
        <f t="shared" si="285"/>
        <v/>
      </c>
      <c r="FZ162" s="273"/>
      <c r="GA162" s="277"/>
      <c r="GB162" s="376"/>
      <c r="GD162" s="316" t="str">
        <f t="shared" si="286"/>
        <v/>
      </c>
      <c r="GE162" s="290" t="str">
        <f t="shared" si="287"/>
        <v/>
      </c>
      <c r="GF162" s="290" t="str">
        <f t="shared" si="288"/>
        <v/>
      </c>
      <c r="GG162" s="290" t="str">
        <f t="shared" si="289"/>
        <v/>
      </c>
      <c r="GH162" s="387" t="str">
        <f t="shared" si="290"/>
        <v/>
      </c>
      <c r="GI162" s="316" t="str">
        <f t="shared" si="291"/>
        <v/>
      </c>
      <c r="GJ162" s="290" t="str">
        <f t="shared" si="292"/>
        <v/>
      </c>
      <c r="GK162" s="290" t="str">
        <f t="shared" si="293"/>
        <v/>
      </c>
      <c r="GL162" s="317" t="str">
        <f t="shared" si="294"/>
        <v/>
      </c>
      <c r="GM162" s="391"/>
      <c r="GN162" s="398" t="str">
        <f t="shared" si="295"/>
        <v/>
      </c>
      <c r="GO162" s="398" t="str">
        <f t="shared" si="296"/>
        <v/>
      </c>
      <c r="GP162" s="399" t="str">
        <f t="shared" si="297"/>
        <v/>
      </c>
      <c r="GQ162" s="400" t="str">
        <f t="shared" si="298"/>
        <v/>
      </c>
      <c r="GR162" s="400" t="str">
        <f t="shared" si="299"/>
        <v/>
      </c>
      <c r="GS162" s="400" t="str">
        <f t="shared" si="300"/>
        <v/>
      </c>
      <c r="GT162" s="290" t="str">
        <f t="shared" si="301"/>
        <v/>
      </c>
      <c r="GU162" s="290" t="str">
        <f t="shared" si="302"/>
        <v/>
      </c>
      <c r="GV162" s="290" t="str">
        <f t="shared" si="303"/>
        <v/>
      </c>
      <c r="GW162" s="400" t="str">
        <f t="shared" si="304"/>
        <v/>
      </c>
      <c r="GX162" s="290" t="str">
        <f t="shared" si="305"/>
        <v/>
      </c>
      <c r="GY162" s="290" t="str">
        <f t="shared" si="306"/>
        <v/>
      </c>
      <c r="GZ162" s="290" t="str">
        <f t="shared" si="307"/>
        <v/>
      </c>
      <c r="HA162" s="317" t="str">
        <f t="shared" si="308"/>
        <v/>
      </c>
      <c r="HB162" s="417" t="str">
        <f t="shared" si="309"/>
        <v/>
      </c>
      <c r="HC162" s="399" t="str">
        <f t="shared" si="310"/>
        <v/>
      </c>
      <c r="HD162" s="290" t="str">
        <f t="shared" si="311"/>
        <v/>
      </c>
      <c r="HE162" s="290" t="str">
        <f t="shared" si="312"/>
        <v/>
      </c>
      <c r="HF162" s="290" t="str">
        <f t="shared" si="313"/>
        <v/>
      </c>
      <c r="HG162" s="290" t="str">
        <f t="shared" si="314"/>
        <v/>
      </c>
      <c r="HH162" s="317" t="str">
        <f t="shared" si="315"/>
        <v/>
      </c>
      <c r="HI162" s="399" t="str">
        <f t="shared" si="316"/>
        <v/>
      </c>
      <c r="HJ162" s="387" t="str">
        <f t="shared" si="317"/>
        <v/>
      </c>
      <c r="HK162" s="387" t="str">
        <f t="shared" si="318"/>
        <v/>
      </c>
      <c r="HL162" s="387" t="str">
        <f t="shared" si="319"/>
        <v/>
      </c>
      <c r="HM162" s="387" t="str">
        <f t="shared" si="320"/>
        <v/>
      </c>
      <c r="HN162" s="317" t="str">
        <f t="shared" si="321"/>
        <v/>
      </c>
      <c r="HO162" s="417" t="str">
        <f t="shared" si="322"/>
        <v/>
      </c>
      <c r="HP162" s="290" t="str">
        <f t="shared" si="323"/>
        <v/>
      </c>
      <c r="HQ162" s="290" t="str">
        <f t="shared" si="324"/>
        <v/>
      </c>
      <c r="HR162" s="422" t="str">
        <f t="shared" si="325"/>
        <v/>
      </c>
      <c r="HS162" s="399" t="str">
        <f t="shared" si="326"/>
        <v/>
      </c>
      <c r="HT162" s="400" t="str">
        <f t="shared" si="327"/>
        <v/>
      </c>
      <c r="HU162" s="387" t="str">
        <f t="shared" si="328"/>
        <v/>
      </c>
      <c r="HV162" s="387" t="str">
        <f t="shared" si="329"/>
        <v/>
      </c>
      <c r="HW162" s="404" t="str">
        <f t="shared" si="330"/>
        <v/>
      </c>
      <c r="HX162" s="394" t="str">
        <f t="shared" si="331"/>
        <v/>
      </c>
      <c r="HY162" s="180"/>
      <c r="HZ162" s="406">
        <f t="shared" si="332"/>
        <v>0</v>
      </c>
      <c r="IA162" s="406">
        <f t="shared" si="333"/>
        <v>0</v>
      </c>
      <c r="IB162" s="407">
        <f t="shared" si="334"/>
        <v>0</v>
      </c>
      <c r="IC162" s="407" t="str">
        <f t="shared" si="335"/>
        <v/>
      </c>
      <c r="ID162" s="407" t="str">
        <f t="shared" si="336"/>
        <v/>
      </c>
      <c r="IE162" s="407" t="str">
        <f t="shared" si="337"/>
        <v/>
      </c>
      <c r="IF162" s="407" t="str">
        <f t="shared" si="338"/>
        <v/>
      </c>
      <c r="IG162" s="407">
        <f t="shared" si="339"/>
        <v>0</v>
      </c>
      <c r="IH162" s="407">
        <f t="shared" si="340"/>
        <v>0</v>
      </c>
      <c r="II162" s="407">
        <f t="shared" si="341"/>
        <v>0</v>
      </c>
      <c r="IJ162" s="407">
        <f t="shared" si="342"/>
        <v>0</v>
      </c>
      <c r="IK162" s="406">
        <f t="shared" si="343"/>
        <v>0</v>
      </c>
    </row>
    <row r="163" spans="2:245" s="178" customFormat="1" ht="15" customHeight="1" x14ac:dyDescent="0.2">
      <c r="B163" s="231">
        <f t="shared" si="259"/>
        <v>0</v>
      </c>
      <c r="C163" s="231">
        <f t="shared" si="260"/>
        <v>0</v>
      </c>
      <c r="D163" s="231">
        <f t="shared" si="261"/>
        <v>0</v>
      </c>
      <c r="E163" s="231">
        <f t="shared" si="262"/>
        <v>0</v>
      </c>
      <c r="F163" s="231">
        <f t="shared" si="263"/>
        <v>0</v>
      </c>
      <c r="G163" s="231">
        <f t="shared" si="264"/>
        <v>0</v>
      </c>
      <c r="H163" s="231">
        <f t="shared" si="265"/>
        <v>0</v>
      </c>
      <c r="I163" s="232">
        <f t="shared" si="266"/>
        <v>0</v>
      </c>
      <c r="J163" s="151">
        <f t="shared" si="267"/>
        <v>0</v>
      </c>
      <c r="K163" s="152"/>
      <c r="L163" s="152"/>
      <c r="M163" s="153"/>
      <c r="N163" s="233"/>
      <c r="O163" s="155"/>
      <c r="P163" s="145" t="str">
        <f>IFERROR(VLOOKUP(O163,整理番号!$A$30:$B$31,2,FALSE),"")</f>
        <v/>
      </c>
      <c r="Q163" s="213"/>
      <c r="R163" s="158"/>
      <c r="S163" s="156" t="str">
        <f t="shared" si="268"/>
        <v/>
      </c>
      <c r="T163" s="152"/>
      <c r="U163" s="153"/>
      <c r="V163" s="145" t="str">
        <f>IFERROR(VLOOKUP(U163,整理番号!$A$3:$B$5,2,FALSE),"")</f>
        <v/>
      </c>
      <c r="W163" s="153"/>
      <c r="X163" s="146" t="str">
        <f>IFERROR(VLOOKUP(W163,整理番号!$A$8:$B$9,2,FALSE),"")</f>
        <v/>
      </c>
      <c r="Y163" s="153"/>
      <c r="Z163" s="145" t="str">
        <f>IFERROR(VLOOKUP(Y163,整理番号!$A$12:$B$16,2,FALSE),"")</f>
        <v/>
      </c>
      <c r="AA163" s="209"/>
      <c r="AB163" s="211"/>
      <c r="AC163" s="211"/>
      <c r="AD163" s="209"/>
      <c r="AE163" s="209"/>
      <c r="AF163" s="209"/>
      <c r="AG163" s="209"/>
      <c r="AH163" s="408"/>
      <c r="AI163" s="159"/>
      <c r="AJ163" s="410" t="str">
        <f>IFERROR(VLOOKUP(AI163,整理番号!$A$19:$B$23,2,FALSE),"")</f>
        <v/>
      </c>
      <c r="AK163" s="156" t="str">
        <f t="shared" si="269"/>
        <v/>
      </c>
      <c r="AL163" s="157"/>
      <c r="AM163" s="216"/>
      <c r="AN163" s="218"/>
      <c r="AO163" s="218"/>
      <c r="AP163" s="158"/>
      <c r="AQ163" s="159"/>
      <c r="AR163" s="220"/>
      <c r="AS163" s="161" t="str">
        <f t="shared" si="270"/>
        <v/>
      </c>
      <c r="AT163" s="147"/>
      <c r="AU163" s="147"/>
      <c r="AV163" s="161" t="str">
        <f t="shared" si="271"/>
        <v/>
      </c>
      <c r="AW163" s="162" t="str">
        <f t="shared" si="272"/>
        <v/>
      </c>
      <c r="AX163" s="162" t="str">
        <f t="shared" si="273"/>
        <v/>
      </c>
      <c r="AY163" s="223"/>
      <c r="AZ163" s="227" t="str">
        <f t="shared" si="274"/>
        <v/>
      </c>
      <c r="BA163" s="228" t="str">
        <f t="shared" si="275"/>
        <v/>
      </c>
      <c r="BB163" s="234" t="str">
        <f t="shared" si="276"/>
        <v/>
      </c>
      <c r="BC163" s="237"/>
      <c r="BD163" s="238"/>
      <c r="BE163" s="284"/>
      <c r="BF163" s="286"/>
      <c r="BG163" s="241"/>
      <c r="BH163" s="241"/>
      <c r="BI163" s="241"/>
      <c r="BJ163" s="241"/>
      <c r="BK163" s="241"/>
      <c r="BL163" s="163" t="s">
        <v>105</v>
      </c>
      <c r="BM163" s="302" t="str">
        <f t="shared" si="277"/>
        <v/>
      </c>
      <c r="BN163" s="251"/>
      <c r="BO163" s="270"/>
      <c r="BP163" s="179"/>
      <c r="BQ163" s="164"/>
      <c r="BR163" s="243"/>
      <c r="BS163" s="243"/>
      <c r="BT163" s="243"/>
      <c r="BU163" s="243"/>
      <c r="BV163" s="243"/>
      <c r="BW163" s="165" t="s">
        <v>106</v>
      </c>
      <c r="BX163" s="251"/>
      <c r="BY163" s="296"/>
      <c r="BZ163" s="304"/>
      <c r="CA163" s="305"/>
      <c r="CB163" s="305"/>
      <c r="CC163" s="305"/>
      <c r="CD163" s="305"/>
      <c r="CE163" s="305"/>
      <c r="CF163" s="165" t="s">
        <v>169</v>
      </c>
      <c r="CG163" s="308" t="str">
        <f t="shared" si="278"/>
        <v/>
      </c>
      <c r="CH163" s="251"/>
      <c r="CI163" s="296"/>
      <c r="CJ163" s="166"/>
      <c r="CK163" s="245"/>
      <c r="CL163" s="245"/>
      <c r="CM163" s="245"/>
      <c r="CN163" s="245"/>
      <c r="CO163" s="245"/>
      <c r="CP163" s="165" t="s">
        <v>107</v>
      </c>
      <c r="CQ163" s="247"/>
      <c r="CR163" s="249" t="str">
        <f t="shared" si="279"/>
        <v/>
      </c>
      <c r="CS163" s="251"/>
      <c r="CT163" s="296" t="s">
        <v>171</v>
      </c>
      <c r="CU163" s="167"/>
      <c r="CV163" s="300"/>
      <c r="CW163" s="300"/>
      <c r="CX163" s="300"/>
      <c r="CY163" s="300"/>
      <c r="CZ163" s="300"/>
      <c r="DA163" s="300"/>
      <c r="DB163" s="168" t="s">
        <v>108</v>
      </c>
      <c r="DC163" s="296" t="s">
        <v>171</v>
      </c>
      <c r="DD163" s="170"/>
      <c r="DE163" s="300"/>
      <c r="DF163" s="300"/>
      <c r="DG163" s="300"/>
      <c r="DH163" s="300"/>
      <c r="DI163" s="300"/>
      <c r="DJ163" s="300"/>
      <c r="DK163" s="169" t="s">
        <v>106</v>
      </c>
      <c r="DL163" s="296" t="s">
        <v>171</v>
      </c>
      <c r="DM163" s="170"/>
      <c r="DN163" s="300"/>
      <c r="DO163" s="300"/>
      <c r="DP163" s="300"/>
      <c r="DQ163" s="300"/>
      <c r="DR163" s="300"/>
      <c r="DS163" s="300"/>
      <c r="DT163" s="171" t="s">
        <v>106</v>
      </c>
      <c r="DU163" s="296" t="s">
        <v>171</v>
      </c>
      <c r="DV163" s="310"/>
      <c r="DW163" s="300"/>
      <c r="DX163" s="300"/>
      <c r="DY163" s="300"/>
      <c r="DZ163" s="300"/>
      <c r="EA163" s="300"/>
      <c r="EB163" s="300"/>
      <c r="EC163" s="172" t="s">
        <v>106</v>
      </c>
      <c r="ED163" s="173"/>
      <c r="EE163" s="296" t="s">
        <v>171</v>
      </c>
      <c r="EF163" s="170"/>
      <c r="EG163" s="300"/>
      <c r="EH163" s="300"/>
      <c r="EI163" s="300"/>
      <c r="EJ163" s="300"/>
      <c r="EK163" s="300"/>
      <c r="EL163" s="300"/>
      <c r="EM163" s="172" t="s">
        <v>106</v>
      </c>
      <c r="EN163" s="174"/>
      <c r="EO163" s="296" t="s">
        <v>171</v>
      </c>
      <c r="EP163" s="255"/>
      <c r="EQ163" s="256"/>
      <c r="ER163" s="256"/>
      <c r="ES163" s="256"/>
      <c r="ET163" s="256"/>
      <c r="EU163" s="256"/>
      <c r="EV163" s="175" t="s">
        <v>109</v>
      </c>
      <c r="EW163" s="259" t="str">
        <f t="shared" si="280"/>
        <v/>
      </c>
      <c r="EX163" s="253"/>
      <c r="EY163" s="296" t="s">
        <v>171</v>
      </c>
      <c r="EZ163" s="255"/>
      <c r="FA163" s="256"/>
      <c r="FB163" s="256"/>
      <c r="FC163" s="256"/>
      <c r="FD163" s="256"/>
      <c r="FE163" s="256"/>
      <c r="FF163" s="175" t="s">
        <v>109</v>
      </c>
      <c r="FG163" s="176" t="str">
        <f t="shared" si="281"/>
        <v/>
      </c>
      <c r="FH163" s="251"/>
      <c r="FI163" s="296"/>
      <c r="FJ163" s="423"/>
      <c r="FK163" s="424"/>
      <c r="FL163" s="424"/>
      <c r="FM163" s="424"/>
      <c r="FN163" s="424"/>
      <c r="FO163" s="424"/>
      <c r="FP163" s="165" t="s">
        <v>110</v>
      </c>
      <c r="FQ163" s="177" t="str">
        <f t="shared" si="282"/>
        <v/>
      </c>
      <c r="FR163" s="261"/>
      <c r="FS163" s="263" t="str">
        <f t="shared" si="283"/>
        <v/>
      </c>
      <c r="FT163" s="269"/>
      <c r="FU163" s="270"/>
      <c r="FV163" s="265" t="str">
        <f t="shared" si="284"/>
        <v/>
      </c>
      <c r="FW163" s="273"/>
      <c r="FX163" s="274"/>
      <c r="FY163" s="267" t="str">
        <f t="shared" si="285"/>
        <v/>
      </c>
      <c r="FZ163" s="273"/>
      <c r="GA163" s="277"/>
      <c r="GB163" s="376"/>
      <c r="GD163" s="316" t="str">
        <f t="shared" si="286"/>
        <v/>
      </c>
      <c r="GE163" s="290" t="str">
        <f t="shared" si="287"/>
        <v/>
      </c>
      <c r="GF163" s="290" t="str">
        <f t="shared" si="288"/>
        <v/>
      </c>
      <c r="GG163" s="290" t="str">
        <f t="shared" si="289"/>
        <v/>
      </c>
      <c r="GH163" s="387" t="str">
        <f t="shared" si="290"/>
        <v/>
      </c>
      <c r="GI163" s="316" t="str">
        <f t="shared" si="291"/>
        <v/>
      </c>
      <c r="GJ163" s="290" t="str">
        <f t="shared" si="292"/>
        <v/>
      </c>
      <c r="GK163" s="290" t="str">
        <f t="shared" si="293"/>
        <v/>
      </c>
      <c r="GL163" s="317" t="str">
        <f t="shared" si="294"/>
        <v/>
      </c>
      <c r="GM163" s="391"/>
      <c r="GN163" s="398" t="str">
        <f t="shared" si="295"/>
        <v/>
      </c>
      <c r="GO163" s="398" t="str">
        <f t="shared" si="296"/>
        <v/>
      </c>
      <c r="GP163" s="399" t="str">
        <f t="shared" si="297"/>
        <v/>
      </c>
      <c r="GQ163" s="400" t="str">
        <f t="shared" si="298"/>
        <v/>
      </c>
      <c r="GR163" s="400" t="str">
        <f t="shared" si="299"/>
        <v/>
      </c>
      <c r="GS163" s="400" t="str">
        <f t="shared" si="300"/>
        <v/>
      </c>
      <c r="GT163" s="290" t="str">
        <f t="shared" si="301"/>
        <v/>
      </c>
      <c r="GU163" s="290" t="str">
        <f t="shared" si="302"/>
        <v/>
      </c>
      <c r="GV163" s="290" t="str">
        <f t="shared" si="303"/>
        <v/>
      </c>
      <c r="GW163" s="400" t="str">
        <f t="shared" si="304"/>
        <v/>
      </c>
      <c r="GX163" s="290" t="str">
        <f t="shared" si="305"/>
        <v/>
      </c>
      <c r="GY163" s="290" t="str">
        <f t="shared" si="306"/>
        <v/>
      </c>
      <c r="GZ163" s="290" t="str">
        <f t="shared" si="307"/>
        <v/>
      </c>
      <c r="HA163" s="317" t="str">
        <f t="shared" si="308"/>
        <v/>
      </c>
      <c r="HB163" s="417" t="str">
        <f t="shared" si="309"/>
        <v/>
      </c>
      <c r="HC163" s="399" t="str">
        <f t="shared" si="310"/>
        <v/>
      </c>
      <c r="HD163" s="290" t="str">
        <f t="shared" si="311"/>
        <v/>
      </c>
      <c r="HE163" s="290" t="str">
        <f t="shared" si="312"/>
        <v/>
      </c>
      <c r="HF163" s="290" t="str">
        <f t="shared" si="313"/>
        <v/>
      </c>
      <c r="HG163" s="290" t="str">
        <f t="shared" si="314"/>
        <v/>
      </c>
      <c r="HH163" s="317" t="str">
        <f t="shared" si="315"/>
        <v/>
      </c>
      <c r="HI163" s="399" t="str">
        <f t="shared" si="316"/>
        <v/>
      </c>
      <c r="HJ163" s="387" t="str">
        <f t="shared" si="317"/>
        <v/>
      </c>
      <c r="HK163" s="387" t="str">
        <f t="shared" si="318"/>
        <v/>
      </c>
      <c r="HL163" s="387" t="str">
        <f t="shared" si="319"/>
        <v/>
      </c>
      <c r="HM163" s="387" t="str">
        <f t="shared" si="320"/>
        <v/>
      </c>
      <c r="HN163" s="317" t="str">
        <f t="shared" si="321"/>
        <v/>
      </c>
      <c r="HO163" s="417" t="str">
        <f t="shared" si="322"/>
        <v/>
      </c>
      <c r="HP163" s="290" t="str">
        <f t="shared" si="323"/>
        <v/>
      </c>
      <c r="HQ163" s="290" t="str">
        <f t="shared" si="324"/>
        <v/>
      </c>
      <c r="HR163" s="422" t="str">
        <f t="shared" si="325"/>
        <v/>
      </c>
      <c r="HS163" s="399" t="str">
        <f t="shared" si="326"/>
        <v/>
      </c>
      <c r="HT163" s="400" t="str">
        <f t="shared" si="327"/>
        <v/>
      </c>
      <c r="HU163" s="387" t="str">
        <f t="shared" si="328"/>
        <v/>
      </c>
      <c r="HV163" s="387" t="str">
        <f t="shared" si="329"/>
        <v/>
      </c>
      <c r="HW163" s="404" t="str">
        <f t="shared" si="330"/>
        <v/>
      </c>
      <c r="HX163" s="394" t="str">
        <f t="shared" si="331"/>
        <v/>
      </c>
      <c r="HY163" s="180"/>
      <c r="HZ163" s="406">
        <f t="shared" si="332"/>
        <v>0</v>
      </c>
      <c r="IA163" s="406">
        <f t="shared" si="333"/>
        <v>0</v>
      </c>
      <c r="IB163" s="407">
        <f t="shared" si="334"/>
        <v>0</v>
      </c>
      <c r="IC163" s="407" t="str">
        <f t="shared" si="335"/>
        <v/>
      </c>
      <c r="ID163" s="407" t="str">
        <f t="shared" si="336"/>
        <v/>
      </c>
      <c r="IE163" s="407" t="str">
        <f t="shared" si="337"/>
        <v/>
      </c>
      <c r="IF163" s="407" t="str">
        <f t="shared" si="338"/>
        <v/>
      </c>
      <c r="IG163" s="407">
        <f t="shared" si="339"/>
        <v>0</v>
      </c>
      <c r="IH163" s="407">
        <f t="shared" si="340"/>
        <v>0</v>
      </c>
      <c r="II163" s="407">
        <f t="shared" si="341"/>
        <v>0</v>
      </c>
      <c r="IJ163" s="407">
        <f t="shared" si="342"/>
        <v>0</v>
      </c>
      <c r="IK163" s="406">
        <f t="shared" si="343"/>
        <v>0</v>
      </c>
    </row>
    <row r="164" spans="2:245" s="178" customFormat="1" ht="15" customHeight="1" x14ac:dyDescent="0.2">
      <c r="B164" s="231">
        <f t="shared" si="259"/>
        <v>0</v>
      </c>
      <c r="C164" s="231">
        <f t="shared" si="260"/>
        <v>0</v>
      </c>
      <c r="D164" s="231">
        <f t="shared" si="261"/>
        <v>0</v>
      </c>
      <c r="E164" s="231">
        <f t="shared" si="262"/>
        <v>0</v>
      </c>
      <c r="F164" s="231">
        <f t="shared" si="263"/>
        <v>0</v>
      </c>
      <c r="G164" s="231">
        <f t="shared" si="264"/>
        <v>0</v>
      </c>
      <c r="H164" s="231">
        <f t="shared" si="265"/>
        <v>0</v>
      </c>
      <c r="I164" s="232">
        <f t="shared" si="266"/>
        <v>0</v>
      </c>
      <c r="J164" s="151">
        <f t="shared" si="267"/>
        <v>0</v>
      </c>
      <c r="K164" s="152"/>
      <c r="L164" s="152"/>
      <c r="M164" s="153"/>
      <c r="N164" s="233"/>
      <c r="O164" s="155"/>
      <c r="P164" s="145" t="str">
        <f>IFERROR(VLOOKUP(O164,整理番号!$A$30:$B$31,2,FALSE),"")</f>
        <v/>
      </c>
      <c r="Q164" s="213"/>
      <c r="R164" s="158"/>
      <c r="S164" s="156" t="str">
        <f t="shared" si="268"/>
        <v/>
      </c>
      <c r="T164" s="152"/>
      <c r="U164" s="153"/>
      <c r="V164" s="145" t="str">
        <f>IFERROR(VLOOKUP(U164,整理番号!$A$3:$B$5,2,FALSE),"")</f>
        <v/>
      </c>
      <c r="W164" s="153"/>
      <c r="X164" s="146" t="str">
        <f>IFERROR(VLOOKUP(W164,整理番号!$A$8:$B$9,2,FALSE),"")</f>
        <v/>
      </c>
      <c r="Y164" s="153"/>
      <c r="Z164" s="145" t="str">
        <f>IFERROR(VLOOKUP(Y164,整理番号!$A$12:$B$16,2,FALSE),"")</f>
        <v/>
      </c>
      <c r="AA164" s="209"/>
      <c r="AB164" s="211"/>
      <c r="AC164" s="211"/>
      <c r="AD164" s="209"/>
      <c r="AE164" s="209"/>
      <c r="AF164" s="209"/>
      <c r="AG164" s="209"/>
      <c r="AH164" s="408"/>
      <c r="AI164" s="159"/>
      <c r="AJ164" s="410" t="str">
        <f>IFERROR(VLOOKUP(AI164,整理番号!$A$19:$B$23,2,FALSE),"")</f>
        <v/>
      </c>
      <c r="AK164" s="156" t="str">
        <f t="shared" si="269"/>
        <v/>
      </c>
      <c r="AL164" s="157"/>
      <c r="AM164" s="216"/>
      <c r="AN164" s="218"/>
      <c r="AO164" s="218"/>
      <c r="AP164" s="158"/>
      <c r="AQ164" s="159"/>
      <c r="AR164" s="220"/>
      <c r="AS164" s="161" t="str">
        <f t="shared" si="270"/>
        <v/>
      </c>
      <c r="AT164" s="147"/>
      <c r="AU164" s="147"/>
      <c r="AV164" s="161" t="str">
        <f t="shared" si="271"/>
        <v/>
      </c>
      <c r="AW164" s="162" t="str">
        <f t="shared" si="272"/>
        <v/>
      </c>
      <c r="AX164" s="162" t="str">
        <f t="shared" si="273"/>
        <v/>
      </c>
      <c r="AY164" s="223"/>
      <c r="AZ164" s="227" t="str">
        <f t="shared" si="274"/>
        <v/>
      </c>
      <c r="BA164" s="228" t="str">
        <f t="shared" si="275"/>
        <v/>
      </c>
      <c r="BB164" s="234" t="str">
        <f t="shared" si="276"/>
        <v/>
      </c>
      <c r="BC164" s="237"/>
      <c r="BD164" s="238"/>
      <c r="BE164" s="284"/>
      <c r="BF164" s="286"/>
      <c r="BG164" s="241"/>
      <c r="BH164" s="241"/>
      <c r="BI164" s="241"/>
      <c r="BJ164" s="241"/>
      <c r="BK164" s="241"/>
      <c r="BL164" s="163" t="s">
        <v>105</v>
      </c>
      <c r="BM164" s="302" t="str">
        <f t="shared" si="277"/>
        <v/>
      </c>
      <c r="BN164" s="251"/>
      <c r="BO164" s="270"/>
      <c r="BP164" s="179"/>
      <c r="BQ164" s="164"/>
      <c r="BR164" s="243"/>
      <c r="BS164" s="243"/>
      <c r="BT164" s="243"/>
      <c r="BU164" s="243"/>
      <c r="BV164" s="243"/>
      <c r="BW164" s="165" t="s">
        <v>106</v>
      </c>
      <c r="BX164" s="251"/>
      <c r="BY164" s="296"/>
      <c r="BZ164" s="304"/>
      <c r="CA164" s="305"/>
      <c r="CB164" s="305"/>
      <c r="CC164" s="305"/>
      <c r="CD164" s="305"/>
      <c r="CE164" s="305"/>
      <c r="CF164" s="165" t="s">
        <v>169</v>
      </c>
      <c r="CG164" s="308" t="str">
        <f t="shared" si="278"/>
        <v/>
      </c>
      <c r="CH164" s="251"/>
      <c r="CI164" s="296"/>
      <c r="CJ164" s="166"/>
      <c r="CK164" s="245"/>
      <c r="CL164" s="245"/>
      <c r="CM164" s="245"/>
      <c r="CN164" s="245"/>
      <c r="CO164" s="245"/>
      <c r="CP164" s="165" t="s">
        <v>107</v>
      </c>
      <c r="CQ164" s="247"/>
      <c r="CR164" s="249" t="str">
        <f t="shared" si="279"/>
        <v/>
      </c>
      <c r="CS164" s="251"/>
      <c r="CT164" s="296" t="s">
        <v>171</v>
      </c>
      <c r="CU164" s="167"/>
      <c r="CV164" s="300"/>
      <c r="CW164" s="300"/>
      <c r="CX164" s="300"/>
      <c r="CY164" s="300"/>
      <c r="CZ164" s="300"/>
      <c r="DA164" s="300"/>
      <c r="DB164" s="168" t="s">
        <v>108</v>
      </c>
      <c r="DC164" s="296" t="s">
        <v>171</v>
      </c>
      <c r="DD164" s="170"/>
      <c r="DE164" s="300"/>
      <c r="DF164" s="300"/>
      <c r="DG164" s="300"/>
      <c r="DH164" s="300"/>
      <c r="DI164" s="300"/>
      <c r="DJ164" s="300"/>
      <c r="DK164" s="169" t="s">
        <v>106</v>
      </c>
      <c r="DL164" s="296" t="s">
        <v>171</v>
      </c>
      <c r="DM164" s="170"/>
      <c r="DN164" s="300"/>
      <c r="DO164" s="300"/>
      <c r="DP164" s="300"/>
      <c r="DQ164" s="300"/>
      <c r="DR164" s="300"/>
      <c r="DS164" s="300"/>
      <c r="DT164" s="171" t="s">
        <v>106</v>
      </c>
      <c r="DU164" s="296" t="s">
        <v>171</v>
      </c>
      <c r="DV164" s="310"/>
      <c r="DW164" s="300"/>
      <c r="DX164" s="300"/>
      <c r="DY164" s="300"/>
      <c r="DZ164" s="300"/>
      <c r="EA164" s="300"/>
      <c r="EB164" s="300"/>
      <c r="EC164" s="172" t="s">
        <v>106</v>
      </c>
      <c r="ED164" s="173"/>
      <c r="EE164" s="296" t="s">
        <v>171</v>
      </c>
      <c r="EF164" s="170"/>
      <c r="EG164" s="300"/>
      <c r="EH164" s="300"/>
      <c r="EI164" s="300"/>
      <c r="EJ164" s="300"/>
      <c r="EK164" s="300"/>
      <c r="EL164" s="300"/>
      <c r="EM164" s="172" t="s">
        <v>106</v>
      </c>
      <c r="EN164" s="174"/>
      <c r="EO164" s="296" t="s">
        <v>171</v>
      </c>
      <c r="EP164" s="255"/>
      <c r="EQ164" s="256"/>
      <c r="ER164" s="256"/>
      <c r="ES164" s="256"/>
      <c r="ET164" s="256"/>
      <c r="EU164" s="256"/>
      <c r="EV164" s="175" t="s">
        <v>109</v>
      </c>
      <c r="EW164" s="259" t="str">
        <f t="shared" si="280"/>
        <v/>
      </c>
      <c r="EX164" s="253"/>
      <c r="EY164" s="296" t="s">
        <v>171</v>
      </c>
      <c r="EZ164" s="255"/>
      <c r="FA164" s="256"/>
      <c r="FB164" s="256"/>
      <c r="FC164" s="256"/>
      <c r="FD164" s="256"/>
      <c r="FE164" s="256"/>
      <c r="FF164" s="175" t="s">
        <v>109</v>
      </c>
      <c r="FG164" s="176" t="str">
        <f t="shared" si="281"/>
        <v/>
      </c>
      <c r="FH164" s="251"/>
      <c r="FI164" s="296"/>
      <c r="FJ164" s="423"/>
      <c r="FK164" s="424"/>
      <c r="FL164" s="424"/>
      <c r="FM164" s="424"/>
      <c r="FN164" s="424"/>
      <c r="FO164" s="424"/>
      <c r="FP164" s="165" t="s">
        <v>110</v>
      </c>
      <c r="FQ164" s="177" t="str">
        <f t="shared" si="282"/>
        <v/>
      </c>
      <c r="FR164" s="261"/>
      <c r="FS164" s="263" t="str">
        <f t="shared" si="283"/>
        <v/>
      </c>
      <c r="FT164" s="269"/>
      <c r="FU164" s="270"/>
      <c r="FV164" s="265" t="str">
        <f t="shared" si="284"/>
        <v/>
      </c>
      <c r="FW164" s="273"/>
      <c r="FX164" s="274"/>
      <c r="FY164" s="267" t="str">
        <f t="shared" si="285"/>
        <v/>
      </c>
      <c r="FZ164" s="273"/>
      <c r="GA164" s="277"/>
      <c r="GB164" s="376"/>
      <c r="GD164" s="316" t="str">
        <f t="shared" si="286"/>
        <v/>
      </c>
      <c r="GE164" s="290" t="str">
        <f t="shared" si="287"/>
        <v/>
      </c>
      <c r="GF164" s="290" t="str">
        <f t="shared" si="288"/>
        <v/>
      </c>
      <c r="GG164" s="290" t="str">
        <f t="shared" si="289"/>
        <v/>
      </c>
      <c r="GH164" s="387" t="str">
        <f t="shared" si="290"/>
        <v/>
      </c>
      <c r="GI164" s="316" t="str">
        <f t="shared" si="291"/>
        <v/>
      </c>
      <c r="GJ164" s="290" t="str">
        <f t="shared" si="292"/>
        <v/>
      </c>
      <c r="GK164" s="290" t="str">
        <f t="shared" si="293"/>
        <v/>
      </c>
      <c r="GL164" s="317" t="str">
        <f t="shared" si="294"/>
        <v/>
      </c>
      <c r="GM164" s="391"/>
      <c r="GN164" s="398" t="str">
        <f t="shared" si="295"/>
        <v/>
      </c>
      <c r="GO164" s="398" t="str">
        <f t="shared" si="296"/>
        <v/>
      </c>
      <c r="GP164" s="399" t="str">
        <f t="shared" si="297"/>
        <v/>
      </c>
      <c r="GQ164" s="400" t="str">
        <f t="shared" si="298"/>
        <v/>
      </c>
      <c r="GR164" s="400" t="str">
        <f t="shared" si="299"/>
        <v/>
      </c>
      <c r="GS164" s="400" t="str">
        <f t="shared" si="300"/>
        <v/>
      </c>
      <c r="GT164" s="290" t="str">
        <f t="shared" si="301"/>
        <v/>
      </c>
      <c r="GU164" s="290" t="str">
        <f t="shared" si="302"/>
        <v/>
      </c>
      <c r="GV164" s="290" t="str">
        <f t="shared" si="303"/>
        <v/>
      </c>
      <c r="GW164" s="400" t="str">
        <f t="shared" si="304"/>
        <v/>
      </c>
      <c r="GX164" s="290" t="str">
        <f t="shared" si="305"/>
        <v/>
      </c>
      <c r="GY164" s="290" t="str">
        <f t="shared" si="306"/>
        <v/>
      </c>
      <c r="GZ164" s="290" t="str">
        <f t="shared" si="307"/>
        <v/>
      </c>
      <c r="HA164" s="317" t="str">
        <f t="shared" si="308"/>
        <v/>
      </c>
      <c r="HB164" s="417" t="str">
        <f t="shared" si="309"/>
        <v/>
      </c>
      <c r="HC164" s="399" t="str">
        <f t="shared" si="310"/>
        <v/>
      </c>
      <c r="HD164" s="290" t="str">
        <f t="shared" si="311"/>
        <v/>
      </c>
      <c r="HE164" s="290" t="str">
        <f t="shared" si="312"/>
        <v/>
      </c>
      <c r="HF164" s="290" t="str">
        <f t="shared" si="313"/>
        <v/>
      </c>
      <c r="HG164" s="290" t="str">
        <f t="shared" si="314"/>
        <v/>
      </c>
      <c r="HH164" s="317" t="str">
        <f t="shared" si="315"/>
        <v/>
      </c>
      <c r="HI164" s="399" t="str">
        <f t="shared" si="316"/>
        <v/>
      </c>
      <c r="HJ164" s="387" t="str">
        <f t="shared" si="317"/>
        <v/>
      </c>
      <c r="HK164" s="387" t="str">
        <f t="shared" si="318"/>
        <v/>
      </c>
      <c r="HL164" s="387" t="str">
        <f t="shared" si="319"/>
        <v/>
      </c>
      <c r="HM164" s="387" t="str">
        <f t="shared" si="320"/>
        <v/>
      </c>
      <c r="HN164" s="317" t="str">
        <f t="shared" si="321"/>
        <v/>
      </c>
      <c r="HO164" s="417" t="str">
        <f t="shared" si="322"/>
        <v/>
      </c>
      <c r="HP164" s="290" t="str">
        <f t="shared" si="323"/>
        <v/>
      </c>
      <c r="HQ164" s="290" t="str">
        <f t="shared" si="324"/>
        <v/>
      </c>
      <c r="HR164" s="422" t="str">
        <f t="shared" si="325"/>
        <v/>
      </c>
      <c r="HS164" s="399" t="str">
        <f t="shared" si="326"/>
        <v/>
      </c>
      <c r="HT164" s="400" t="str">
        <f t="shared" si="327"/>
        <v/>
      </c>
      <c r="HU164" s="387" t="str">
        <f t="shared" si="328"/>
        <v/>
      </c>
      <c r="HV164" s="387" t="str">
        <f t="shared" si="329"/>
        <v/>
      </c>
      <c r="HW164" s="404" t="str">
        <f t="shared" si="330"/>
        <v/>
      </c>
      <c r="HX164" s="394" t="str">
        <f t="shared" si="331"/>
        <v/>
      </c>
      <c r="HY164" s="180"/>
      <c r="HZ164" s="406">
        <f t="shared" si="332"/>
        <v>0</v>
      </c>
      <c r="IA164" s="406">
        <f t="shared" si="333"/>
        <v>0</v>
      </c>
      <c r="IB164" s="407">
        <f t="shared" si="334"/>
        <v>0</v>
      </c>
      <c r="IC164" s="407" t="str">
        <f t="shared" si="335"/>
        <v/>
      </c>
      <c r="ID164" s="407" t="str">
        <f t="shared" si="336"/>
        <v/>
      </c>
      <c r="IE164" s="407" t="str">
        <f t="shared" si="337"/>
        <v/>
      </c>
      <c r="IF164" s="407" t="str">
        <f t="shared" si="338"/>
        <v/>
      </c>
      <c r="IG164" s="407">
        <f t="shared" si="339"/>
        <v>0</v>
      </c>
      <c r="IH164" s="407">
        <f t="shared" si="340"/>
        <v>0</v>
      </c>
      <c r="II164" s="407">
        <f t="shared" si="341"/>
        <v>0</v>
      </c>
      <c r="IJ164" s="407">
        <f t="shared" si="342"/>
        <v>0</v>
      </c>
      <c r="IK164" s="406">
        <f t="shared" si="343"/>
        <v>0</v>
      </c>
    </row>
    <row r="165" spans="2:245" s="178" customFormat="1" ht="15" customHeight="1" x14ac:dyDescent="0.2">
      <c r="B165" s="231">
        <f t="shared" si="259"/>
        <v>0</v>
      </c>
      <c r="C165" s="231">
        <f t="shared" si="260"/>
        <v>0</v>
      </c>
      <c r="D165" s="231">
        <f t="shared" si="261"/>
        <v>0</v>
      </c>
      <c r="E165" s="231">
        <f t="shared" si="262"/>
        <v>0</v>
      </c>
      <c r="F165" s="231">
        <f t="shared" si="263"/>
        <v>0</v>
      </c>
      <c r="G165" s="231">
        <f t="shared" si="264"/>
        <v>0</v>
      </c>
      <c r="H165" s="231">
        <f t="shared" si="265"/>
        <v>0</v>
      </c>
      <c r="I165" s="232">
        <f t="shared" si="266"/>
        <v>0</v>
      </c>
      <c r="J165" s="151">
        <f t="shared" si="267"/>
        <v>0</v>
      </c>
      <c r="K165" s="152"/>
      <c r="L165" s="152"/>
      <c r="M165" s="153"/>
      <c r="N165" s="233"/>
      <c r="O165" s="155"/>
      <c r="P165" s="145" t="str">
        <f>IFERROR(VLOOKUP(O165,整理番号!$A$30:$B$31,2,FALSE),"")</f>
        <v/>
      </c>
      <c r="Q165" s="213"/>
      <c r="R165" s="158"/>
      <c r="S165" s="156" t="str">
        <f t="shared" si="268"/>
        <v/>
      </c>
      <c r="T165" s="152"/>
      <c r="U165" s="153"/>
      <c r="V165" s="145" t="str">
        <f>IFERROR(VLOOKUP(U165,整理番号!$A$3:$B$5,2,FALSE),"")</f>
        <v/>
      </c>
      <c r="W165" s="153"/>
      <c r="X165" s="146" t="str">
        <f>IFERROR(VLOOKUP(W165,整理番号!$A$8:$B$9,2,FALSE),"")</f>
        <v/>
      </c>
      <c r="Y165" s="153"/>
      <c r="Z165" s="145" t="str">
        <f>IFERROR(VLOOKUP(Y165,整理番号!$A$12:$B$16,2,FALSE),"")</f>
        <v/>
      </c>
      <c r="AA165" s="209"/>
      <c r="AB165" s="211"/>
      <c r="AC165" s="211"/>
      <c r="AD165" s="209"/>
      <c r="AE165" s="209"/>
      <c r="AF165" s="209"/>
      <c r="AG165" s="209"/>
      <c r="AH165" s="408"/>
      <c r="AI165" s="159"/>
      <c r="AJ165" s="410" t="str">
        <f>IFERROR(VLOOKUP(AI165,整理番号!$A$19:$B$23,2,FALSE),"")</f>
        <v/>
      </c>
      <c r="AK165" s="156" t="str">
        <f t="shared" si="269"/>
        <v/>
      </c>
      <c r="AL165" s="157"/>
      <c r="AM165" s="216"/>
      <c r="AN165" s="218"/>
      <c r="AO165" s="218"/>
      <c r="AP165" s="158"/>
      <c r="AQ165" s="159"/>
      <c r="AR165" s="220"/>
      <c r="AS165" s="161" t="str">
        <f t="shared" si="270"/>
        <v/>
      </c>
      <c r="AT165" s="147"/>
      <c r="AU165" s="147"/>
      <c r="AV165" s="161" t="str">
        <f t="shared" si="271"/>
        <v/>
      </c>
      <c r="AW165" s="162" t="str">
        <f t="shared" si="272"/>
        <v/>
      </c>
      <c r="AX165" s="162" t="str">
        <f t="shared" si="273"/>
        <v/>
      </c>
      <c r="AY165" s="223"/>
      <c r="AZ165" s="227" t="str">
        <f t="shared" si="274"/>
        <v/>
      </c>
      <c r="BA165" s="228" t="str">
        <f t="shared" si="275"/>
        <v/>
      </c>
      <c r="BB165" s="234" t="str">
        <f t="shared" si="276"/>
        <v/>
      </c>
      <c r="BC165" s="237"/>
      <c r="BD165" s="238"/>
      <c r="BE165" s="284"/>
      <c r="BF165" s="286"/>
      <c r="BG165" s="241"/>
      <c r="BH165" s="241"/>
      <c r="BI165" s="241"/>
      <c r="BJ165" s="241"/>
      <c r="BK165" s="241"/>
      <c r="BL165" s="163" t="s">
        <v>105</v>
      </c>
      <c r="BM165" s="302" t="str">
        <f t="shared" si="277"/>
        <v/>
      </c>
      <c r="BN165" s="251"/>
      <c r="BO165" s="270"/>
      <c r="BP165" s="179"/>
      <c r="BQ165" s="164"/>
      <c r="BR165" s="243"/>
      <c r="BS165" s="243"/>
      <c r="BT165" s="243"/>
      <c r="BU165" s="243"/>
      <c r="BV165" s="243"/>
      <c r="BW165" s="165" t="s">
        <v>106</v>
      </c>
      <c r="BX165" s="251"/>
      <c r="BY165" s="296"/>
      <c r="BZ165" s="304"/>
      <c r="CA165" s="305"/>
      <c r="CB165" s="305"/>
      <c r="CC165" s="305"/>
      <c r="CD165" s="305"/>
      <c r="CE165" s="305"/>
      <c r="CF165" s="165" t="s">
        <v>169</v>
      </c>
      <c r="CG165" s="308" t="str">
        <f t="shared" si="278"/>
        <v/>
      </c>
      <c r="CH165" s="251"/>
      <c r="CI165" s="296"/>
      <c r="CJ165" s="166"/>
      <c r="CK165" s="245"/>
      <c r="CL165" s="245"/>
      <c r="CM165" s="245"/>
      <c r="CN165" s="245"/>
      <c r="CO165" s="245"/>
      <c r="CP165" s="165" t="s">
        <v>107</v>
      </c>
      <c r="CQ165" s="247"/>
      <c r="CR165" s="249" t="str">
        <f t="shared" si="279"/>
        <v/>
      </c>
      <c r="CS165" s="251"/>
      <c r="CT165" s="296" t="s">
        <v>171</v>
      </c>
      <c r="CU165" s="167"/>
      <c r="CV165" s="300"/>
      <c r="CW165" s="300"/>
      <c r="CX165" s="300"/>
      <c r="CY165" s="300"/>
      <c r="CZ165" s="300"/>
      <c r="DA165" s="300"/>
      <c r="DB165" s="168" t="s">
        <v>108</v>
      </c>
      <c r="DC165" s="296" t="s">
        <v>171</v>
      </c>
      <c r="DD165" s="170"/>
      <c r="DE165" s="300"/>
      <c r="DF165" s="300"/>
      <c r="DG165" s="300"/>
      <c r="DH165" s="300"/>
      <c r="DI165" s="300"/>
      <c r="DJ165" s="300"/>
      <c r="DK165" s="169" t="s">
        <v>106</v>
      </c>
      <c r="DL165" s="296" t="s">
        <v>171</v>
      </c>
      <c r="DM165" s="170"/>
      <c r="DN165" s="300"/>
      <c r="DO165" s="300"/>
      <c r="DP165" s="300"/>
      <c r="DQ165" s="300"/>
      <c r="DR165" s="300"/>
      <c r="DS165" s="300"/>
      <c r="DT165" s="171" t="s">
        <v>106</v>
      </c>
      <c r="DU165" s="296" t="s">
        <v>171</v>
      </c>
      <c r="DV165" s="310"/>
      <c r="DW165" s="300"/>
      <c r="DX165" s="300"/>
      <c r="DY165" s="300"/>
      <c r="DZ165" s="300"/>
      <c r="EA165" s="300"/>
      <c r="EB165" s="300"/>
      <c r="EC165" s="172" t="s">
        <v>106</v>
      </c>
      <c r="ED165" s="173"/>
      <c r="EE165" s="296" t="s">
        <v>171</v>
      </c>
      <c r="EF165" s="170"/>
      <c r="EG165" s="300"/>
      <c r="EH165" s="300"/>
      <c r="EI165" s="300"/>
      <c r="EJ165" s="300"/>
      <c r="EK165" s="300"/>
      <c r="EL165" s="300"/>
      <c r="EM165" s="172" t="s">
        <v>106</v>
      </c>
      <c r="EN165" s="174"/>
      <c r="EO165" s="296" t="s">
        <v>171</v>
      </c>
      <c r="EP165" s="255"/>
      <c r="EQ165" s="256"/>
      <c r="ER165" s="256"/>
      <c r="ES165" s="256"/>
      <c r="ET165" s="256"/>
      <c r="EU165" s="256"/>
      <c r="EV165" s="175" t="s">
        <v>109</v>
      </c>
      <c r="EW165" s="259" t="str">
        <f t="shared" si="280"/>
        <v/>
      </c>
      <c r="EX165" s="253"/>
      <c r="EY165" s="296" t="s">
        <v>171</v>
      </c>
      <c r="EZ165" s="255"/>
      <c r="FA165" s="256"/>
      <c r="FB165" s="256"/>
      <c r="FC165" s="256"/>
      <c r="FD165" s="256"/>
      <c r="FE165" s="256"/>
      <c r="FF165" s="175" t="s">
        <v>109</v>
      </c>
      <c r="FG165" s="176" t="str">
        <f t="shared" si="281"/>
        <v/>
      </c>
      <c r="FH165" s="251"/>
      <c r="FI165" s="296"/>
      <c r="FJ165" s="423"/>
      <c r="FK165" s="424"/>
      <c r="FL165" s="424"/>
      <c r="FM165" s="424"/>
      <c r="FN165" s="424"/>
      <c r="FO165" s="424"/>
      <c r="FP165" s="165" t="s">
        <v>110</v>
      </c>
      <c r="FQ165" s="177" t="str">
        <f t="shared" si="282"/>
        <v/>
      </c>
      <c r="FR165" s="261"/>
      <c r="FS165" s="263" t="str">
        <f t="shared" si="283"/>
        <v/>
      </c>
      <c r="FT165" s="269"/>
      <c r="FU165" s="270"/>
      <c r="FV165" s="265" t="str">
        <f t="shared" si="284"/>
        <v/>
      </c>
      <c r="FW165" s="273"/>
      <c r="FX165" s="274"/>
      <c r="FY165" s="267" t="str">
        <f t="shared" si="285"/>
        <v/>
      </c>
      <c r="FZ165" s="273"/>
      <c r="GA165" s="277"/>
      <c r="GB165" s="376"/>
      <c r="GD165" s="316" t="str">
        <f t="shared" si="286"/>
        <v/>
      </c>
      <c r="GE165" s="290" t="str">
        <f t="shared" si="287"/>
        <v/>
      </c>
      <c r="GF165" s="290" t="str">
        <f t="shared" si="288"/>
        <v/>
      </c>
      <c r="GG165" s="290" t="str">
        <f t="shared" si="289"/>
        <v/>
      </c>
      <c r="GH165" s="387" t="str">
        <f t="shared" si="290"/>
        <v/>
      </c>
      <c r="GI165" s="316" t="str">
        <f t="shared" si="291"/>
        <v/>
      </c>
      <c r="GJ165" s="290" t="str">
        <f t="shared" si="292"/>
        <v/>
      </c>
      <c r="GK165" s="290" t="str">
        <f t="shared" si="293"/>
        <v/>
      </c>
      <c r="GL165" s="317" t="str">
        <f t="shared" si="294"/>
        <v/>
      </c>
      <c r="GM165" s="391"/>
      <c r="GN165" s="398" t="str">
        <f t="shared" si="295"/>
        <v/>
      </c>
      <c r="GO165" s="398" t="str">
        <f t="shared" si="296"/>
        <v/>
      </c>
      <c r="GP165" s="399" t="str">
        <f t="shared" si="297"/>
        <v/>
      </c>
      <c r="GQ165" s="400" t="str">
        <f t="shared" si="298"/>
        <v/>
      </c>
      <c r="GR165" s="400" t="str">
        <f t="shared" si="299"/>
        <v/>
      </c>
      <c r="GS165" s="400" t="str">
        <f t="shared" si="300"/>
        <v/>
      </c>
      <c r="GT165" s="290" t="str">
        <f t="shared" si="301"/>
        <v/>
      </c>
      <c r="GU165" s="290" t="str">
        <f t="shared" si="302"/>
        <v/>
      </c>
      <c r="GV165" s="290" t="str">
        <f t="shared" si="303"/>
        <v/>
      </c>
      <c r="GW165" s="400" t="str">
        <f t="shared" si="304"/>
        <v/>
      </c>
      <c r="GX165" s="290" t="str">
        <f t="shared" si="305"/>
        <v/>
      </c>
      <c r="GY165" s="290" t="str">
        <f t="shared" si="306"/>
        <v/>
      </c>
      <c r="GZ165" s="290" t="str">
        <f t="shared" si="307"/>
        <v/>
      </c>
      <c r="HA165" s="317" t="str">
        <f t="shared" si="308"/>
        <v/>
      </c>
      <c r="HB165" s="417" t="str">
        <f t="shared" si="309"/>
        <v/>
      </c>
      <c r="HC165" s="399" t="str">
        <f t="shared" si="310"/>
        <v/>
      </c>
      <c r="HD165" s="290" t="str">
        <f t="shared" si="311"/>
        <v/>
      </c>
      <c r="HE165" s="290" t="str">
        <f t="shared" si="312"/>
        <v/>
      </c>
      <c r="HF165" s="290" t="str">
        <f t="shared" si="313"/>
        <v/>
      </c>
      <c r="HG165" s="290" t="str">
        <f t="shared" si="314"/>
        <v/>
      </c>
      <c r="HH165" s="317" t="str">
        <f t="shared" si="315"/>
        <v/>
      </c>
      <c r="HI165" s="399" t="str">
        <f t="shared" si="316"/>
        <v/>
      </c>
      <c r="HJ165" s="387" t="str">
        <f t="shared" si="317"/>
        <v/>
      </c>
      <c r="HK165" s="387" t="str">
        <f t="shared" si="318"/>
        <v/>
      </c>
      <c r="HL165" s="387" t="str">
        <f t="shared" si="319"/>
        <v/>
      </c>
      <c r="HM165" s="387" t="str">
        <f t="shared" si="320"/>
        <v/>
      </c>
      <c r="HN165" s="317" t="str">
        <f t="shared" si="321"/>
        <v/>
      </c>
      <c r="HO165" s="417" t="str">
        <f t="shared" si="322"/>
        <v/>
      </c>
      <c r="HP165" s="290" t="str">
        <f t="shared" si="323"/>
        <v/>
      </c>
      <c r="HQ165" s="290" t="str">
        <f t="shared" si="324"/>
        <v/>
      </c>
      <c r="HR165" s="422" t="str">
        <f t="shared" si="325"/>
        <v/>
      </c>
      <c r="HS165" s="399" t="str">
        <f t="shared" si="326"/>
        <v/>
      </c>
      <c r="HT165" s="400" t="str">
        <f t="shared" si="327"/>
        <v/>
      </c>
      <c r="HU165" s="387" t="str">
        <f t="shared" si="328"/>
        <v/>
      </c>
      <c r="HV165" s="387" t="str">
        <f t="shared" si="329"/>
        <v/>
      </c>
      <c r="HW165" s="404" t="str">
        <f t="shared" si="330"/>
        <v/>
      </c>
      <c r="HX165" s="394" t="str">
        <f t="shared" si="331"/>
        <v/>
      </c>
      <c r="HY165" s="180"/>
      <c r="HZ165" s="406">
        <f t="shared" si="332"/>
        <v>0</v>
      </c>
      <c r="IA165" s="406">
        <f t="shared" si="333"/>
        <v>0</v>
      </c>
      <c r="IB165" s="407">
        <f t="shared" si="334"/>
        <v>0</v>
      </c>
      <c r="IC165" s="407" t="str">
        <f t="shared" si="335"/>
        <v/>
      </c>
      <c r="ID165" s="407" t="str">
        <f t="shared" si="336"/>
        <v/>
      </c>
      <c r="IE165" s="407" t="str">
        <f t="shared" si="337"/>
        <v/>
      </c>
      <c r="IF165" s="407" t="str">
        <f t="shared" si="338"/>
        <v/>
      </c>
      <c r="IG165" s="407">
        <f t="shared" si="339"/>
        <v>0</v>
      </c>
      <c r="IH165" s="407">
        <f t="shared" si="340"/>
        <v>0</v>
      </c>
      <c r="II165" s="407">
        <f t="shared" si="341"/>
        <v>0</v>
      </c>
      <c r="IJ165" s="407">
        <f t="shared" si="342"/>
        <v>0</v>
      </c>
      <c r="IK165" s="406">
        <f t="shared" si="343"/>
        <v>0</v>
      </c>
    </row>
    <row r="166" spans="2:245" s="178" customFormat="1" ht="15" customHeight="1" x14ac:dyDescent="0.2">
      <c r="B166" s="231">
        <f t="shared" si="259"/>
        <v>0</v>
      </c>
      <c r="C166" s="231">
        <f t="shared" si="260"/>
        <v>0</v>
      </c>
      <c r="D166" s="231">
        <f t="shared" si="261"/>
        <v>0</v>
      </c>
      <c r="E166" s="231">
        <f t="shared" si="262"/>
        <v>0</v>
      </c>
      <c r="F166" s="231">
        <f t="shared" si="263"/>
        <v>0</v>
      </c>
      <c r="G166" s="231">
        <f t="shared" si="264"/>
        <v>0</v>
      </c>
      <c r="H166" s="231">
        <f t="shared" si="265"/>
        <v>0</v>
      </c>
      <c r="I166" s="232">
        <f t="shared" si="266"/>
        <v>0</v>
      </c>
      <c r="J166" s="151">
        <f t="shared" si="267"/>
        <v>0</v>
      </c>
      <c r="K166" s="152"/>
      <c r="L166" s="152"/>
      <c r="M166" s="153"/>
      <c r="N166" s="233"/>
      <c r="O166" s="155"/>
      <c r="P166" s="145" t="str">
        <f>IFERROR(VLOOKUP(O166,整理番号!$A$30:$B$31,2,FALSE),"")</f>
        <v/>
      </c>
      <c r="Q166" s="213"/>
      <c r="R166" s="158"/>
      <c r="S166" s="156" t="str">
        <f t="shared" si="268"/>
        <v/>
      </c>
      <c r="T166" s="152"/>
      <c r="U166" s="153"/>
      <c r="V166" s="145" t="str">
        <f>IFERROR(VLOOKUP(U166,整理番号!$A$3:$B$5,2,FALSE),"")</f>
        <v/>
      </c>
      <c r="W166" s="153"/>
      <c r="X166" s="146" t="str">
        <f>IFERROR(VLOOKUP(W166,整理番号!$A$8:$B$9,2,FALSE),"")</f>
        <v/>
      </c>
      <c r="Y166" s="153"/>
      <c r="Z166" s="145" t="str">
        <f>IFERROR(VLOOKUP(Y166,整理番号!$A$12:$B$16,2,FALSE),"")</f>
        <v/>
      </c>
      <c r="AA166" s="209"/>
      <c r="AB166" s="211"/>
      <c r="AC166" s="211"/>
      <c r="AD166" s="209"/>
      <c r="AE166" s="209"/>
      <c r="AF166" s="209"/>
      <c r="AG166" s="209"/>
      <c r="AH166" s="408"/>
      <c r="AI166" s="159"/>
      <c r="AJ166" s="410" t="str">
        <f>IFERROR(VLOOKUP(AI166,整理番号!$A$19:$B$23,2,FALSE),"")</f>
        <v/>
      </c>
      <c r="AK166" s="156" t="str">
        <f t="shared" si="269"/>
        <v/>
      </c>
      <c r="AL166" s="157"/>
      <c r="AM166" s="216"/>
      <c r="AN166" s="218"/>
      <c r="AO166" s="218"/>
      <c r="AP166" s="158"/>
      <c r="AQ166" s="159"/>
      <c r="AR166" s="220"/>
      <c r="AS166" s="161" t="str">
        <f t="shared" si="270"/>
        <v/>
      </c>
      <c r="AT166" s="147"/>
      <c r="AU166" s="147"/>
      <c r="AV166" s="161" t="str">
        <f t="shared" si="271"/>
        <v/>
      </c>
      <c r="AW166" s="162" t="str">
        <f t="shared" si="272"/>
        <v/>
      </c>
      <c r="AX166" s="162" t="str">
        <f t="shared" si="273"/>
        <v/>
      </c>
      <c r="AY166" s="223"/>
      <c r="AZ166" s="227" t="str">
        <f t="shared" si="274"/>
        <v/>
      </c>
      <c r="BA166" s="228" t="str">
        <f t="shared" si="275"/>
        <v/>
      </c>
      <c r="BB166" s="234" t="str">
        <f t="shared" si="276"/>
        <v/>
      </c>
      <c r="BC166" s="237"/>
      <c r="BD166" s="238"/>
      <c r="BE166" s="284"/>
      <c r="BF166" s="286"/>
      <c r="BG166" s="241"/>
      <c r="BH166" s="241"/>
      <c r="BI166" s="241"/>
      <c r="BJ166" s="241"/>
      <c r="BK166" s="241"/>
      <c r="BL166" s="163" t="s">
        <v>105</v>
      </c>
      <c r="BM166" s="302" t="str">
        <f t="shared" si="277"/>
        <v/>
      </c>
      <c r="BN166" s="251"/>
      <c r="BO166" s="270"/>
      <c r="BP166" s="179"/>
      <c r="BQ166" s="164"/>
      <c r="BR166" s="243"/>
      <c r="BS166" s="243"/>
      <c r="BT166" s="243"/>
      <c r="BU166" s="243"/>
      <c r="BV166" s="243"/>
      <c r="BW166" s="165" t="s">
        <v>106</v>
      </c>
      <c r="BX166" s="251"/>
      <c r="BY166" s="296"/>
      <c r="BZ166" s="304"/>
      <c r="CA166" s="305"/>
      <c r="CB166" s="305"/>
      <c r="CC166" s="305"/>
      <c r="CD166" s="305"/>
      <c r="CE166" s="305"/>
      <c r="CF166" s="165" t="s">
        <v>169</v>
      </c>
      <c r="CG166" s="308" t="str">
        <f t="shared" si="278"/>
        <v/>
      </c>
      <c r="CH166" s="251"/>
      <c r="CI166" s="296"/>
      <c r="CJ166" s="166"/>
      <c r="CK166" s="245"/>
      <c r="CL166" s="245"/>
      <c r="CM166" s="245"/>
      <c r="CN166" s="245"/>
      <c r="CO166" s="245"/>
      <c r="CP166" s="165" t="s">
        <v>107</v>
      </c>
      <c r="CQ166" s="247"/>
      <c r="CR166" s="249" t="str">
        <f t="shared" si="279"/>
        <v/>
      </c>
      <c r="CS166" s="251"/>
      <c r="CT166" s="296" t="s">
        <v>171</v>
      </c>
      <c r="CU166" s="167"/>
      <c r="CV166" s="300"/>
      <c r="CW166" s="300"/>
      <c r="CX166" s="300"/>
      <c r="CY166" s="300"/>
      <c r="CZ166" s="300"/>
      <c r="DA166" s="300"/>
      <c r="DB166" s="168" t="s">
        <v>108</v>
      </c>
      <c r="DC166" s="296" t="s">
        <v>171</v>
      </c>
      <c r="DD166" s="170"/>
      <c r="DE166" s="300"/>
      <c r="DF166" s="300"/>
      <c r="DG166" s="300"/>
      <c r="DH166" s="300"/>
      <c r="DI166" s="300"/>
      <c r="DJ166" s="300"/>
      <c r="DK166" s="169" t="s">
        <v>106</v>
      </c>
      <c r="DL166" s="296" t="s">
        <v>171</v>
      </c>
      <c r="DM166" s="170"/>
      <c r="DN166" s="300"/>
      <c r="DO166" s="300"/>
      <c r="DP166" s="300"/>
      <c r="DQ166" s="300"/>
      <c r="DR166" s="300"/>
      <c r="DS166" s="300"/>
      <c r="DT166" s="171" t="s">
        <v>106</v>
      </c>
      <c r="DU166" s="296" t="s">
        <v>171</v>
      </c>
      <c r="DV166" s="310"/>
      <c r="DW166" s="300"/>
      <c r="DX166" s="300"/>
      <c r="DY166" s="300"/>
      <c r="DZ166" s="300"/>
      <c r="EA166" s="300"/>
      <c r="EB166" s="300"/>
      <c r="EC166" s="172" t="s">
        <v>106</v>
      </c>
      <c r="ED166" s="173"/>
      <c r="EE166" s="296" t="s">
        <v>171</v>
      </c>
      <c r="EF166" s="170"/>
      <c r="EG166" s="300"/>
      <c r="EH166" s="300"/>
      <c r="EI166" s="300"/>
      <c r="EJ166" s="300"/>
      <c r="EK166" s="300"/>
      <c r="EL166" s="300"/>
      <c r="EM166" s="172" t="s">
        <v>106</v>
      </c>
      <c r="EN166" s="174"/>
      <c r="EO166" s="296" t="s">
        <v>171</v>
      </c>
      <c r="EP166" s="255"/>
      <c r="EQ166" s="256"/>
      <c r="ER166" s="256"/>
      <c r="ES166" s="256"/>
      <c r="ET166" s="256"/>
      <c r="EU166" s="256"/>
      <c r="EV166" s="175" t="s">
        <v>109</v>
      </c>
      <c r="EW166" s="259" t="str">
        <f t="shared" si="280"/>
        <v/>
      </c>
      <c r="EX166" s="253"/>
      <c r="EY166" s="296" t="s">
        <v>171</v>
      </c>
      <c r="EZ166" s="255"/>
      <c r="FA166" s="256"/>
      <c r="FB166" s="256"/>
      <c r="FC166" s="256"/>
      <c r="FD166" s="256"/>
      <c r="FE166" s="256"/>
      <c r="FF166" s="175" t="s">
        <v>109</v>
      </c>
      <c r="FG166" s="176" t="str">
        <f t="shared" si="281"/>
        <v/>
      </c>
      <c r="FH166" s="251"/>
      <c r="FI166" s="296"/>
      <c r="FJ166" s="423"/>
      <c r="FK166" s="424"/>
      <c r="FL166" s="424"/>
      <c r="FM166" s="424"/>
      <c r="FN166" s="424"/>
      <c r="FO166" s="424"/>
      <c r="FP166" s="165" t="s">
        <v>110</v>
      </c>
      <c r="FQ166" s="177" t="str">
        <f t="shared" si="282"/>
        <v/>
      </c>
      <c r="FR166" s="261"/>
      <c r="FS166" s="263" t="str">
        <f t="shared" si="283"/>
        <v/>
      </c>
      <c r="FT166" s="269"/>
      <c r="FU166" s="270"/>
      <c r="FV166" s="265" t="str">
        <f t="shared" si="284"/>
        <v/>
      </c>
      <c r="FW166" s="273"/>
      <c r="FX166" s="274"/>
      <c r="FY166" s="267" t="str">
        <f t="shared" si="285"/>
        <v/>
      </c>
      <c r="FZ166" s="273"/>
      <c r="GA166" s="277"/>
      <c r="GB166" s="376"/>
      <c r="GD166" s="316" t="str">
        <f t="shared" si="286"/>
        <v/>
      </c>
      <c r="GE166" s="290" t="str">
        <f t="shared" si="287"/>
        <v/>
      </c>
      <c r="GF166" s="290" t="str">
        <f t="shared" si="288"/>
        <v/>
      </c>
      <c r="GG166" s="290" t="str">
        <f t="shared" si="289"/>
        <v/>
      </c>
      <c r="GH166" s="387" t="str">
        <f t="shared" si="290"/>
        <v/>
      </c>
      <c r="GI166" s="316" t="str">
        <f t="shared" si="291"/>
        <v/>
      </c>
      <c r="GJ166" s="290" t="str">
        <f t="shared" si="292"/>
        <v/>
      </c>
      <c r="GK166" s="290" t="str">
        <f t="shared" si="293"/>
        <v/>
      </c>
      <c r="GL166" s="317" t="str">
        <f t="shared" si="294"/>
        <v/>
      </c>
      <c r="GM166" s="391"/>
      <c r="GN166" s="398" t="str">
        <f t="shared" si="295"/>
        <v/>
      </c>
      <c r="GO166" s="398" t="str">
        <f t="shared" si="296"/>
        <v/>
      </c>
      <c r="GP166" s="399" t="str">
        <f t="shared" si="297"/>
        <v/>
      </c>
      <c r="GQ166" s="400" t="str">
        <f t="shared" si="298"/>
        <v/>
      </c>
      <c r="GR166" s="400" t="str">
        <f t="shared" si="299"/>
        <v/>
      </c>
      <c r="GS166" s="400" t="str">
        <f t="shared" si="300"/>
        <v/>
      </c>
      <c r="GT166" s="290" t="str">
        <f t="shared" si="301"/>
        <v/>
      </c>
      <c r="GU166" s="290" t="str">
        <f t="shared" si="302"/>
        <v/>
      </c>
      <c r="GV166" s="290" t="str">
        <f t="shared" si="303"/>
        <v/>
      </c>
      <c r="GW166" s="400" t="str">
        <f t="shared" si="304"/>
        <v/>
      </c>
      <c r="GX166" s="290" t="str">
        <f t="shared" si="305"/>
        <v/>
      </c>
      <c r="GY166" s="290" t="str">
        <f t="shared" si="306"/>
        <v/>
      </c>
      <c r="GZ166" s="290" t="str">
        <f t="shared" si="307"/>
        <v/>
      </c>
      <c r="HA166" s="317" t="str">
        <f t="shared" si="308"/>
        <v/>
      </c>
      <c r="HB166" s="417" t="str">
        <f t="shared" si="309"/>
        <v/>
      </c>
      <c r="HC166" s="399" t="str">
        <f t="shared" si="310"/>
        <v/>
      </c>
      <c r="HD166" s="290" t="str">
        <f t="shared" si="311"/>
        <v/>
      </c>
      <c r="HE166" s="290" t="str">
        <f t="shared" si="312"/>
        <v/>
      </c>
      <c r="HF166" s="290" t="str">
        <f t="shared" si="313"/>
        <v/>
      </c>
      <c r="HG166" s="290" t="str">
        <f t="shared" si="314"/>
        <v/>
      </c>
      <c r="HH166" s="317" t="str">
        <f t="shared" si="315"/>
        <v/>
      </c>
      <c r="HI166" s="399" t="str">
        <f t="shared" si="316"/>
        <v/>
      </c>
      <c r="HJ166" s="387" t="str">
        <f t="shared" si="317"/>
        <v/>
      </c>
      <c r="HK166" s="387" t="str">
        <f t="shared" si="318"/>
        <v/>
      </c>
      <c r="HL166" s="387" t="str">
        <f t="shared" si="319"/>
        <v/>
      </c>
      <c r="HM166" s="387" t="str">
        <f t="shared" si="320"/>
        <v/>
      </c>
      <c r="HN166" s="317" t="str">
        <f t="shared" si="321"/>
        <v/>
      </c>
      <c r="HO166" s="417" t="str">
        <f t="shared" si="322"/>
        <v/>
      </c>
      <c r="HP166" s="290" t="str">
        <f t="shared" si="323"/>
        <v/>
      </c>
      <c r="HQ166" s="290" t="str">
        <f t="shared" si="324"/>
        <v/>
      </c>
      <c r="HR166" s="422" t="str">
        <f t="shared" si="325"/>
        <v/>
      </c>
      <c r="HS166" s="399" t="str">
        <f t="shared" si="326"/>
        <v/>
      </c>
      <c r="HT166" s="400" t="str">
        <f t="shared" si="327"/>
        <v/>
      </c>
      <c r="HU166" s="387" t="str">
        <f t="shared" si="328"/>
        <v/>
      </c>
      <c r="HV166" s="387" t="str">
        <f t="shared" si="329"/>
        <v/>
      </c>
      <c r="HW166" s="404" t="str">
        <f t="shared" si="330"/>
        <v/>
      </c>
      <c r="HX166" s="394" t="str">
        <f t="shared" si="331"/>
        <v/>
      </c>
      <c r="HY166" s="180"/>
      <c r="HZ166" s="406">
        <f t="shared" si="332"/>
        <v>0</v>
      </c>
      <c r="IA166" s="406">
        <f t="shared" si="333"/>
        <v>0</v>
      </c>
      <c r="IB166" s="407">
        <f t="shared" si="334"/>
        <v>0</v>
      </c>
      <c r="IC166" s="407" t="str">
        <f t="shared" si="335"/>
        <v/>
      </c>
      <c r="ID166" s="407" t="str">
        <f t="shared" si="336"/>
        <v/>
      </c>
      <c r="IE166" s="407" t="str">
        <f t="shared" si="337"/>
        <v/>
      </c>
      <c r="IF166" s="407" t="str">
        <f t="shared" si="338"/>
        <v/>
      </c>
      <c r="IG166" s="407">
        <f t="shared" si="339"/>
        <v>0</v>
      </c>
      <c r="IH166" s="407">
        <f t="shared" si="340"/>
        <v>0</v>
      </c>
      <c r="II166" s="407">
        <f t="shared" si="341"/>
        <v>0</v>
      </c>
      <c r="IJ166" s="407">
        <f t="shared" si="342"/>
        <v>0</v>
      </c>
      <c r="IK166" s="406">
        <f t="shared" si="343"/>
        <v>0</v>
      </c>
    </row>
    <row r="167" spans="2:245" s="178" customFormat="1" ht="15" customHeight="1" x14ac:dyDescent="0.2">
      <c r="B167" s="231">
        <f t="shared" si="259"/>
        <v>0</v>
      </c>
      <c r="C167" s="231">
        <f t="shared" si="260"/>
        <v>0</v>
      </c>
      <c r="D167" s="231">
        <f t="shared" si="261"/>
        <v>0</v>
      </c>
      <c r="E167" s="231">
        <f t="shared" si="262"/>
        <v>0</v>
      </c>
      <c r="F167" s="231">
        <f t="shared" si="263"/>
        <v>0</v>
      </c>
      <c r="G167" s="231">
        <f t="shared" si="264"/>
        <v>0</v>
      </c>
      <c r="H167" s="231">
        <f t="shared" si="265"/>
        <v>0</v>
      </c>
      <c r="I167" s="232">
        <f t="shared" si="266"/>
        <v>0</v>
      </c>
      <c r="J167" s="151">
        <f t="shared" si="267"/>
        <v>0</v>
      </c>
      <c r="K167" s="152"/>
      <c r="L167" s="152"/>
      <c r="M167" s="153"/>
      <c r="N167" s="233"/>
      <c r="O167" s="155"/>
      <c r="P167" s="145" t="str">
        <f>IFERROR(VLOOKUP(O167,整理番号!$A$30:$B$31,2,FALSE),"")</f>
        <v/>
      </c>
      <c r="Q167" s="213"/>
      <c r="R167" s="158"/>
      <c r="S167" s="156" t="str">
        <f t="shared" si="268"/>
        <v/>
      </c>
      <c r="T167" s="152"/>
      <c r="U167" s="153"/>
      <c r="V167" s="145" t="str">
        <f>IFERROR(VLOOKUP(U167,整理番号!$A$3:$B$5,2,FALSE),"")</f>
        <v/>
      </c>
      <c r="W167" s="153"/>
      <c r="X167" s="146" t="str">
        <f>IFERROR(VLOOKUP(W167,整理番号!$A$8:$B$9,2,FALSE),"")</f>
        <v/>
      </c>
      <c r="Y167" s="153"/>
      <c r="Z167" s="145" t="str">
        <f>IFERROR(VLOOKUP(Y167,整理番号!$A$12:$B$16,2,FALSE),"")</f>
        <v/>
      </c>
      <c r="AA167" s="209"/>
      <c r="AB167" s="211"/>
      <c r="AC167" s="211"/>
      <c r="AD167" s="209"/>
      <c r="AE167" s="209"/>
      <c r="AF167" s="209"/>
      <c r="AG167" s="209"/>
      <c r="AH167" s="408"/>
      <c r="AI167" s="159"/>
      <c r="AJ167" s="410" t="str">
        <f>IFERROR(VLOOKUP(AI167,整理番号!$A$19:$B$23,2,FALSE),"")</f>
        <v/>
      </c>
      <c r="AK167" s="156" t="str">
        <f t="shared" si="269"/>
        <v/>
      </c>
      <c r="AL167" s="157"/>
      <c r="AM167" s="216"/>
      <c r="AN167" s="218"/>
      <c r="AO167" s="218"/>
      <c r="AP167" s="158"/>
      <c r="AQ167" s="159"/>
      <c r="AR167" s="220"/>
      <c r="AS167" s="161" t="str">
        <f t="shared" si="270"/>
        <v/>
      </c>
      <c r="AT167" s="147"/>
      <c r="AU167" s="147"/>
      <c r="AV167" s="161" t="str">
        <f t="shared" si="271"/>
        <v/>
      </c>
      <c r="AW167" s="162" t="str">
        <f t="shared" si="272"/>
        <v/>
      </c>
      <c r="AX167" s="162" t="str">
        <f t="shared" si="273"/>
        <v/>
      </c>
      <c r="AY167" s="223"/>
      <c r="AZ167" s="227" t="str">
        <f t="shared" si="274"/>
        <v/>
      </c>
      <c r="BA167" s="228" t="str">
        <f t="shared" si="275"/>
        <v/>
      </c>
      <c r="BB167" s="234" t="str">
        <f t="shared" si="276"/>
        <v/>
      </c>
      <c r="BC167" s="237"/>
      <c r="BD167" s="238"/>
      <c r="BE167" s="284"/>
      <c r="BF167" s="286"/>
      <c r="BG167" s="241"/>
      <c r="BH167" s="241"/>
      <c r="BI167" s="241"/>
      <c r="BJ167" s="241"/>
      <c r="BK167" s="241"/>
      <c r="BL167" s="163" t="s">
        <v>105</v>
      </c>
      <c r="BM167" s="302" t="str">
        <f t="shared" si="277"/>
        <v/>
      </c>
      <c r="BN167" s="251"/>
      <c r="BO167" s="270"/>
      <c r="BP167" s="179"/>
      <c r="BQ167" s="164"/>
      <c r="BR167" s="243"/>
      <c r="BS167" s="243"/>
      <c r="BT167" s="243"/>
      <c r="BU167" s="243"/>
      <c r="BV167" s="243"/>
      <c r="BW167" s="165" t="s">
        <v>106</v>
      </c>
      <c r="BX167" s="251"/>
      <c r="BY167" s="296"/>
      <c r="BZ167" s="304"/>
      <c r="CA167" s="305"/>
      <c r="CB167" s="305"/>
      <c r="CC167" s="305"/>
      <c r="CD167" s="305"/>
      <c r="CE167" s="305"/>
      <c r="CF167" s="165" t="s">
        <v>169</v>
      </c>
      <c r="CG167" s="308" t="str">
        <f t="shared" si="278"/>
        <v/>
      </c>
      <c r="CH167" s="251"/>
      <c r="CI167" s="296"/>
      <c r="CJ167" s="166"/>
      <c r="CK167" s="245"/>
      <c r="CL167" s="245"/>
      <c r="CM167" s="245"/>
      <c r="CN167" s="245"/>
      <c r="CO167" s="245"/>
      <c r="CP167" s="165" t="s">
        <v>107</v>
      </c>
      <c r="CQ167" s="247"/>
      <c r="CR167" s="249" t="str">
        <f t="shared" si="279"/>
        <v/>
      </c>
      <c r="CS167" s="251"/>
      <c r="CT167" s="296" t="s">
        <v>171</v>
      </c>
      <c r="CU167" s="167"/>
      <c r="CV167" s="300"/>
      <c r="CW167" s="300"/>
      <c r="CX167" s="300"/>
      <c r="CY167" s="300"/>
      <c r="CZ167" s="300"/>
      <c r="DA167" s="300"/>
      <c r="DB167" s="168" t="s">
        <v>108</v>
      </c>
      <c r="DC167" s="296" t="s">
        <v>171</v>
      </c>
      <c r="DD167" s="170"/>
      <c r="DE167" s="300"/>
      <c r="DF167" s="300"/>
      <c r="DG167" s="300"/>
      <c r="DH167" s="300"/>
      <c r="DI167" s="300"/>
      <c r="DJ167" s="300"/>
      <c r="DK167" s="169" t="s">
        <v>106</v>
      </c>
      <c r="DL167" s="296" t="s">
        <v>171</v>
      </c>
      <c r="DM167" s="170"/>
      <c r="DN167" s="300"/>
      <c r="DO167" s="300"/>
      <c r="DP167" s="300"/>
      <c r="DQ167" s="300"/>
      <c r="DR167" s="300"/>
      <c r="DS167" s="300"/>
      <c r="DT167" s="171" t="s">
        <v>106</v>
      </c>
      <c r="DU167" s="296" t="s">
        <v>171</v>
      </c>
      <c r="DV167" s="310"/>
      <c r="DW167" s="300"/>
      <c r="DX167" s="300"/>
      <c r="DY167" s="300"/>
      <c r="DZ167" s="300"/>
      <c r="EA167" s="300"/>
      <c r="EB167" s="300"/>
      <c r="EC167" s="172" t="s">
        <v>106</v>
      </c>
      <c r="ED167" s="173"/>
      <c r="EE167" s="296" t="s">
        <v>171</v>
      </c>
      <c r="EF167" s="170"/>
      <c r="EG167" s="300"/>
      <c r="EH167" s="300"/>
      <c r="EI167" s="300"/>
      <c r="EJ167" s="300"/>
      <c r="EK167" s="300"/>
      <c r="EL167" s="300"/>
      <c r="EM167" s="172" t="s">
        <v>106</v>
      </c>
      <c r="EN167" s="174"/>
      <c r="EO167" s="296" t="s">
        <v>171</v>
      </c>
      <c r="EP167" s="255"/>
      <c r="EQ167" s="256"/>
      <c r="ER167" s="256"/>
      <c r="ES167" s="256"/>
      <c r="ET167" s="256"/>
      <c r="EU167" s="256"/>
      <c r="EV167" s="175" t="s">
        <v>109</v>
      </c>
      <c r="EW167" s="259" t="str">
        <f t="shared" si="280"/>
        <v/>
      </c>
      <c r="EX167" s="253"/>
      <c r="EY167" s="296" t="s">
        <v>171</v>
      </c>
      <c r="EZ167" s="255"/>
      <c r="FA167" s="256"/>
      <c r="FB167" s="256"/>
      <c r="FC167" s="256"/>
      <c r="FD167" s="256"/>
      <c r="FE167" s="256"/>
      <c r="FF167" s="175" t="s">
        <v>109</v>
      </c>
      <c r="FG167" s="176" t="str">
        <f t="shared" si="281"/>
        <v/>
      </c>
      <c r="FH167" s="251"/>
      <c r="FI167" s="296"/>
      <c r="FJ167" s="423"/>
      <c r="FK167" s="424"/>
      <c r="FL167" s="424"/>
      <c r="FM167" s="424"/>
      <c r="FN167" s="424"/>
      <c r="FO167" s="424"/>
      <c r="FP167" s="165" t="s">
        <v>110</v>
      </c>
      <c r="FQ167" s="177" t="str">
        <f t="shared" si="282"/>
        <v/>
      </c>
      <c r="FR167" s="261"/>
      <c r="FS167" s="263" t="str">
        <f t="shared" si="283"/>
        <v/>
      </c>
      <c r="FT167" s="269"/>
      <c r="FU167" s="270"/>
      <c r="FV167" s="265" t="str">
        <f t="shared" si="284"/>
        <v/>
      </c>
      <c r="FW167" s="273"/>
      <c r="FX167" s="274"/>
      <c r="FY167" s="267" t="str">
        <f t="shared" si="285"/>
        <v/>
      </c>
      <c r="FZ167" s="273"/>
      <c r="GA167" s="277"/>
      <c r="GB167" s="376"/>
      <c r="GD167" s="316" t="str">
        <f t="shared" si="286"/>
        <v/>
      </c>
      <c r="GE167" s="290" t="str">
        <f t="shared" si="287"/>
        <v/>
      </c>
      <c r="GF167" s="290" t="str">
        <f t="shared" si="288"/>
        <v/>
      </c>
      <c r="GG167" s="290" t="str">
        <f t="shared" si="289"/>
        <v/>
      </c>
      <c r="GH167" s="387" t="str">
        <f t="shared" si="290"/>
        <v/>
      </c>
      <c r="GI167" s="316" t="str">
        <f t="shared" si="291"/>
        <v/>
      </c>
      <c r="GJ167" s="290" t="str">
        <f t="shared" si="292"/>
        <v/>
      </c>
      <c r="GK167" s="290" t="str">
        <f t="shared" si="293"/>
        <v/>
      </c>
      <c r="GL167" s="317" t="str">
        <f t="shared" si="294"/>
        <v/>
      </c>
      <c r="GM167" s="391"/>
      <c r="GN167" s="398" t="str">
        <f t="shared" si="295"/>
        <v/>
      </c>
      <c r="GO167" s="398" t="str">
        <f t="shared" si="296"/>
        <v/>
      </c>
      <c r="GP167" s="399" t="str">
        <f t="shared" si="297"/>
        <v/>
      </c>
      <c r="GQ167" s="400" t="str">
        <f t="shared" si="298"/>
        <v/>
      </c>
      <c r="GR167" s="400" t="str">
        <f t="shared" si="299"/>
        <v/>
      </c>
      <c r="GS167" s="400" t="str">
        <f t="shared" si="300"/>
        <v/>
      </c>
      <c r="GT167" s="290" t="str">
        <f t="shared" si="301"/>
        <v/>
      </c>
      <c r="GU167" s="290" t="str">
        <f t="shared" si="302"/>
        <v/>
      </c>
      <c r="GV167" s="290" t="str">
        <f t="shared" si="303"/>
        <v/>
      </c>
      <c r="GW167" s="400" t="str">
        <f t="shared" si="304"/>
        <v/>
      </c>
      <c r="GX167" s="290" t="str">
        <f t="shared" si="305"/>
        <v/>
      </c>
      <c r="GY167" s="290" t="str">
        <f t="shared" si="306"/>
        <v/>
      </c>
      <c r="GZ167" s="290" t="str">
        <f t="shared" si="307"/>
        <v/>
      </c>
      <c r="HA167" s="317" t="str">
        <f t="shared" si="308"/>
        <v/>
      </c>
      <c r="HB167" s="417" t="str">
        <f t="shared" si="309"/>
        <v/>
      </c>
      <c r="HC167" s="399" t="str">
        <f t="shared" si="310"/>
        <v/>
      </c>
      <c r="HD167" s="290" t="str">
        <f t="shared" si="311"/>
        <v/>
      </c>
      <c r="HE167" s="290" t="str">
        <f t="shared" si="312"/>
        <v/>
      </c>
      <c r="HF167" s="290" t="str">
        <f t="shared" si="313"/>
        <v/>
      </c>
      <c r="HG167" s="290" t="str">
        <f t="shared" si="314"/>
        <v/>
      </c>
      <c r="HH167" s="317" t="str">
        <f t="shared" si="315"/>
        <v/>
      </c>
      <c r="HI167" s="399" t="str">
        <f t="shared" si="316"/>
        <v/>
      </c>
      <c r="HJ167" s="387" t="str">
        <f t="shared" si="317"/>
        <v/>
      </c>
      <c r="HK167" s="387" t="str">
        <f t="shared" si="318"/>
        <v/>
      </c>
      <c r="HL167" s="387" t="str">
        <f t="shared" si="319"/>
        <v/>
      </c>
      <c r="HM167" s="387" t="str">
        <f t="shared" si="320"/>
        <v/>
      </c>
      <c r="HN167" s="317" t="str">
        <f t="shared" si="321"/>
        <v/>
      </c>
      <c r="HO167" s="417" t="str">
        <f t="shared" si="322"/>
        <v/>
      </c>
      <c r="HP167" s="290" t="str">
        <f t="shared" si="323"/>
        <v/>
      </c>
      <c r="HQ167" s="290" t="str">
        <f t="shared" si="324"/>
        <v/>
      </c>
      <c r="HR167" s="422" t="str">
        <f t="shared" si="325"/>
        <v/>
      </c>
      <c r="HS167" s="399" t="str">
        <f t="shared" si="326"/>
        <v/>
      </c>
      <c r="HT167" s="400" t="str">
        <f t="shared" si="327"/>
        <v/>
      </c>
      <c r="HU167" s="387" t="str">
        <f t="shared" si="328"/>
        <v/>
      </c>
      <c r="HV167" s="387" t="str">
        <f t="shared" si="329"/>
        <v/>
      </c>
      <c r="HW167" s="404" t="str">
        <f t="shared" si="330"/>
        <v/>
      </c>
      <c r="HX167" s="394" t="str">
        <f t="shared" si="331"/>
        <v/>
      </c>
      <c r="HY167" s="180"/>
      <c r="HZ167" s="406">
        <f t="shared" si="332"/>
        <v>0</v>
      </c>
      <c r="IA167" s="406">
        <f t="shared" si="333"/>
        <v>0</v>
      </c>
      <c r="IB167" s="407">
        <f t="shared" si="334"/>
        <v>0</v>
      </c>
      <c r="IC167" s="407" t="str">
        <f t="shared" si="335"/>
        <v/>
      </c>
      <c r="ID167" s="407" t="str">
        <f t="shared" si="336"/>
        <v/>
      </c>
      <c r="IE167" s="407" t="str">
        <f t="shared" si="337"/>
        <v/>
      </c>
      <c r="IF167" s="407" t="str">
        <f t="shared" si="338"/>
        <v/>
      </c>
      <c r="IG167" s="407">
        <f t="shared" si="339"/>
        <v>0</v>
      </c>
      <c r="IH167" s="407">
        <f t="shared" si="340"/>
        <v>0</v>
      </c>
      <c r="II167" s="407">
        <f t="shared" si="341"/>
        <v>0</v>
      </c>
      <c r="IJ167" s="407">
        <f t="shared" si="342"/>
        <v>0</v>
      </c>
      <c r="IK167" s="406">
        <f t="shared" si="343"/>
        <v>0</v>
      </c>
    </row>
    <row r="168" spans="2:245" s="178" customFormat="1" ht="15" customHeight="1" x14ac:dyDescent="0.2">
      <c r="B168" s="231">
        <f t="shared" si="259"/>
        <v>0</v>
      </c>
      <c r="C168" s="231">
        <f t="shared" si="260"/>
        <v>0</v>
      </c>
      <c r="D168" s="231">
        <f t="shared" si="261"/>
        <v>0</v>
      </c>
      <c r="E168" s="231">
        <f t="shared" si="262"/>
        <v>0</v>
      </c>
      <c r="F168" s="231">
        <f t="shared" si="263"/>
        <v>0</v>
      </c>
      <c r="G168" s="231">
        <f t="shared" si="264"/>
        <v>0</v>
      </c>
      <c r="H168" s="231">
        <f t="shared" si="265"/>
        <v>0</v>
      </c>
      <c r="I168" s="232">
        <f t="shared" si="266"/>
        <v>0</v>
      </c>
      <c r="J168" s="151">
        <f t="shared" si="267"/>
        <v>0</v>
      </c>
      <c r="K168" s="152"/>
      <c r="L168" s="152"/>
      <c r="M168" s="153"/>
      <c r="N168" s="233"/>
      <c r="O168" s="155"/>
      <c r="P168" s="145" t="str">
        <f>IFERROR(VLOOKUP(O168,整理番号!$A$30:$B$31,2,FALSE),"")</f>
        <v/>
      </c>
      <c r="Q168" s="213"/>
      <c r="R168" s="158"/>
      <c r="S168" s="156" t="str">
        <f t="shared" si="268"/>
        <v/>
      </c>
      <c r="T168" s="152"/>
      <c r="U168" s="153"/>
      <c r="V168" s="145" t="str">
        <f>IFERROR(VLOOKUP(U168,整理番号!$A$3:$B$5,2,FALSE),"")</f>
        <v/>
      </c>
      <c r="W168" s="153"/>
      <c r="X168" s="146" t="str">
        <f>IFERROR(VLOOKUP(W168,整理番号!$A$8:$B$9,2,FALSE),"")</f>
        <v/>
      </c>
      <c r="Y168" s="153"/>
      <c r="Z168" s="145" t="str">
        <f>IFERROR(VLOOKUP(Y168,整理番号!$A$12:$B$16,2,FALSE),"")</f>
        <v/>
      </c>
      <c r="AA168" s="209"/>
      <c r="AB168" s="211"/>
      <c r="AC168" s="211"/>
      <c r="AD168" s="209"/>
      <c r="AE168" s="209"/>
      <c r="AF168" s="209"/>
      <c r="AG168" s="209"/>
      <c r="AH168" s="408"/>
      <c r="AI168" s="159"/>
      <c r="AJ168" s="410" t="str">
        <f>IFERROR(VLOOKUP(AI168,整理番号!$A$19:$B$23,2,FALSE),"")</f>
        <v/>
      </c>
      <c r="AK168" s="156" t="str">
        <f t="shared" si="269"/>
        <v/>
      </c>
      <c r="AL168" s="157"/>
      <c r="AM168" s="216"/>
      <c r="AN168" s="218"/>
      <c r="AO168" s="218"/>
      <c r="AP168" s="158"/>
      <c r="AQ168" s="159"/>
      <c r="AR168" s="220"/>
      <c r="AS168" s="161" t="str">
        <f t="shared" si="270"/>
        <v/>
      </c>
      <c r="AT168" s="147"/>
      <c r="AU168" s="147"/>
      <c r="AV168" s="161" t="str">
        <f t="shared" si="271"/>
        <v/>
      </c>
      <c r="AW168" s="162" t="str">
        <f t="shared" si="272"/>
        <v/>
      </c>
      <c r="AX168" s="162" t="str">
        <f t="shared" si="273"/>
        <v/>
      </c>
      <c r="AY168" s="223"/>
      <c r="AZ168" s="227" t="str">
        <f t="shared" si="274"/>
        <v/>
      </c>
      <c r="BA168" s="228" t="str">
        <f t="shared" si="275"/>
        <v/>
      </c>
      <c r="BB168" s="234" t="str">
        <f t="shared" si="276"/>
        <v/>
      </c>
      <c r="BC168" s="237"/>
      <c r="BD168" s="238"/>
      <c r="BE168" s="284"/>
      <c r="BF168" s="286"/>
      <c r="BG168" s="241"/>
      <c r="BH168" s="241"/>
      <c r="BI168" s="241"/>
      <c r="BJ168" s="241"/>
      <c r="BK168" s="241"/>
      <c r="BL168" s="163" t="s">
        <v>105</v>
      </c>
      <c r="BM168" s="302" t="str">
        <f t="shared" si="277"/>
        <v/>
      </c>
      <c r="BN168" s="251"/>
      <c r="BO168" s="270"/>
      <c r="BP168" s="179"/>
      <c r="BQ168" s="164"/>
      <c r="BR168" s="243"/>
      <c r="BS168" s="243"/>
      <c r="BT168" s="243"/>
      <c r="BU168" s="243"/>
      <c r="BV168" s="243"/>
      <c r="BW168" s="165" t="s">
        <v>106</v>
      </c>
      <c r="BX168" s="251"/>
      <c r="BY168" s="296"/>
      <c r="BZ168" s="304"/>
      <c r="CA168" s="305"/>
      <c r="CB168" s="305"/>
      <c r="CC168" s="305"/>
      <c r="CD168" s="305"/>
      <c r="CE168" s="305"/>
      <c r="CF168" s="165" t="s">
        <v>169</v>
      </c>
      <c r="CG168" s="308" t="str">
        <f t="shared" si="278"/>
        <v/>
      </c>
      <c r="CH168" s="251"/>
      <c r="CI168" s="296"/>
      <c r="CJ168" s="166"/>
      <c r="CK168" s="245"/>
      <c r="CL168" s="245"/>
      <c r="CM168" s="245"/>
      <c r="CN168" s="245"/>
      <c r="CO168" s="245"/>
      <c r="CP168" s="165" t="s">
        <v>107</v>
      </c>
      <c r="CQ168" s="247"/>
      <c r="CR168" s="249" t="str">
        <f t="shared" si="279"/>
        <v/>
      </c>
      <c r="CS168" s="251"/>
      <c r="CT168" s="296" t="s">
        <v>171</v>
      </c>
      <c r="CU168" s="167"/>
      <c r="CV168" s="300"/>
      <c r="CW168" s="300"/>
      <c r="CX168" s="300"/>
      <c r="CY168" s="300"/>
      <c r="CZ168" s="300"/>
      <c r="DA168" s="300"/>
      <c r="DB168" s="168" t="s">
        <v>108</v>
      </c>
      <c r="DC168" s="296" t="s">
        <v>171</v>
      </c>
      <c r="DD168" s="170"/>
      <c r="DE168" s="300"/>
      <c r="DF168" s="300"/>
      <c r="DG168" s="300"/>
      <c r="DH168" s="300"/>
      <c r="DI168" s="300"/>
      <c r="DJ168" s="300"/>
      <c r="DK168" s="169" t="s">
        <v>106</v>
      </c>
      <c r="DL168" s="296" t="s">
        <v>171</v>
      </c>
      <c r="DM168" s="170"/>
      <c r="DN168" s="300"/>
      <c r="DO168" s="300"/>
      <c r="DP168" s="300"/>
      <c r="DQ168" s="300"/>
      <c r="DR168" s="300"/>
      <c r="DS168" s="300"/>
      <c r="DT168" s="171" t="s">
        <v>106</v>
      </c>
      <c r="DU168" s="296" t="s">
        <v>171</v>
      </c>
      <c r="DV168" s="310"/>
      <c r="DW168" s="300"/>
      <c r="DX168" s="300"/>
      <c r="DY168" s="300"/>
      <c r="DZ168" s="300"/>
      <c r="EA168" s="300"/>
      <c r="EB168" s="300"/>
      <c r="EC168" s="172" t="s">
        <v>106</v>
      </c>
      <c r="ED168" s="173"/>
      <c r="EE168" s="296" t="s">
        <v>171</v>
      </c>
      <c r="EF168" s="170"/>
      <c r="EG168" s="300"/>
      <c r="EH168" s="300"/>
      <c r="EI168" s="300"/>
      <c r="EJ168" s="300"/>
      <c r="EK168" s="300"/>
      <c r="EL168" s="300"/>
      <c r="EM168" s="172" t="s">
        <v>106</v>
      </c>
      <c r="EN168" s="174"/>
      <c r="EO168" s="296" t="s">
        <v>171</v>
      </c>
      <c r="EP168" s="255"/>
      <c r="EQ168" s="256"/>
      <c r="ER168" s="256"/>
      <c r="ES168" s="256"/>
      <c r="ET168" s="256"/>
      <c r="EU168" s="256"/>
      <c r="EV168" s="175" t="s">
        <v>109</v>
      </c>
      <c r="EW168" s="259" t="str">
        <f t="shared" si="280"/>
        <v/>
      </c>
      <c r="EX168" s="253"/>
      <c r="EY168" s="296" t="s">
        <v>171</v>
      </c>
      <c r="EZ168" s="255"/>
      <c r="FA168" s="256"/>
      <c r="FB168" s="256"/>
      <c r="FC168" s="256"/>
      <c r="FD168" s="256"/>
      <c r="FE168" s="256"/>
      <c r="FF168" s="175" t="s">
        <v>109</v>
      </c>
      <c r="FG168" s="176" t="str">
        <f t="shared" si="281"/>
        <v/>
      </c>
      <c r="FH168" s="251"/>
      <c r="FI168" s="296"/>
      <c r="FJ168" s="423"/>
      <c r="FK168" s="424"/>
      <c r="FL168" s="424"/>
      <c r="FM168" s="424"/>
      <c r="FN168" s="424"/>
      <c r="FO168" s="424"/>
      <c r="FP168" s="165" t="s">
        <v>110</v>
      </c>
      <c r="FQ168" s="177" t="str">
        <f t="shared" si="282"/>
        <v/>
      </c>
      <c r="FR168" s="261"/>
      <c r="FS168" s="263" t="str">
        <f t="shared" si="283"/>
        <v/>
      </c>
      <c r="FT168" s="269"/>
      <c r="FU168" s="270"/>
      <c r="FV168" s="265" t="str">
        <f t="shared" si="284"/>
        <v/>
      </c>
      <c r="FW168" s="273"/>
      <c r="FX168" s="274"/>
      <c r="FY168" s="267" t="str">
        <f t="shared" si="285"/>
        <v/>
      </c>
      <c r="FZ168" s="273"/>
      <c r="GA168" s="277"/>
      <c r="GB168" s="376"/>
      <c r="GD168" s="316" t="str">
        <f t="shared" si="286"/>
        <v/>
      </c>
      <c r="GE168" s="290" t="str">
        <f t="shared" si="287"/>
        <v/>
      </c>
      <c r="GF168" s="290" t="str">
        <f t="shared" si="288"/>
        <v/>
      </c>
      <c r="GG168" s="290" t="str">
        <f t="shared" si="289"/>
        <v/>
      </c>
      <c r="GH168" s="387" t="str">
        <f t="shared" si="290"/>
        <v/>
      </c>
      <c r="GI168" s="316" t="str">
        <f t="shared" si="291"/>
        <v/>
      </c>
      <c r="GJ168" s="290" t="str">
        <f t="shared" si="292"/>
        <v/>
      </c>
      <c r="GK168" s="290" t="str">
        <f t="shared" si="293"/>
        <v/>
      </c>
      <c r="GL168" s="317" t="str">
        <f t="shared" si="294"/>
        <v/>
      </c>
      <c r="GM168" s="391"/>
      <c r="GN168" s="398" t="str">
        <f t="shared" si="295"/>
        <v/>
      </c>
      <c r="GO168" s="398" t="str">
        <f t="shared" si="296"/>
        <v/>
      </c>
      <c r="GP168" s="399" t="str">
        <f t="shared" si="297"/>
        <v/>
      </c>
      <c r="GQ168" s="400" t="str">
        <f t="shared" si="298"/>
        <v/>
      </c>
      <c r="GR168" s="400" t="str">
        <f t="shared" si="299"/>
        <v/>
      </c>
      <c r="GS168" s="400" t="str">
        <f t="shared" si="300"/>
        <v/>
      </c>
      <c r="GT168" s="290" t="str">
        <f t="shared" si="301"/>
        <v/>
      </c>
      <c r="GU168" s="290" t="str">
        <f t="shared" si="302"/>
        <v/>
      </c>
      <c r="GV168" s="290" t="str">
        <f t="shared" si="303"/>
        <v/>
      </c>
      <c r="GW168" s="400" t="str">
        <f t="shared" si="304"/>
        <v/>
      </c>
      <c r="GX168" s="290" t="str">
        <f t="shared" si="305"/>
        <v/>
      </c>
      <c r="GY168" s="290" t="str">
        <f t="shared" si="306"/>
        <v/>
      </c>
      <c r="GZ168" s="290" t="str">
        <f t="shared" si="307"/>
        <v/>
      </c>
      <c r="HA168" s="317" t="str">
        <f t="shared" si="308"/>
        <v/>
      </c>
      <c r="HB168" s="417" t="str">
        <f t="shared" si="309"/>
        <v/>
      </c>
      <c r="HC168" s="399" t="str">
        <f t="shared" si="310"/>
        <v/>
      </c>
      <c r="HD168" s="290" t="str">
        <f t="shared" si="311"/>
        <v/>
      </c>
      <c r="HE168" s="290" t="str">
        <f t="shared" si="312"/>
        <v/>
      </c>
      <c r="HF168" s="290" t="str">
        <f t="shared" si="313"/>
        <v/>
      </c>
      <c r="HG168" s="290" t="str">
        <f t="shared" si="314"/>
        <v/>
      </c>
      <c r="HH168" s="317" t="str">
        <f t="shared" si="315"/>
        <v/>
      </c>
      <c r="HI168" s="399" t="str">
        <f t="shared" si="316"/>
        <v/>
      </c>
      <c r="HJ168" s="387" t="str">
        <f t="shared" si="317"/>
        <v/>
      </c>
      <c r="HK168" s="387" t="str">
        <f t="shared" si="318"/>
        <v/>
      </c>
      <c r="HL168" s="387" t="str">
        <f t="shared" si="319"/>
        <v/>
      </c>
      <c r="HM168" s="387" t="str">
        <f t="shared" si="320"/>
        <v/>
      </c>
      <c r="HN168" s="317" t="str">
        <f t="shared" si="321"/>
        <v/>
      </c>
      <c r="HO168" s="417" t="str">
        <f t="shared" si="322"/>
        <v/>
      </c>
      <c r="HP168" s="290" t="str">
        <f t="shared" si="323"/>
        <v/>
      </c>
      <c r="HQ168" s="290" t="str">
        <f t="shared" si="324"/>
        <v/>
      </c>
      <c r="HR168" s="422" t="str">
        <f t="shared" si="325"/>
        <v/>
      </c>
      <c r="HS168" s="399" t="str">
        <f t="shared" si="326"/>
        <v/>
      </c>
      <c r="HT168" s="400" t="str">
        <f t="shared" si="327"/>
        <v/>
      </c>
      <c r="HU168" s="387" t="str">
        <f t="shared" si="328"/>
        <v/>
      </c>
      <c r="HV168" s="387" t="str">
        <f t="shared" si="329"/>
        <v/>
      </c>
      <c r="HW168" s="404" t="str">
        <f t="shared" si="330"/>
        <v/>
      </c>
      <c r="HX168" s="394" t="str">
        <f t="shared" si="331"/>
        <v/>
      </c>
      <c r="HY168" s="180"/>
      <c r="HZ168" s="406">
        <f t="shared" si="332"/>
        <v>0</v>
      </c>
      <c r="IA168" s="406">
        <f t="shared" si="333"/>
        <v>0</v>
      </c>
      <c r="IB168" s="407">
        <f t="shared" si="334"/>
        <v>0</v>
      </c>
      <c r="IC168" s="407" t="str">
        <f t="shared" si="335"/>
        <v/>
      </c>
      <c r="ID168" s="407" t="str">
        <f t="shared" si="336"/>
        <v/>
      </c>
      <c r="IE168" s="407" t="str">
        <f t="shared" si="337"/>
        <v/>
      </c>
      <c r="IF168" s="407" t="str">
        <f t="shared" si="338"/>
        <v/>
      </c>
      <c r="IG168" s="407">
        <f t="shared" si="339"/>
        <v>0</v>
      </c>
      <c r="IH168" s="407">
        <f t="shared" si="340"/>
        <v>0</v>
      </c>
      <c r="II168" s="407">
        <f t="shared" si="341"/>
        <v>0</v>
      </c>
      <c r="IJ168" s="407">
        <f t="shared" si="342"/>
        <v>0</v>
      </c>
      <c r="IK168" s="406">
        <f t="shared" si="343"/>
        <v>0</v>
      </c>
    </row>
    <row r="169" spans="2:245" s="178" customFormat="1" ht="15" customHeight="1" x14ac:dyDescent="0.2">
      <c r="B169" s="231">
        <f t="shared" si="259"/>
        <v>0</v>
      </c>
      <c r="C169" s="231">
        <f t="shared" si="260"/>
        <v>0</v>
      </c>
      <c r="D169" s="231">
        <f t="shared" si="261"/>
        <v>0</v>
      </c>
      <c r="E169" s="231">
        <f t="shared" si="262"/>
        <v>0</v>
      </c>
      <c r="F169" s="231">
        <f t="shared" si="263"/>
        <v>0</v>
      </c>
      <c r="G169" s="231">
        <f t="shared" si="264"/>
        <v>0</v>
      </c>
      <c r="H169" s="231">
        <f t="shared" si="265"/>
        <v>0</v>
      </c>
      <c r="I169" s="232">
        <f t="shared" si="266"/>
        <v>0</v>
      </c>
      <c r="J169" s="151">
        <f t="shared" si="267"/>
        <v>0</v>
      </c>
      <c r="K169" s="152"/>
      <c r="L169" s="152"/>
      <c r="M169" s="153"/>
      <c r="N169" s="233"/>
      <c r="O169" s="155"/>
      <c r="P169" s="145" t="str">
        <f>IFERROR(VLOOKUP(O169,整理番号!$A$30:$B$31,2,FALSE),"")</f>
        <v/>
      </c>
      <c r="Q169" s="213"/>
      <c r="R169" s="158"/>
      <c r="S169" s="156" t="str">
        <f t="shared" si="268"/>
        <v/>
      </c>
      <c r="T169" s="152"/>
      <c r="U169" s="153"/>
      <c r="V169" s="145" t="str">
        <f>IFERROR(VLOOKUP(U169,整理番号!$A$3:$B$5,2,FALSE),"")</f>
        <v/>
      </c>
      <c r="W169" s="153"/>
      <c r="X169" s="146" t="str">
        <f>IFERROR(VLOOKUP(W169,整理番号!$A$8:$B$9,2,FALSE),"")</f>
        <v/>
      </c>
      <c r="Y169" s="153"/>
      <c r="Z169" s="145" t="str">
        <f>IFERROR(VLOOKUP(Y169,整理番号!$A$12:$B$16,2,FALSE),"")</f>
        <v/>
      </c>
      <c r="AA169" s="209"/>
      <c r="AB169" s="211"/>
      <c r="AC169" s="211"/>
      <c r="AD169" s="209"/>
      <c r="AE169" s="209"/>
      <c r="AF169" s="209"/>
      <c r="AG169" s="209"/>
      <c r="AH169" s="408"/>
      <c r="AI169" s="159"/>
      <c r="AJ169" s="410" t="str">
        <f>IFERROR(VLOOKUP(AI169,整理番号!$A$19:$B$23,2,FALSE),"")</f>
        <v/>
      </c>
      <c r="AK169" s="156" t="str">
        <f t="shared" si="269"/>
        <v/>
      </c>
      <c r="AL169" s="157"/>
      <c r="AM169" s="216"/>
      <c r="AN169" s="218"/>
      <c r="AO169" s="218"/>
      <c r="AP169" s="158"/>
      <c r="AQ169" s="159"/>
      <c r="AR169" s="220"/>
      <c r="AS169" s="161" t="str">
        <f t="shared" si="270"/>
        <v/>
      </c>
      <c r="AT169" s="147"/>
      <c r="AU169" s="147"/>
      <c r="AV169" s="161" t="str">
        <f t="shared" si="271"/>
        <v/>
      </c>
      <c r="AW169" s="162" t="str">
        <f t="shared" si="272"/>
        <v/>
      </c>
      <c r="AX169" s="162" t="str">
        <f t="shared" si="273"/>
        <v/>
      </c>
      <c r="AY169" s="223"/>
      <c r="AZ169" s="227" t="str">
        <f t="shared" si="274"/>
        <v/>
      </c>
      <c r="BA169" s="228" t="str">
        <f t="shared" si="275"/>
        <v/>
      </c>
      <c r="BB169" s="234" t="str">
        <f t="shared" si="276"/>
        <v/>
      </c>
      <c r="BC169" s="237"/>
      <c r="BD169" s="238"/>
      <c r="BE169" s="284"/>
      <c r="BF169" s="286"/>
      <c r="BG169" s="241"/>
      <c r="BH169" s="241"/>
      <c r="BI169" s="241"/>
      <c r="BJ169" s="241"/>
      <c r="BK169" s="241"/>
      <c r="BL169" s="163" t="s">
        <v>105</v>
      </c>
      <c r="BM169" s="302" t="str">
        <f t="shared" si="277"/>
        <v/>
      </c>
      <c r="BN169" s="251"/>
      <c r="BO169" s="270"/>
      <c r="BP169" s="179"/>
      <c r="BQ169" s="164"/>
      <c r="BR169" s="243"/>
      <c r="BS169" s="243"/>
      <c r="BT169" s="243"/>
      <c r="BU169" s="243"/>
      <c r="BV169" s="243"/>
      <c r="BW169" s="165" t="s">
        <v>106</v>
      </c>
      <c r="BX169" s="251"/>
      <c r="BY169" s="296"/>
      <c r="BZ169" s="304"/>
      <c r="CA169" s="305"/>
      <c r="CB169" s="305"/>
      <c r="CC169" s="305"/>
      <c r="CD169" s="305"/>
      <c r="CE169" s="305"/>
      <c r="CF169" s="165" t="s">
        <v>169</v>
      </c>
      <c r="CG169" s="308" t="str">
        <f t="shared" si="278"/>
        <v/>
      </c>
      <c r="CH169" s="251"/>
      <c r="CI169" s="296"/>
      <c r="CJ169" s="166"/>
      <c r="CK169" s="245"/>
      <c r="CL169" s="245"/>
      <c r="CM169" s="245"/>
      <c r="CN169" s="245"/>
      <c r="CO169" s="245"/>
      <c r="CP169" s="165" t="s">
        <v>107</v>
      </c>
      <c r="CQ169" s="247"/>
      <c r="CR169" s="249" t="str">
        <f t="shared" si="279"/>
        <v/>
      </c>
      <c r="CS169" s="251"/>
      <c r="CT169" s="296" t="s">
        <v>171</v>
      </c>
      <c r="CU169" s="167"/>
      <c r="CV169" s="300"/>
      <c r="CW169" s="300"/>
      <c r="CX169" s="300"/>
      <c r="CY169" s="300"/>
      <c r="CZ169" s="300"/>
      <c r="DA169" s="300"/>
      <c r="DB169" s="168" t="s">
        <v>108</v>
      </c>
      <c r="DC169" s="296" t="s">
        <v>171</v>
      </c>
      <c r="DD169" s="170"/>
      <c r="DE169" s="300"/>
      <c r="DF169" s="300"/>
      <c r="DG169" s="300"/>
      <c r="DH169" s="300"/>
      <c r="DI169" s="300"/>
      <c r="DJ169" s="300"/>
      <c r="DK169" s="169" t="s">
        <v>106</v>
      </c>
      <c r="DL169" s="296" t="s">
        <v>171</v>
      </c>
      <c r="DM169" s="170"/>
      <c r="DN169" s="300"/>
      <c r="DO169" s="300"/>
      <c r="DP169" s="300"/>
      <c r="DQ169" s="300"/>
      <c r="DR169" s="300"/>
      <c r="DS169" s="300"/>
      <c r="DT169" s="171" t="s">
        <v>106</v>
      </c>
      <c r="DU169" s="296" t="s">
        <v>171</v>
      </c>
      <c r="DV169" s="310"/>
      <c r="DW169" s="300"/>
      <c r="DX169" s="300"/>
      <c r="DY169" s="300"/>
      <c r="DZ169" s="300"/>
      <c r="EA169" s="300"/>
      <c r="EB169" s="300"/>
      <c r="EC169" s="172" t="s">
        <v>106</v>
      </c>
      <c r="ED169" s="173"/>
      <c r="EE169" s="296" t="s">
        <v>171</v>
      </c>
      <c r="EF169" s="170"/>
      <c r="EG169" s="300"/>
      <c r="EH169" s="300"/>
      <c r="EI169" s="300"/>
      <c r="EJ169" s="300"/>
      <c r="EK169" s="300"/>
      <c r="EL169" s="300"/>
      <c r="EM169" s="172" t="s">
        <v>106</v>
      </c>
      <c r="EN169" s="174"/>
      <c r="EO169" s="296" t="s">
        <v>171</v>
      </c>
      <c r="EP169" s="255"/>
      <c r="EQ169" s="256"/>
      <c r="ER169" s="256"/>
      <c r="ES169" s="256"/>
      <c r="ET169" s="256"/>
      <c r="EU169" s="256"/>
      <c r="EV169" s="175" t="s">
        <v>109</v>
      </c>
      <c r="EW169" s="259" t="str">
        <f t="shared" si="280"/>
        <v/>
      </c>
      <c r="EX169" s="253"/>
      <c r="EY169" s="296" t="s">
        <v>171</v>
      </c>
      <c r="EZ169" s="255"/>
      <c r="FA169" s="256"/>
      <c r="FB169" s="256"/>
      <c r="FC169" s="256"/>
      <c r="FD169" s="256"/>
      <c r="FE169" s="256"/>
      <c r="FF169" s="175" t="s">
        <v>109</v>
      </c>
      <c r="FG169" s="176" t="str">
        <f t="shared" si="281"/>
        <v/>
      </c>
      <c r="FH169" s="251"/>
      <c r="FI169" s="296"/>
      <c r="FJ169" s="423"/>
      <c r="FK169" s="424"/>
      <c r="FL169" s="424"/>
      <c r="FM169" s="424"/>
      <c r="FN169" s="424"/>
      <c r="FO169" s="424"/>
      <c r="FP169" s="165" t="s">
        <v>110</v>
      </c>
      <c r="FQ169" s="177" t="str">
        <f t="shared" si="282"/>
        <v/>
      </c>
      <c r="FR169" s="261"/>
      <c r="FS169" s="263" t="str">
        <f t="shared" si="283"/>
        <v/>
      </c>
      <c r="FT169" s="269"/>
      <c r="FU169" s="270"/>
      <c r="FV169" s="265" t="str">
        <f t="shared" si="284"/>
        <v/>
      </c>
      <c r="FW169" s="273"/>
      <c r="FX169" s="274"/>
      <c r="FY169" s="267" t="str">
        <f t="shared" si="285"/>
        <v/>
      </c>
      <c r="FZ169" s="273"/>
      <c r="GA169" s="277"/>
      <c r="GB169" s="376"/>
      <c r="GD169" s="316" t="str">
        <f t="shared" si="286"/>
        <v/>
      </c>
      <c r="GE169" s="290" t="str">
        <f t="shared" si="287"/>
        <v/>
      </c>
      <c r="GF169" s="290" t="str">
        <f t="shared" si="288"/>
        <v/>
      </c>
      <c r="GG169" s="290" t="str">
        <f t="shared" si="289"/>
        <v/>
      </c>
      <c r="GH169" s="387" t="str">
        <f t="shared" si="290"/>
        <v/>
      </c>
      <c r="GI169" s="316" t="str">
        <f t="shared" si="291"/>
        <v/>
      </c>
      <c r="GJ169" s="290" t="str">
        <f t="shared" si="292"/>
        <v/>
      </c>
      <c r="GK169" s="290" t="str">
        <f t="shared" si="293"/>
        <v/>
      </c>
      <c r="GL169" s="317" t="str">
        <f t="shared" si="294"/>
        <v/>
      </c>
      <c r="GM169" s="391"/>
      <c r="GN169" s="398" t="str">
        <f t="shared" si="295"/>
        <v/>
      </c>
      <c r="GO169" s="398" t="str">
        <f t="shared" si="296"/>
        <v/>
      </c>
      <c r="GP169" s="399" t="str">
        <f t="shared" si="297"/>
        <v/>
      </c>
      <c r="GQ169" s="400" t="str">
        <f t="shared" si="298"/>
        <v/>
      </c>
      <c r="GR169" s="400" t="str">
        <f t="shared" si="299"/>
        <v/>
      </c>
      <c r="GS169" s="400" t="str">
        <f t="shared" si="300"/>
        <v/>
      </c>
      <c r="GT169" s="290" t="str">
        <f t="shared" si="301"/>
        <v/>
      </c>
      <c r="GU169" s="290" t="str">
        <f t="shared" si="302"/>
        <v/>
      </c>
      <c r="GV169" s="290" t="str">
        <f t="shared" si="303"/>
        <v/>
      </c>
      <c r="GW169" s="400" t="str">
        <f t="shared" si="304"/>
        <v/>
      </c>
      <c r="GX169" s="290" t="str">
        <f t="shared" si="305"/>
        <v/>
      </c>
      <c r="GY169" s="290" t="str">
        <f t="shared" si="306"/>
        <v/>
      </c>
      <c r="GZ169" s="290" t="str">
        <f t="shared" si="307"/>
        <v/>
      </c>
      <c r="HA169" s="317" t="str">
        <f t="shared" si="308"/>
        <v/>
      </c>
      <c r="HB169" s="417" t="str">
        <f t="shared" si="309"/>
        <v/>
      </c>
      <c r="HC169" s="399" t="str">
        <f t="shared" si="310"/>
        <v/>
      </c>
      <c r="HD169" s="290" t="str">
        <f t="shared" si="311"/>
        <v/>
      </c>
      <c r="HE169" s="290" t="str">
        <f t="shared" si="312"/>
        <v/>
      </c>
      <c r="HF169" s="290" t="str">
        <f t="shared" si="313"/>
        <v/>
      </c>
      <c r="HG169" s="290" t="str">
        <f t="shared" si="314"/>
        <v/>
      </c>
      <c r="HH169" s="317" t="str">
        <f t="shared" si="315"/>
        <v/>
      </c>
      <c r="HI169" s="399" t="str">
        <f t="shared" si="316"/>
        <v/>
      </c>
      <c r="HJ169" s="387" t="str">
        <f t="shared" si="317"/>
        <v/>
      </c>
      <c r="HK169" s="387" t="str">
        <f t="shared" si="318"/>
        <v/>
      </c>
      <c r="HL169" s="387" t="str">
        <f t="shared" si="319"/>
        <v/>
      </c>
      <c r="HM169" s="387" t="str">
        <f t="shared" si="320"/>
        <v/>
      </c>
      <c r="HN169" s="317" t="str">
        <f t="shared" si="321"/>
        <v/>
      </c>
      <c r="HO169" s="417" t="str">
        <f t="shared" si="322"/>
        <v/>
      </c>
      <c r="HP169" s="290" t="str">
        <f t="shared" si="323"/>
        <v/>
      </c>
      <c r="HQ169" s="290" t="str">
        <f t="shared" si="324"/>
        <v/>
      </c>
      <c r="HR169" s="422" t="str">
        <f t="shared" si="325"/>
        <v/>
      </c>
      <c r="HS169" s="399" t="str">
        <f t="shared" si="326"/>
        <v/>
      </c>
      <c r="HT169" s="400" t="str">
        <f t="shared" si="327"/>
        <v/>
      </c>
      <c r="HU169" s="387" t="str">
        <f t="shared" si="328"/>
        <v/>
      </c>
      <c r="HV169" s="387" t="str">
        <f t="shared" si="329"/>
        <v/>
      </c>
      <c r="HW169" s="404" t="str">
        <f t="shared" si="330"/>
        <v/>
      </c>
      <c r="HX169" s="394" t="str">
        <f t="shared" si="331"/>
        <v/>
      </c>
      <c r="HY169" s="180"/>
      <c r="HZ169" s="406">
        <f t="shared" si="332"/>
        <v>0</v>
      </c>
      <c r="IA169" s="406">
        <f t="shared" si="333"/>
        <v>0</v>
      </c>
      <c r="IB169" s="407">
        <f t="shared" si="334"/>
        <v>0</v>
      </c>
      <c r="IC169" s="407" t="str">
        <f t="shared" si="335"/>
        <v/>
      </c>
      <c r="ID169" s="407" t="str">
        <f t="shared" si="336"/>
        <v/>
      </c>
      <c r="IE169" s="407" t="str">
        <f t="shared" si="337"/>
        <v/>
      </c>
      <c r="IF169" s="407" t="str">
        <f t="shared" si="338"/>
        <v/>
      </c>
      <c r="IG169" s="407">
        <f t="shared" si="339"/>
        <v>0</v>
      </c>
      <c r="IH169" s="407">
        <f t="shared" si="340"/>
        <v>0</v>
      </c>
      <c r="II169" s="407">
        <f t="shared" si="341"/>
        <v>0</v>
      </c>
      <c r="IJ169" s="407">
        <f t="shared" si="342"/>
        <v>0</v>
      </c>
      <c r="IK169" s="406">
        <f t="shared" si="343"/>
        <v>0</v>
      </c>
    </row>
    <row r="170" spans="2:245" s="178" customFormat="1" ht="15" customHeight="1" x14ac:dyDescent="0.2">
      <c r="B170" s="231">
        <f t="shared" si="259"/>
        <v>0</v>
      </c>
      <c r="C170" s="231">
        <f t="shared" si="260"/>
        <v>0</v>
      </c>
      <c r="D170" s="231">
        <f t="shared" si="261"/>
        <v>0</v>
      </c>
      <c r="E170" s="231">
        <f t="shared" si="262"/>
        <v>0</v>
      </c>
      <c r="F170" s="231">
        <f t="shared" si="263"/>
        <v>0</v>
      </c>
      <c r="G170" s="231">
        <f t="shared" si="264"/>
        <v>0</v>
      </c>
      <c r="H170" s="231">
        <f t="shared" si="265"/>
        <v>0</v>
      </c>
      <c r="I170" s="232">
        <f t="shared" si="266"/>
        <v>0</v>
      </c>
      <c r="J170" s="151">
        <f t="shared" si="267"/>
        <v>0</v>
      </c>
      <c r="K170" s="152"/>
      <c r="L170" s="152"/>
      <c r="M170" s="153"/>
      <c r="N170" s="233"/>
      <c r="O170" s="155"/>
      <c r="P170" s="145" t="str">
        <f>IFERROR(VLOOKUP(O170,整理番号!$A$30:$B$31,2,FALSE),"")</f>
        <v/>
      </c>
      <c r="Q170" s="213"/>
      <c r="R170" s="158"/>
      <c r="S170" s="156" t="str">
        <f t="shared" si="268"/>
        <v/>
      </c>
      <c r="T170" s="152"/>
      <c r="U170" s="153"/>
      <c r="V170" s="145" t="str">
        <f>IFERROR(VLOOKUP(U170,整理番号!$A$3:$B$5,2,FALSE),"")</f>
        <v/>
      </c>
      <c r="W170" s="153"/>
      <c r="X170" s="146" t="str">
        <f>IFERROR(VLOOKUP(W170,整理番号!$A$8:$B$9,2,FALSE),"")</f>
        <v/>
      </c>
      <c r="Y170" s="153"/>
      <c r="Z170" s="145" t="str">
        <f>IFERROR(VLOOKUP(Y170,整理番号!$A$12:$B$16,2,FALSE),"")</f>
        <v/>
      </c>
      <c r="AA170" s="209"/>
      <c r="AB170" s="211"/>
      <c r="AC170" s="211"/>
      <c r="AD170" s="209"/>
      <c r="AE170" s="209"/>
      <c r="AF170" s="209"/>
      <c r="AG170" s="209"/>
      <c r="AH170" s="408"/>
      <c r="AI170" s="159"/>
      <c r="AJ170" s="410" t="str">
        <f>IFERROR(VLOOKUP(AI170,整理番号!$A$19:$B$23,2,FALSE),"")</f>
        <v/>
      </c>
      <c r="AK170" s="156" t="str">
        <f t="shared" si="269"/>
        <v/>
      </c>
      <c r="AL170" s="157"/>
      <c r="AM170" s="216"/>
      <c r="AN170" s="218"/>
      <c r="AO170" s="218"/>
      <c r="AP170" s="158"/>
      <c r="AQ170" s="159"/>
      <c r="AR170" s="220"/>
      <c r="AS170" s="161" t="str">
        <f t="shared" si="270"/>
        <v/>
      </c>
      <c r="AT170" s="147"/>
      <c r="AU170" s="147"/>
      <c r="AV170" s="161" t="str">
        <f t="shared" si="271"/>
        <v/>
      </c>
      <c r="AW170" s="162" t="str">
        <f t="shared" si="272"/>
        <v/>
      </c>
      <c r="AX170" s="162" t="str">
        <f t="shared" si="273"/>
        <v/>
      </c>
      <c r="AY170" s="223"/>
      <c r="AZ170" s="227" t="str">
        <f t="shared" si="274"/>
        <v/>
      </c>
      <c r="BA170" s="228" t="str">
        <f t="shared" si="275"/>
        <v/>
      </c>
      <c r="BB170" s="234" t="str">
        <f t="shared" si="276"/>
        <v/>
      </c>
      <c r="BC170" s="237"/>
      <c r="BD170" s="238"/>
      <c r="BE170" s="284"/>
      <c r="BF170" s="286"/>
      <c r="BG170" s="241"/>
      <c r="BH170" s="241"/>
      <c r="BI170" s="241"/>
      <c r="BJ170" s="241"/>
      <c r="BK170" s="241"/>
      <c r="BL170" s="163" t="s">
        <v>105</v>
      </c>
      <c r="BM170" s="302" t="str">
        <f t="shared" si="277"/>
        <v/>
      </c>
      <c r="BN170" s="251"/>
      <c r="BO170" s="270"/>
      <c r="BP170" s="179"/>
      <c r="BQ170" s="164"/>
      <c r="BR170" s="243"/>
      <c r="BS170" s="243"/>
      <c r="BT170" s="243"/>
      <c r="BU170" s="243"/>
      <c r="BV170" s="243"/>
      <c r="BW170" s="165" t="s">
        <v>106</v>
      </c>
      <c r="BX170" s="251"/>
      <c r="BY170" s="296"/>
      <c r="BZ170" s="304"/>
      <c r="CA170" s="305"/>
      <c r="CB170" s="305"/>
      <c r="CC170" s="305"/>
      <c r="CD170" s="305"/>
      <c r="CE170" s="305"/>
      <c r="CF170" s="165" t="s">
        <v>169</v>
      </c>
      <c r="CG170" s="308" t="str">
        <f t="shared" si="278"/>
        <v/>
      </c>
      <c r="CH170" s="251"/>
      <c r="CI170" s="296"/>
      <c r="CJ170" s="166"/>
      <c r="CK170" s="245"/>
      <c r="CL170" s="245"/>
      <c r="CM170" s="245"/>
      <c r="CN170" s="245"/>
      <c r="CO170" s="245"/>
      <c r="CP170" s="165" t="s">
        <v>107</v>
      </c>
      <c r="CQ170" s="247"/>
      <c r="CR170" s="249" t="str">
        <f t="shared" si="279"/>
        <v/>
      </c>
      <c r="CS170" s="251"/>
      <c r="CT170" s="296" t="s">
        <v>171</v>
      </c>
      <c r="CU170" s="167"/>
      <c r="CV170" s="300"/>
      <c r="CW170" s="300"/>
      <c r="CX170" s="300"/>
      <c r="CY170" s="300"/>
      <c r="CZ170" s="300"/>
      <c r="DA170" s="300"/>
      <c r="DB170" s="168" t="s">
        <v>108</v>
      </c>
      <c r="DC170" s="296" t="s">
        <v>171</v>
      </c>
      <c r="DD170" s="170"/>
      <c r="DE170" s="300"/>
      <c r="DF170" s="300"/>
      <c r="DG170" s="300"/>
      <c r="DH170" s="300"/>
      <c r="DI170" s="300"/>
      <c r="DJ170" s="300"/>
      <c r="DK170" s="169" t="s">
        <v>106</v>
      </c>
      <c r="DL170" s="296" t="s">
        <v>171</v>
      </c>
      <c r="DM170" s="170"/>
      <c r="DN170" s="300"/>
      <c r="DO170" s="300"/>
      <c r="DP170" s="300"/>
      <c r="DQ170" s="300"/>
      <c r="DR170" s="300"/>
      <c r="DS170" s="300"/>
      <c r="DT170" s="171" t="s">
        <v>106</v>
      </c>
      <c r="DU170" s="296" t="s">
        <v>171</v>
      </c>
      <c r="DV170" s="310"/>
      <c r="DW170" s="300"/>
      <c r="DX170" s="300"/>
      <c r="DY170" s="300"/>
      <c r="DZ170" s="300"/>
      <c r="EA170" s="300"/>
      <c r="EB170" s="300"/>
      <c r="EC170" s="172" t="s">
        <v>106</v>
      </c>
      <c r="ED170" s="173"/>
      <c r="EE170" s="296" t="s">
        <v>171</v>
      </c>
      <c r="EF170" s="170"/>
      <c r="EG170" s="300"/>
      <c r="EH170" s="300"/>
      <c r="EI170" s="300"/>
      <c r="EJ170" s="300"/>
      <c r="EK170" s="300"/>
      <c r="EL170" s="300"/>
      <c r="EM170" s="172" t="s">
        <v>106</v>
      </c>
      <c r="EN170" s="174"/>
      <c r="EO170" s="296" t="s">
        <v>171</v>
      </c>
      <c r="EP170" s="255"/>
      <c r="EQ170" s="256"/>
      <c r="ER170" s="256"/>
      <c r="ES170" s="256"/>
      <c r="ET170" s="256"/>
      <c r="EU170" s="256"/>
      <c r="EV170" s="175" t="s">
        <v>109</v>
      </c>
      <c r="EW170" s="259" t="str">
        <f t="shared" si="280"/>
        <v/>
      </c>
      <c r="EX170" s="253"/>
      <c r="EY170" s="296" t="s">
        <v>171</v>
      </c>
      <c r="EZ170" s="255"/>
      <c r="FA170" s="256"/>
      <c r="FB170" s="256"/>
      <c r="FC170" s="256"/>
      <c r="FD170" s="256"/>
      <c r="FE170" s="256"/>
      <c r="FF170" s="175" t="s">
        <v>109</v>
      </c>
      <c r="FG170" s="176" t="str">
        <f t="shared" si="281"/>
        <v/>
      </c>
      <c r="FH170" s="251"/>
      <c r="FI170" s="296"/>
      <c r="FJ170" s="423"/>
      <c r="FK170" s="424"/>
      <c r="FL170" s="424"/>
      <c r="FM170" s="424"/>
      <c r="FN170" s="424"/>
      <c r="FO170" s="424"/>
      <c r="FP170" s="165" t="s">
        <v>110</v>
      </c>
      <c r="FQ170" s="177" t="str">
        <f t="shared" si="282"/>
        <v/>
      </c>
      <c r="FR170" s="261"/>
      <c r="FS170" s="263" t="str">
        <f t="shared" si="283"/>
        <v/>
      </c>
      <c r="FT170" s="269"/>
      <c r="FU170" s="270"/>
      <c r="FV170" s="265" t="str">
        <f t="shared" si="284"/>
        <v/>
      </c>
      <c r="FW170" s="273"/>
      <c r="FX170" s="274"/>
      <c r="FY170" s="267" t="str">
        <f t="shared" si="285"/>
        <v/>
      </c>
      <c r="FZ170" s="273"/>
      <c r="GA170" s="277"/>
      <c r="GB170" s="376"/>
      <c r="GD170" s="316" t="str">
        <f t="shared" si="286"/>
        <v/>
      </c>
      <c r="GE170" s="290" t="str">
        <f t="shared" si="287"/>
        <v/>
      </c>
      <c r="GF170" s="290" t="str">
        <f t="shared" si="288"/>
        <v/>
      </c>
      <c r="GG170" s="290" t="str">
        <f t="shared" si="289"/>
        <v/>
      </c>
      <c r="GH170" s="387" t="str">
        <f t="shared" si="290"/>
        <v/>
      </c>
      <c r="GI170" s="316" t="str">
        <f t="shared" si="291"/>
        <v/>
      </c>
      <c r="GJ170" s="290" t="str">
        <f t="shared" si="292"/>
        <v/>
      </c>
      <c r="GK170" s="290" t="str">
        <f t="shared" si="293"/>
        <v/>
      </c>
      <c r="GL170" s="317" t="str">
        <f t="shared" si="294"/>
        <v/>
      </c>
      <c r="GM170" s="391"/>
      <c r="GN170" s="398" t="str">
        <f t="shared" si="295"/>
        <v/>
      </c>
      <c r="GO170" s="398" t="str">
        <f t="shared" si="296"/>
        <v/>
      </c>
      <c r="GP170" s="399" t="str">
        <f t="shared" si="297"/>
        <v/>
      </c>
      <c r="GQ170" s="400" t="str">
        <f t="shared" si="298"/>
        <v/>
      </c>
      <c r="GR170" s="400" t="str">
        <f t="shared" si="299"/>
        <v/>
      </c>
      <c r="GS170" s="400" t="str">
        <f t="shared" si="300"/>
        <v/>
      </c>
      <c r="GT170" s="290" t="str">
        <f t="shared" si="301"/>
        <v/>
      </c>
      <c r="GU170" s="290" t="str">
        <f t="shared" si="302"/>
        <v/>
      </c>
      <c r="GV170" s="290" t="str">
        <f t="shared" si="303"/>
        <v/>
      </c>
      <c r="GW170" s="400" t="str">
        <f t="shared" si="304"/>
        <v/>
      </c>
      <c r="GX170" s="290" t="str">
        <f t="shared" si="305"/>
        <v/>
      </c>
      <c r="GY170" s="290" t="str">
        <f t="shared" si="306"/>
        <v/>
      </c>
      <c r="GZ170" s="290" t="str">
        <f t="shared" si="307"/>
        <v/>
      </c>
      <c r="HA170" s="317" t="str">
        <f t="shared" si="308"/>
        <v/>
      </c>
      <c r="HB170" s="417" t="str">
        <f t="shared" si="309"/>
        <v/>
      </c>
      <c r="HC170" s="399" t="str">
        <f t="shared" si="310"/>
        <v/>
      </c>
      <c r="HD170" s="290" t="str">
        <f t="shared" si="311"/>
        <v/>
      </c>
      <c r="HE170" s="290" t="str">
        <f t="shared" si="312"/>
        <v/>
      </c>
      <c r="HF170" s="290" t="str">
        <f t="shared" si="313"/>
        <v/>
      </c>
      <c r="HG170" s="290" t="str">
        <f t="shared" si="314"/>
        <v/>
      </c>
      <c r="HH170" s="317" t="str">
        <f t="shared" si="315"/>
        <v/>
      </c>
      <c r="HI170" s="399" t="str">
        <f t="shared" si="316"/>
        <v/>
      </c>
      <c r="HJ170" s="387" t="str">
        <f t="shared" si="317"/>
        <v/>
      </c>
      <c r="HK170" s="387" t="str">
        <f t="shared" si="318"/>
        <v/>
      </c>
      <c r="HL170" s="387" t="str">
        <f t="shared" si="319"/>
        <v/>
      </c>
      <c r="HM170" s="387" t="str">
        <f t="shared" si="320"/>
        <v/>
      </c>
      <c r="HN170" s="317" t="str">
        <f t="shared" si="321"/>
        <v/>
      </c>
      <c r="HO170" s="417" t="str">
        <f t="shared" si="322"/>
        <v/>
      </c>
      <c r="HP170" s="290" t="str">
        <f t="shared" si="323"/>
        <v/>
      </c>
      <c r="HQ170" s="290" t="str">
        <f t="shared" si="324"/>
        <v/>
      </c>
      <c r="HR170" s="422" t="str">
        <f t="shared" si="325"/>
        <v/>
      </c>
      <c r="HS170" s="399" t="str">
        <f t="shared" si="326"/>
        <v/>
      </c>
      <c r="HT170" s="400" t="str">
        <f t="shared" si="327"/>
        <v/>
      </c>
      <c r="HU170" s="387" t="str">
        <f t="shared" si="328"/>
        <v/>
      </c>
      <c r="HV170" s="387" t="str">
        <f t="shared" si="329"/>
        <v/>
      </c>
      <c r="HW170" s="404" t="str">
        <f t="shared" si="330"/>
        <v/>
      </c>
      <c r="HX170" s="394" t="str">
        <f t="shared" si="331"/>
        <v/>
      </c>
      <c r="HY170" s="180"/>
      <c r="HZ170" s="406">
        <f t="shared" si="332"/>
        <v>0</v>
      </c>
      <c r="IA170" s="406">
        <f t="shared" si="333"/>
        <v>0</v>
      </c>
      <c r="IB170" s="407">
        <f t="shared" si="334"/>
        <v>0</v>
      </c>
      <c r="IC170" s="407" t="str">
        <f t="shared" si="335"/>
        <v/>
      </c>
      <c r="ID170" s="407" t="str">
        <f t="shared" si="336"/>
        <v/>
      </c>
      <c r="IE170" s="407" t="str">
        <f t="shared" si="337"/>
        <v/>
      </c>
      <c r="IF170" s="407" t="str">
        <f t="shared" si="338"/>
        <v/>
      </c>
      <c r="IG170" s="407">
        <f t="shared" si="339"/>
        <v>0</v>
      </c>
      <c r="IH170" s="407">
        <f t="shared" si="340"/>
        <v>0</v>
      </c>
      <c r="II170" s="407">
        <f t="shared" si="341"/>
        <v>0</v>
      </c>
      <c r="IJ170" s="407">
        <f t="shared" si="342"/>
        <v>0</v>
      </c>
      <c r="IK170" s="406">
        <f t="shared" si="343"/>
        <v>0</v>
      </c>
    </row>
    <row r="171" spans="2:245" s="178" customFormat="1" ht="15" customHeight="1" x14ac:dyDescent="0.2">
      <c r="B171" s="231">
        <f t="shared" si="259"/>
        <v>0</v>
      </c>
      <c r="C171" s="231">
        <f t="shared" si="260"/>
        <v>0</v>
      </c>
      <c r="D171" s="231">
        <f t="shared" si="261"/>
        <v>0</v>
      </c>
      <c r="E171" s="231">
        <f t="shared" si="262"/>
        <v>0</v>
      </c>
      <c r="F171" s="231">
        <f t="shared" si="263"/>
        <v>0</v>
      </c>
      <c r="G171" s="231">
        <f t="shared" si="264"/>
        <v>0</v>
      </c>
      <c r="H171" s="231">
        <f t="shared" si="265"/>
        <v>0</v>
      </c>
      <c r="I171" s="232">
        <f t="shared" si="266"/>
        <v>0</v>
      </c>
      <c r="J171" s="151">
        <f t="shared" si="267"/>
        <v>0</v>
      </c>
      <c r="K171" s="152"/>
      <c r="L171" s="152"/>
      <c r="M171" s="153"/>
      <c r="N171" s="233"/>
      <c r="O171" s="155"/>
      <c r="P171" s="145" t="str">
        <f>IFERROR(VLOOKUP(O171,整理番号!$A$30:$B$31,2,FALSE),"")</f>
        <v/>
      </c>
      <c r="Q171" s="213"/>
      <c r="R171" s="158"/>
      <c r="S171" s="156" t="str">
        <f t="shared" si="268"/>
        <v/>
      </c>
      <c r="T171" s="152"/>
      <c r="U171" s="153"/>
      <c r="V171" s="145" t="str">
        <f>IFERROR(VLOOKUP(U171,整理番号!$A$3:$B$5,2,FALSE),"")</f>
        <v/>
      </c>
      <c r="W171" s="153"/>
      <c r="X171" s="146" t="str">
        <f>IFERROR(VLOOKUP(W171,整理番号!$A$8:$B$9,2,FALSE),"")</f>
        <v/>
      </c>
      <c r="Y171" s="153"/>
      <c r="Z171" s="145" t="str">
        <f>IFERROR(VLOOKUP(Y171,整理番号!$A$12:$B$16,2,FALSE),"")</f>
        <v/>
      </c>
      <c r="AA171" s="209"/>
      <c r="AB171" s="211"/>
      <c r="AC171" s="211"/>
      <c r="AD171" s="209"/>
      <c r="AE171" s="209"/>
      <c r="AF171" s="209"/>
      <c r="AG171" s="209"/>
      <c r="AH171" s="408"/>
      <c r="AI171" s="159"/>
      <c r="AJ171" s="410" t="str">
        <f>IFERROR(VLOOKUP(AI171,整理番号!$A$19:$B$23,2,FALSE),"")</f>
        <v/>
      </c>
      <c r="AK171" s="156" t="str">
        <f t="shared" si="269"/>
        <v/>
      </c>
      <c r="AL171" s="157"/>
      <c r="AM171" s="216"/>
      <c r="AN171" s="218"/>
      <c r="AO171" s="218"/>
      <c r="AP171" s="158"/>
      <c r="AQ171" s="159"/>
      <c r="AR171" s="220"/>
      <c r="AS171" s="161" t="str">
        <f t="shared" si="270"/>
        <v/>
      </c>
      <c r="AT171" s="147"/>
      <c r="AU171" s="147"/>
      <c r="AV171" s="161" t="str">
        <f t="shared" si="271"/>
        <v/>
      </c>
      <c r="AW171" s="162" t="str">
        <f t="shared" si="272"/>
        <v/>
      </c>
      <c r="AX171" s="162" t="str">
        <f t="shared" si="273"/>
        <v/>
      </c>
      <c r="AY171" s="223"/>
      <c r="AZ171" s="227" t="str">
        <f t="shared" si="274"/>
        <v/>
      </c>
      <c r="BA171" s="228" t="str">
        <f t="shared" si="275"/>
        <v/>
      </c>
      <c r="BB171" s="234" t="str">
        <f t="shared" si="276"/>
        <v/>
      </c>
      <c r="BC171" s="237"/>
      <c r="BD171" s="238"/>
      <c r="BE171" s="284"/>
      <c r="BF171" s="286"/>
      <c r="BG171" s="241"/>
      <c r="BH171" s="241"/>
      <c r="BI171" s="241"/>
      <c r="BJ171" s="241"/>
      <c r="BK171" s="241"/>
      <c r="BL171" s="163" t="s">
        <v>105</v>
      </c>
      <c r="BM171" s="302" t="str">
        <f t="shared" si="277"/>
        <v/>
      </c>
      <c r="BN171" s="251"/>
      <c r="BO171" s="270"/>
      <c r="BP171" s="179"/>
      <c r="BQ171" s="164"/>
      <c r="BR171" s="243"/>
      <c r="BS171" s="243"/>
      <c r="BT171" s="243"/>
      <c r="BU171" s="243"/>
      <c r="BV171" s="243"/>
      <c r="BW171" s="165" t="s">
        <v>106</v>
      </c>
      <c r="BX171" s="251"/>
      <c r="BY171" s="296"/>
      <c r="BZ171" s="304"/>
      <c r="CA171" s="305"/>
      <c r="CB171" s="305"/>
      <c r="CC171" s="305"/>
      <c r="CD171" s="305"/>
      <c r="CE171" s="305"/>
      <c r="CF171" s="165" t="s">
        <v>169</v>
      </c>
      <c r="CG171" s="308" t="str">
        <f t="shared" si="278"/>
        <v/>
      </c>
      <c r="CH171" s="251"/>
      <c r="CI171" s="296"/>
      <c r="CJ171" s="166"/>
      <c r="CK171" s="245"/>
      <c r="CL171" s="245"/>
      <c r="CM171" s="245"/>
      <c r="CN171" s="245"/>
      <c r="CO171" s="245"/>
      <c r="CP171" s="165" t="s">
        <v>107</v>
      </c>
      <c r="CQ171" s="247"/>
      <c r="CR171" s="249" t="str">
        <f t="shared" si="279"/>
        <v/>
      </c>
      <c r="CS171" s="251"/>
      <c r="CT171" s="296" t="s">
        <v>171</v>
      </c>
      <c r="CU171" s="167"/>
      <c r="CV171" s="300"/>
      <c r="CW171" s="300"/>
      <c r="CX171" s="300"/>
      <c r="CY171" s="300"/>
      <c r="CZ171" s="300"/>
      <c r="DA171" s="300"/>
      <c r="DB171" s="168" t="s">
        <v>108</v>
      </c>
      <c r="DC171" s="296" t="s">
        <v>171</v>
      </c>
      <c r="DD171" s="170"/>
      <c r="DE171" s="300"/>
      <c r="DF171" s="300"/>
      <c r="DG171" s="300"/>
      <c r="DH171" s="300"/>
      <c r="DI171" s="300"/>
      <c r="DJ171" s="300"/>
      <c r="DK171" s="169" t="s">
        <v>106</v>
      </c>
      <c r="DL171" s="296" t="s">
        <v>171</v>
      </c>
      <c r="DM171" s="170"/>
      <c r="DN171" s="300"/>
      <c r="DO171" s="300"/>
      <c r="DP171" s="300"/>
      <c r="DQ171" s="300"/>
      <c r="DR171" s="300"/>
      <c r="DS171" s="300"/>
      <c r="DT171" s="171" t="s">
        <v>106</v>
      </c>
      <c r="DU171" s="296" t="s">
        <v>171</v>
      </c>
      <c r="DV171" s="310"/>
      <c r="DW171" s="300"/>
      <c r="DX171" s="300"/>
      <c r="DY171" s="300"/>
      <c r="DZ171" s="300"/>
      <c r="EA171" s="300"/>
      <c r="EB171" s="300"/>
      <c r="EC171" s="172" t="s">
        <v>106</v>
      </c>
      <c r="ED171" s="173"/>
      <c r="EE171" s="296" t="s">
        <v>171</v>
      </c>
      <c r="EF171" s="170"/>
      <c r="EG171" s="300"/>
      <c r="EH171" s="300"/>
      <c r="EI171" s="300"/>
      <c r="EJ171" s="300"/>
      <c r="EK171" s="300"/>
      <c r="EL171" s="300"/>
      <c r="EM171" s="172" t="s">
        <v>106</v>
      </c>
      <c r="EN171" s="174"/>
      <c r="EO171" s="296" t="s">
        <v>171</v>
      </c>
      <c r="EP171" s="255"/>
      <c r="EQ171" s="256"/>
      <c r="ER171" s="256"/>
      <c r="ES171" s="256"/>
      <c r="ET171" s="256"/>
      <c r="EU171" s="256"/>
      <c r="EV171" s="175" t="s">
        <v>109</v>
      </c>
      <c r="EW171" s="259" t="str">
        <f t="shared" si="280"/>
        <v/>
      </c>
      <c r="EX171" s="253"/>
      <c r="EY171" s="296" t="s">
        <v>171</v>
      </c>
      <c r="EZ171" s="255"/>
      <c r="FA171" s="256"/>
      <c r="FB171" s="256"/>
      <c r="FC171" s="256"/>
      <c r="FD171" s="256"/>
      <c r="FE171" s="256"/>
      <c r="FF171" s="175" t="s">
        <v>109</v>
      </c>
      <c r="FG171" s="176" t="str">
        <f t="shared" si="281"/>
        <v/>
      </c>
      <c r="FH171" s="251"/>
      <c r="FI171" s="296"/>
      <c r="FJ171" s="423"/>
      <c r="FK171" s="424"/>
      <c r="FL171" s="424"/>
      <c r="FM171" s="424"/>
      <c r="FN171" s="424"/>
      <c r="FO171" s="424"/>
      <c r="FP171" s="165" t="s">
        <v>110</v>
      </c>
      <c r="FQ171" s="177" t="str">
        <f t="shared" si="282"/>
        <v/>
      </c>
      <c r="FR171" s="261"/>
      <c r="FS171" s="263" t="str">
        <f t="shared" si="283"/>
        <v/>
      </c>
      <c r="FT171" s="269"/>
      <c r="FU171" s="270"/>
      <c r="FV171" s="265" t="str">
        <f t="shared" si="284"/>
        <v/>
      </c>
      <c r="FW171" s="273"/>
      <c r="FX171" s="274"/>
      <c r="FY171" s="267" t="str">
        <f t="shared" si="285"/>
        <v/>
      </c>
      <c r="FZ171" s="273"/>
      <c r="GA171" s="277"/>
      <c r="GB171" s="376"/>
      <c r="GD171" s="316" t="str">
        <f t="shared" si="286"/>
        <v/>
      </c>
      <c r="GE171" s="290" t="str">
        <f t="shared" si="287"/>
        <v/>
      </c>
      <c r="GF171" s="290" t="str">
        <f t="shared" si="288"/>
        <v/>
      </c>
      <c r="GG171" s="290" t="str">
        <f t="shared" si="289"/>
        <v/>
      </c>
      <c r="GH171" s="387" t="str">
        <f t="shared" si="290"/>
        <v/>
      </c>
      <c r="GI171" s="316" t="str">
        <f t="shared" si="291"/>
        <v/>
      </c>
      <c r="GJ171" s="290" t="str">
        <f t="shared" si="292"/>
        <v/>
      </c>
      <c r="GK171" s="290" t="str">
        <f t="shared" si="293"/>
        <v/>
      </c>
      <c r="GL171" s="317" t="str">
        <f t="shared" si="294"/>
        <v/>
      </c>
      <c r="GM171" s="391"/>
      <c r="GN171" s="398" t="str">
        <f t="shared" si="295"/>
        <v/>
      </c>
      <c r="GO171" s="398" t="str">
        <f t="shared" si="296"/>
        <v/>
      </c>
      <c r="GP171" s="399" t="str">
        <f t="shared" si="297"/>
        <v/>
      </c>
      <c r="GQ171" s="400" t="str">
        <f t="shared" si="298"/>
        <v/>
      </c>
      <c r="GR171" s="400" t="str">
        <f t="shared" si="299"/>
        <v/>
      </c>
      <c r="GS171" s="400" t="str">
        <f t="shared" si="300"/>
        <v/>
      </c>
      <c r="GT171" s="290" t="str">
        <f t="shared" si="301"/>
        <v/>
      </c>
      <c r="GU171" s="290" t="str">
        <f t="shared" si="302"/>
        <v/>
      </c>
      <c r="GV171" s="290" t="str">
        <f t="shared" si="303"/>
        <v/>
      </c>
      <c r="GW171" s="400" t="str">
        <f t="shared" si="304"/>
        <v/>
      </c>
      <c r="GX171" s="290" t="str">
        <f t="shared" si="305"/>
        <v/>
      </c>
      <c r="GY171" s="290" t="str">
        <f t="shared" si="306"/>
        <v/>
      </c>
      <c r="GZ171" s="290" t="str">
        <f t="shared" si="307"/>
        <v/>
      </c>
      <c r="HA171" s="317" t="str">
        <f t="shared" si="308"/>
        <v/>
      </c>
      <c r="HB171" s="417" t="str">
        <f t="shared" si="309"/>
        <v/>
      </c>
      <c r="HC171" s="399" t="str">
        <f t="shared" si="310"/>
        <v/>
      </c>
      <c r="HD171" s="290" t="str">
        <f t="shared" si="311"/>
        <v/>
      </c>
      <c r="HE171" s="290" t="str">
        <f t="shared" si="312"/>
        <v/>
      </c>
      <c r="HF171" s="290" t="str">
        <f t="shared" si="313"/>
        <v/>
      </c>
      <c r="HG171" s="290" t="str">
        <f t="shared" si="314"/>
        <v/>
      </c>
      <c r="HH171" s="317" t="str">
        <f t="shared" si="315"/>
        <v/>
      </c>
      <c r="HI171" s="399" t="str">
        <f t="shared" si="316"/>
        <v/>
      </c>
      <c r="HJ171" s="387" t="str">
        <f t="shared" si="317"/>
        <v/>
      </c>
      <c r="HK171" s="387" t="str">
        <f t="shared" si="318"/>
        <v/>
      </c>
      <c r="HL171" s="387" t="str">
        <f t="shared" si="319"/>
        <v/>
      </c>
      <c r="HM171" s="387" t="str">
        <f t="shared" si="320"/>
        <v/>
      </c>
      <c r="HN171" s="317" t="str">
        <f t="shared" si="321"/>
        <v/>
      </c>
      <c r="HO171" s="417" t="str">
        <f t="shared" si="322"/>
        <v/>
      </c>
      <c r="HP171" s="290" t="str">
        <f t="shared" si="323"/>
        <v/>
      </c>
      <c r="HQ171" s="290" t="str">
        <f t="shared" si="324"/>
        <v/>
      </c>
      <c r="HR171" s="422" t="str">
        <f t="shared" si="325"/>
        <v/>
      </c>
      <c r="HS171" s="399" t="str">
        <f t="shared" si="326"/>
        <v/>
      </c>
      <c r="HT171" s="400" t="str">
        <f t="shared" si="327"/>
        <v/>
      </c>
      <c r="HU171" s="387" t="str">
        <f t="shared" si="328"/>
        <v/>
      </c>
      <c r="HV171" s="387" t="str">
        <f t="shared" si="329"/>
        <v/>
      </c>
      <c r="HW171" s="404" t="str">
        <f t="shared" si="330"/>
        <v/>
      </c>
      <c r="HX171" s="394" t="str">
        <f t="shared" si="331"/>
        <v/>
      </c>
      <c r="HY171" s="180"/>
      <c r="HZ171" s="406">
        <f t="shared" si="332"/>
        <v>0</v>
      </c>
      <c r="IA171" s="406">
        <f t="shared" si="333"/>
        <v>0</v>
      </c>
      <c r="IB171" s="407">
        <f t="shared" si="334"/>
        <v>0</v>
      </c>
      <c r="IC171" s="407" t="str">
        <f t="shared" si="335"/>
        <v/>
      </c>
      <c r="ID171" s="407" t="str">
        <f t="shared" si="336"/>
        <v/>
      </c>
      <c r="IE171" s="407" t="str">
        <f t="shared" si="337"/>
        <v/>
      </c>
      <c r="IF171" s="407" t="str">
        <f t="shared" si="338"/>
        <v/>
      </c>
      <c r="IG171" s="407">
        <f t="shared" si="339"/>
        <v>0</v>
      </c>
      <c r="IH171" s="407">
        <f t="shared" si="340"/>
        <v>0</v>
      </c>
      <c r="II171" s="407">
        <f t="shared" si="341"/>
        <v>0</v>
      </c>
      <c r="IJ171" s="407">
        <f t="shared" si="342"/>
        <v>0</v>
      </c>
      <c r="IK171" s="406">
        <f t="shared" si="343"/>
        <v>0</v>
      </c>
    </row>
    <row r="172" spans="2:245" s="178" customFormat="1" ht="15" customHeight="1" x14ac:dyDescent="0.2">
      <c r="B172" s="231">
        <f t="shared" si="259"/>
        <v>0</v>
      </c>
      <c r="C172" s="231">
        <f t="shared" si="260"/>
        <v>0</v>
      </c>
      <c r="D172" s="231">
        <f t="shared" si="261"/>
        <v>0</v>
      </c>
      <c r="E172" s="231">
        <f t="shared" si="262"/>
        <v>0</v>
      </c>
      <c r="F172" s="231">
        <f t="shared" si="263"/>
        <v>0</v>
      </c>
      <c r="G172" s="231">
        <f t="shared" si="264"/>
        <v>0</v>
      </c>
      <c r="H172" s="231">
        <f t="shared" si="265"/>
        <v>0</v>
      </c>
      <c r="I172" s="232">
        <f t="shared" si="266"/>
        <v>0</v>
      </c>
      <c r="J172" s="151">
        <f t="shared" si="267"/>
        <v>0</v>
      </c>
      <c r="K172" s="152"/>
      <c r="L172" s="152"/>
      <c r="M172" s="153"/>
      <c r="N172" s="215"/>
      <c r="O172" s="155"/>
      <c r="P172" s="145" t="str">
        <f>IFERROR(VLOOKUP(O172,整理番号!$A$30:$B$31,2,FALSE),"")</f>
        <v/>
      </c>
      <c r="Q172" s="214"/>
      <c r="R172" s="158"/>
      <c r="S172" s="156" t="str">
        <f t="shared" si="268"/>
        <v/>
      </c>
      <c r="T172" s="152"/>
      <c r="U172" s="153"/>
      <c r="V172" s="145" t="str">
        <f>IFERROR(VLOOKUP(U172,整理番号!$A$3:$B$5,2,FALSE),"")</f>
        <v/>
      </c>
      <c r="W172" s="153"/>
      <c r="X172" s="146" t="str">
        <f>IFERROR(VLOOKUP(W172,整理番号!$A$8:$B$9,2,FALSE),"")</f>
        <v/>
      </c>
      <c r="Y172" s="153"/>
      <c r="Z172" s="145" t="str">
        <f>IFERROR(VLOOKUP(Y172,整理番号!$A$12:$B$16,2,FALSE),"")</f>
        <v/>
      </c>
      <c r="AA172" s="209"/>
      <c r="AB172" s="211"/>
      <c r="AC172" s="211"/>
      <c r="AD172" s="209"/>
      <c r="AE172" s="209"/>
      <c r="AF172" s="209"/>
      <c r="AG172" s="209"/>
      <c r="AH172" s="408"/>
      <c r="AI172" s="159"/>
      <c r="AJ172" s="410" t="str">
        <f>IFERROR(VLOOKUP(AI172,整理番号!$A$19:$B$23,2,FALSE),"")</f>
        <v/>
      </c>
      <c r="AK172" s="156" t="str">
        <f t="shared" si="269"/>
        <v/>
      </c>
      <c r="AL172" s="157"/>
      <c r="AM172" s="216"/>
      <c r="AN172" s="218"/>
      <c r="AO172" s="218"/>
      <c r="AP172" s="158"/>
      <c r="AQ172" s="159"/>
      <c r="AR172" s="220"/>
      <c r="AS172" s="161" t="str">
        <f t="shared" si="270"/>
        <v/>
      </c>
      <c r="AT172" s="147"/>
      <c r="AU172" s="147"/>
      <c r="AV172" s="161" t="str">
        <f t="shared" si="271"/>
        <v/>
      </c>
      <c r="AW172" s="162" t="str">
        <f t="shared" si="272"/>
        <v/>
      </c>
      <c r="AX172" s="162" t="str">
        <f t="shared" si="273"/>
        <v/>
      </c>
      <c r="AY172" s="223"/>
      <c r="AZ172" s="227" t="str">
        <f t="shared" si="274"/>
        <v/>
      </c>
      <c r="BA172" s="228" t="str">
        <f t="shared" si="275"/>
        <v/>
      </c>
      <c r="BB172" s="234" t="str">
        <f t="shared" si="276"/>
        <v/>
      </c>
      <c r="BC172" s="237"/>
      <c r="BD172" s="238"/>
      <c r="BE172" s="284"/>
      <c r="BF172" s="286"/>
      <c r="BG172" s="241"/>
      <c r="BH172" s="241"/>
      <c r="BI172" s="241"/>
      <c r="BJ172" s="241"/>
      <c r="BK172" s="241"/>
      <c r="BL172" s="163" t="s">
        <v>105</v>
      </c>
      <c r="BM172" s="302" t="str">
        <f t="shared" si="277"/>
        <v/>
      </c>
      <c r="BN172" s="251"/>
      <c r="BO172" s="270"/>
      <c r="BP172" s="179"/>
      <c r="BQ172" s="164"/>
      <c r="BR172" s="243"/>
      <c r="BS172" s="243"/>
      <c r="BT172" s="243"/>
      <c r="BU172" s="243"/>
      <c r="BV172" s="243"/>
      <c r="BW172" s="165" t="s">
        <v>106</v>
      </c>
      <c r="BX172" s="251"/>
      <c r="BY172" s="296"/>
      <c r="BZ172" s="304"/>
      <c r="CA172" s="305"/>
      <c r="CB172" s="305"/>
      <c r="CC172" s="305"/>
      <c r="CD172" s="305"/>
      <c r="CE172" s="305"/>
      <c r="CF172" s="165" t="s">
        <v>169</v>
      </c>
      <c r="CG172" s="308" t="str">
        <f t="shared" si="278"/>
        <v/>
      </c>
      <c r="CH172" s="251"/>
      <c r="CI172" s="296"/>
      <c r="CJ172" s="166"/>
      <c r="CK172" s="245"/>
      <c r="CL172" s="245"/>
      <c r="CM172" s="245"/>
      <c r="CN172" s="245"/>
      <c r="CO172" s="245"/>
      <c r="CP172" s="165" t="s">
        <v>107</v>
      </c>
      <c r="CQ172" s="247"/>
      <c r="CR172" s="249" t="str">
        <f t="shared" si="279"/>
        <v/>
      </c>
      <c r="CS172" s="251"/>
      <c r="CT172" s="296" t="s">
        <v>171</v>
      </c>
      <c r="CU172" s="167"/>
      <c r="CV172" s="300"/>
      <c r="CW172" s="300"/>
      <c r="CX172" s="300"/>
      <c r="CY172" s="300"/>
      <c r="CZ172" s="300"/>
      <c r="DA172" s="300"/>
      <c r="DB172" s="168" t="s">
        <v>108</v>
      </c>
      <c r="DC172" s="296" t="s">
        <v>171</v>
      </c>
      <c r="DD172" s="170"/>
      <c r="DE172" s="300"/>
      <c r="DF172" s="300"/>
      <c r="DG172" s="300"/>
      <c r="DH172" s="300"/>
      <c r="DI172" s="300"/>
      <c r="DJ172" s="300"/>
      <c r="DK172" s="169" t="s">
        <v>106</v>
      </c>
      <c r="DL172" s="296" t="s">
        <v>171</v>
      </c>
      <c r="DM172" s="170"/>
      <c r="DN172" s="300"/>
      <c r="DO172" s="300"/>
      <c r="DP172" s="300"/>
      <c r="DQ172" s="300"/>
      <c r="DR172" s="300"/>
      <c r="DS172" s="300"/>
      <c r="DT172" s="171" t="s">
        <v>106</v>
      </c>
      <c r="DU172" s="296" t="s">
        <v>171</v>
      </c>
      <c r="DV172" s="310"/>
      <c r="DW172" s="300"/>
      <c r="DX172" s="300"/>
      <c r="DY172" s="300"/>
      <c r="DZ172" s="300"/>
      <c r="EA172" s="300"/>
      <c r="EB172" s="300"/>
      <c r="EC172" s="172" t="s">
        <v>106</v>
      </c>
      <c r="ED172" s="173"/>
      <c r="EE172" s="296" t="s">
        <v>171</v>
      </c>
      <c r="EF172" s="170"/>
      <c r="EG172" s="300"/>
      <c r="EH172" s="300"/>
      <c r="EI172" s="300"/>
      <c r="EJ172" s="300"/>
      <c r="EK172" s="300"/>
      <c r="EL172" s="300"/>
      <c r="EM172" s="172" t="s">
        <v>106</v>
      </c>
      <c r="EN172" s="174"/>
      <c r="EO172" s="296" t="s">
        <v>171</v>
      </c>
      <c r="EP172" s="255"/>
      <c r="EQ172" s="256"/>
      <c r="ER172" s="256"/>
      <c r="ES172" s="256"/>
      <c r="ET172" s="256"/>
      <c r="EU172" s="256"/>
      <c r="EV172" s="175" t="s">
        <v>109</v>
      </c>
      <c r="EW172" s="259" t="str">
        <f t="shared" si="280"/>
        <v/>
      </c>
      <c r="EX172" s="253"/>
      <c r="EY172" s="296" t="s">
        <v>171</v>
      </c>
      <c r="EZ172" s="255"/>
      <c r="FA172" s="256"/>
      <c r="FB172" s="256"/>
      <c r="FC172" s="256"/>
      <c r="FD172" s="256"/>
      <c r="FE172" s="256"/>
      <c r="FF172" s="175" t="s">
        <v>109</v>
      </c>
      <c r="FG172" s="176" t="str">
        <f t="shared" si="281"/>
        <v/>
      </c>
      <c r="FH172" s="251"/>
      <c r="FI172" s="296"/>
      <c r="FJ172" s="423"/>
      <c r="FK172" s="424"/>
      <c r="FL172" s="424"/>
      <c r="FM172" s="424"/>
      <c r="FN172" s="424"/>
      <c r="FO172" s="424"/>
      <c r="FP172" s="165" t="s">
        <v>110</v>
      </c>
      <c r="FQ172" s="177" t="str">
        <f t="shared" si="282"/>
        <v/>
      </c>
      <c r="FR172" s="261"/>
      <c r="FS172" s="263" t="str">
        <f t="shared" si="283"/>
        <v/>
      </c>
      <c r="FT172" s="269"/>
      <c r="FU172" s="270"/>
      <c r="FV172" s="265" t="str">
        <f t="shared" si="284"/>
        <v/>
      </c>
      <c r="FW172" s="273"/>
      <c r="FX172" s="274"/>
      <c r="FY172" s="267" t="str">
        <f t="shared" si="285"/>
        <v/>
      </c>
      <c r="FZ172" s="273"/>
      <c r="GA172" s="277"/>
      <c r="GB172" s="376"/>
      <c r="GD172" s="316" t="str">
        <f t="shared" si="286"/>
        <v/>
      </c>
      <c r="GE172" s="290" t="str">
        <f t="shared" si="287"/>
        <v/>
      </c>
      <c r="GF172" s="290" t="str">
        <f t="shared" si="288"/>
        <v/>
      </c>
      <c r="GG172" s="290" t="str">
        <f t="shared" si="289"/>
        <v/>
      </c>
      <c r="GH172" s="387" t="str">
        <f t="shared" si="290"/>
        <v/>
      </c>
      <c r="GI172" s="316" t="str">
        <f t="shared" si="291"/>
        <v/>
      </c>
      <c r="GJ172" s="290" t="str">
        <f t="shared" si="292"/>
        <v/>
      </c>
      <c r="GK172" s="290" t="str">
        <f t="shared" si="293"/>
        <v/>
      </c>
      <c r="GL172" s="317" t="str">
        <f t="shared" si="294"/>
        <v/>
      </c>
      <c r="GM172" s="391"/>
      <c r="GN172" s="398" t="str">
        <f t="shared" si="295"/>
        <v/>
      </c>
      <c r="GO172" s="398" t="str">
        <f t="shared" si="296"/>
        <v/>
      </c>
      <c r="GP172" s="399" t="str">
        <f t="shared" si="297"/>
        <v/>
      </c>
      <c r="GQ172" s="400" t="str">
        <f t="shared" si="298"/>
        <v/>
      </c>
      <c r="GR172" s="400" t="str">
        <f t="shared" si="299"/>
        <v/>
      </c>
      <c r="GS172" s="400" t="str">
        <f t="shared" si="300"/>
        <v/>
      </c>
      <c r="GT172" s="290" t="str">
        <f t="shared" si="301"/>
        <v/>
      </c>
      <c r="GU172" s="290" t="str">
        <f t="shared" si="302"/>
        <v/>
      </c>
      <c r="GV172" s="290" t="str">
        <f t="shared" si="303"/>
        <v/>
      </c>
      <c r="GW172" s="400" t="str">
        <f t="shared" si="304"/>
        <v/>
      </c>
      <c r="GX172" s="290" t="str">
        <f t="shared" si="305"/>
        <v/>
      </c>
      <c r="GY172" s="290" t="str">
        <f t="shared" si="306"/>
        <v/>
      </c>
      <c r="GZ172" s="290" t="str">
        <f t="shared" si="307"/>
        <v/>
      </c>
      <c r="HA172" s="317" t="str">
        <f t="shared" si="308"/>
        <v/>
      </c>
      <c r="HB172" s="417" t="str">
        <f t="shared" si="309"/>
        <v/>
      </c>
      <c r="HC172" s="399" t="str">
        <f t="shared" si="310"/>
        <v/>
      </c>
      <c r="HD172" s="290" t="str">
        <f t="shared" si="311"/>
        <v/>
      </c>
      <c r="HE172" s="290" t="str">
        <f t="shared" si="312"/>
        <v/>
      </c>
      <c r="HF172" s="290" t="str">
        <f t="shared" si="313"/>
        <v/>
      </c>
      <c r="HG172" s="290" t="str">
        <f t="shared" si="314"/>
        <v/>
      </c>
      <c r="HH172" s="317" t="str">
        <f t="shared" si="315"/>
        <v/>
      </c>
      <c r="HI172" s="399" t="str">
        <f t="shared" si="316"/>
        <v/>
      </c>
      <c r="HJ172" s="387" t="str">
        <f t="shared" si="317"/>
        <v/>
      </c>
      <c r="HK172" s="387" t="str">
        <f t="shared" si="318"/>
        <v/>
      </c>
      <c r="HL172" s="387" t="str">
        <f t="shared" si="319"/>
        <v/>
      </c>
      <c r="HM172" s="387" t="str">
        <f t="shared" si="320"/>
        <v/>
      </c>
      <c r="HN172" s="317" t="str">
        <f t="shared" si="321"/>
        <v/>
      </c>
      <c r="HO172" s="417" t="str">
        <f t="shared" si="322"/>
        <v/>
      </c>
      <c r="HP172" s="290" t="str">
        <f t="shared" si="323"/>
        <v/>
      </c>
      <c r="HQ172" s="290" t="str">
        <f t="shared" si="324"/>
        <v/>
      </c>
      <c r="HR172" s="422" t="str">
        <f t="shared" si="325"/>
        <v/>
      </c>
      <c r="HS172" s="399" t="str">
        <f t="shared" si="326"/>
        <v/>
      </c>
      <c r="HT172" s="400" t="str">
        <f t="shared" si="327"/>
        <v/>
      </c>
      <c r="HU172" s="387" t="str">
        <f t="shared" si="328"/>
        <v/>
      </c>
      <c r="HV172" s="387" t="str">
        <f t="shared" si="329"/>
        <v/>
      </c>
      <c r="HW172" s="404" t="str">
        <f t="shared" si="330"/>
        <v/>
      </c>
      <c r="HX172" s="394" t="str">
        <f t="shared" si="331"/>
        <v/>
      </c>
      <c r="HY172" s="180"/>
      <c r="HZ172" s="406">
        <f t="shared" si="332"/>
        <v>0</v>
      </c>
      <c r="IA172" s="406">
        <f t="shared" si="333"/>
        <v>0</v>
      </c>
      <c r="IB172" s="407">
        <f t="shared" si="334"/>
        <v>0</v>
      </c>
      <c r="IC172" s="407" t="str">
        <f t="shared" si="335"/>
        <v/>
      </c>
      <c r="ID172" s="407" t="str">
        <f t="shared" si="336"/>
        <v/>
      </c>
      <c r="IE172" s="407" t="str">
        <f t="shared" si="337"/>
        <v/>
      </c>
      <c r="IF172" s="407" t="str">
        <f t="shared" si="338"/>
        <v/>
      </c>
      <c r="IG172" s="407">
        <f t="shared" si="339"/>
        <v>0</v>
      </c>
      <c r="IH172" s="407">
        <f t="shared" si="340"/>
        <v>0</v>
      </c>
      <c r="II172" s="407">
        <f t="shared" si="341"/>
        <v>0</v>
      </c>
      <c r="IJ172" s="407">
        <f t="shared" si="342"/>
        <v>0</v>
      </c>
      <c r="IK172" s="406">
        <f t="shared" si="343"/>
        <v>0</v>
      </c>
    </row>
    <row r="173" spans="2:245" s="178" customFormat="1" ht="15" customHeight="1" x14ac:dyDescent="0.2">
      <c r="B173" s="231">
        <f t="shared" si="259"/>
        <v>0</v>
      </c>
      <c r="C173" s="231">
        <f t="shared" si="260"/>
        <v>0</v>
      </c>
      <c r="D173" s="231">
        <f t="shared" si="261"/>
        <v>0</v>
      </c>
      <c r="E173" s="231">
        <f t="shared" si="262"/>
        <v>0</v>
      </c>
      <c r="F173" s="231">
        <f t="shared" si="263"/>
        <v>0</v>
      </c>
      <c r="G173" s="231">
        <f t="shared" si="264"/>
        <v>0</v>
      </c>
      <c r="H173" s="231">
        <f t="shared" si="265"/>
        <v>0</v>
      </c>
      <c r="I173" s="232">
        <f t="shared" si="266"/>
        <v>0</v>
      </c>
      <c r="J173" s="151">
        <f t="shared" si="267"/>
        <v>0</v>
      </c>
      <c r="K173" s="152"/>
      <c r="L173" s="152"/>
      <c r="M173" s="153"/>
      <c r="N173" s="215"/>
      <c r="O173" s="155"/>
      <c r="P173" s="145" t="str">
        <f>IFERROR(VLOOKUP(O173,整理番号!$A$30:$B$31,2,FALSE),"")</f>
        <v/>
      </c>
      <c r="Q173" s="214"/>
      <c r="R173" s="158"/>
      <c r="S173" s="156" t="str">
        <f t="shared" si="268"/>
        <v/>
      </c>
      <c r="T173" s="152"/>
      <c r="U173" s="153"/>
      <c r="V173" s="145" t="str">
        <f>IFERROR(VLOOKUP(U173,整理番号!$A$3:$B$5,2,FALSE),"")</f>
        <v/>
      </c>
      <c r="W173" s="153"/>
      <c r="X173" s="146" t="str">
        <f>IFERROR(VLOOKUP(W173,整理番号!$A$8:$B$9,2,FALSE),"")</f>
        <v/>
      </c>
      <c r="Y173" s="153"/>
      <c r="Z173" s="145" t="str">
        <f>IFERROR(VLOOKUP(Y173,整理番号!$A$12:$B$16,2,FALSE),"")</f>
        <v/>
      </c>
      <c r="AA173" s="209"/>
      <c r="AB173" s="211"/>
      <c r="AC173" s="211"/>
      <c r="AD173" s="209"/>
      <c r="AE173" s="209"/>
      <c r="AF173" s="209"/>
      <c r="AG173" s="209"/>
      <c r="AH173" s="408"/>
      <c r="AI173" s="159"/>
      <c r="AJ173" s="410" t="str">
        <f>IFERROR(VLOOKUP(AI173,整理番号!$A$19:$B$23,2,FALSE),"")</f>
        <v/>
      </c>
      <c r="AK173" s="156" t="str">
        <f t="shared" si="269"/>
        <v/>
      </c>
      <c r="AL173" s="157"/>
      <c r="AM173" s="216"/>
      <c r="AN173" s="218"/>
      <c r="AO173" s="218"/>
      <c r="AP173" s="158"/>
      <c r="AQ173" s="159"/>
      <c r="AR173" s="220"/>
      <c r="AS173" s="161" t="str">
        <f t="shared" si="270"/>
        <v/>
      </c>
      <c r="AT173" s="147"/>
      <c r="AU173" s="147"/>
      <c r="AV173" s="161" t="str">
        <f t="shared" si="271"/>
        <v/>
      </c>
      <c r="AW173" s="162" t="str">
        <f t="shared" si="272"/>
        <v/>
      </c>
      <c r="AX173" s="162" t="str">
        <f t="shared" si="273"/>
        <v/>
      </c>
      <c r="AY173" s="223"/>
      <c r="AZ173" s="227" t="str">
        <f t="shared" si="274"/>
        <v/>
      </c>
      <c r="BA173" s="228" t="str">
        <f t="shared" si="275"/>
        <v/>
      </c>
      <c r="BB173" s="234" t="str">
        <f t="shared" si="276"/>
        <v/>
      </c>
      <c r="BC173" s="237"/>
      <c r="BD173" s="238"/>
      <c r="BE173" s="284"/>
      <c r="BF173" s="286"/>
      <c r="BG173" s="241"/>
      <c r="BH173" s="241"/>
      <c r="BI173" s="241"/>
      <c r="BJ173" s="241"/>
      <c r="BK173" s="241"/>
      <c r="BL173" s="163" t="s">
        <v>105</v>
      </c>
      <c r="BM173" s="302" t="str">
        <f t="shared" si="277"/>
        <v/>
      </c>
      <c r="BN173" s="251"/>
      <c r="BO173" s="270"/>
      <c r="BP173" s="179"/>
      <c r="BQ173" s="164"/>
      <c r="BR173" s="243"/>
      <c r="BS173" s="243"/>
      <c r="BT173" s="243"/>
      <c r="BU173" s="243"/>
      <c r="BV173" s="243"/>
      <c r="BW173" s="165" t="s">
        <v>106</v>
      </c>
      <c r="BX173" s="251"/>
      <c r="BY173" s="296"/>
      <c r="BZ173" s="304"/>
      <c r="CA173" s="305"/>
      <c r="CB173" s="305"/>
      <c r="CC173" s="305"/>
      <c r="CD173" s="305"/>
      <c r="CE173" s="305"/>
      <c r="CF173" s="165" t="s">
        <v>169</v>
      </c>
      <c r="CG173" s="308" t="str">
        <f t="shared" si="278"/>
        <v/>
      </c>
      <c r="CH173" s="251"/>
      <c r="CI173" s="296"/>
      <c r="CJ173" s="166"/>
      <c r="CK173" s="245"/>
      <c r="CL173" s="245"/>
      <c r="CM173" s="245"/>
      <c r="CN173" s="245"/>
      <c r="CO173" s="245"/>
      <c r="CP173" s="165" t="s">
        <v>107</v>
      </c>
      <c r="CQ173" s="247"/>
      <c r="CR173" s="249" t="str">
        <f t="shared" si="279"/>
        <v/>
      </c>
      <c r="CS173" s="251"/>
      <c r="CT173" s="296" t="s">
        <v>171</v>
      </c>
      <c r="CU173" s="167"/>
      <c r="CV173" s="300"/>
      <c r="CW173" s="300"/>
      <c r="CX173" s="300"/>
      <c r="CY173" s="300"/>
      <c r="CZ173" s="300"/>
      <c r="DA173" s="300"/>
      <c r="DB173" s="168" t="s">
        <v>108</v>
      </c>
      <c r="DC173" s="296" t="s">
        <v>171</v>
      </c>
      <c r="DD173" s="170"/>
      <c r="DE173" s="300"/>
      <c r="DF173" s="300"/>
      <c r="DG173" s="300"/>
      <c r="DH173" s="300"/>
      <c r="DI173" s="300"/>
      <c r="DJ173" s="300"/>
      <c r="DK173" s="169" t="s">
        <v>106</v>
      </c>
      <c r="DL173" s="296" t="s">
        <v>171</v>
      </c>
      <c r="DM173" s="170"/>
      <c r="DN173" s="300"/>
      <c r="DO173" s="300"/>
      <c r="DP173" s="300"/>
      <c r="DQ173" s="300"/>
      <c r="DR173" s="300"/>
      <c r="DS173" s="300"/>
      <c r="DT173" s="171" t="s">
        <v>106</v>
      </c>
      <c r="DU173" s="296" t="s">
        <v>171</v>
      </c>
      <c r="DV173" s="310"/>
      <c r="DW173" s="300"/>
      <c r="DX173" s="300"/>
      <c r="DY173" s="300"/>
      <c r="DZ173" s="300"/>
      <c r="EA173" s="300"/>
      <c r="EB173" s="300"/>
      <c r="EC173" s="172" t="s">
        <v>106</v>
      </c>
      <c r="ED173" s="173"/>
      <c r="EE173" s="296" t="s">
        <v>171</v>
      </c>
      <c r="EF173" s="170"/>
      <c r="EG173" s="300"/>
      <c r="EH173" s="300"/>
      <c r="EI173" s="300"/>
      <c r="EJ173" s="300"/>
      <c r="EK173" s="300"/>
      <c r="EL173" s="300"/>
      <c r="EM173" s="172" t="s">
        <v>106</v>
      </c>
      <c r="EN173" s="174"/>
      <c r="EO173" s="296" t="s">
        <v>171</v>
      </c>
      <c r="EP173" s="255"/>
      <c r="EQ173" s="256"/>
      <c r="ER173" s="256"/>
      <c r="ES173" s="256"/>
      <c r="ET173" s="256"/>
      <c r="EU173" s="256"/>
      <c r="EV173" s="175" t="s">
        <v>109</v>
      </c>
      <c r="EW173" s="259" t="str">
        <f t="shared" si="280"/>
        <v/>
      </c>
      <c r="EX173" s="253"/>
      <c r="EY173" s="296" t="s">
        <v>171</v>
      </c>
      <c r="EZ173" s="255"/>
      <c r="FA173" s="256"/>
      <c r="FB173" s="256"/>
      <c r="FC173" s="256"/>
      <c r="FD173" s="256"/>
      <c r="FE173" s="256"/>
      <c r="FF173" s="175" t="s">
        <v>109</v>
      </c>
      <c r="FG173" s="176" t="str">
        <f t="shared" si="281"/>
        <v/>
      </c>
      <c r="FH173" s="251"/>
      <c r="FI173" s="296"/>
      <c r="FJ173" s="423"/>
      <c r="FK173" s="424"/>
      <c r="FL173" s="424"/>
      <c r="FM173" s="424"/>
      <c r="FN173" s="424"/>
      <c r="FO173" s="424"/>
      <c r="FP173" s="165" t="s">
        <v>110</v>
      </c>
      <c r="FQ173" s="177" t="str">
        <f t="shared" si="282"/>
        <v/>
      </c>
      <c r="FR173" s="261"/>
      <c r="FS173" s="263" t="str">
        <f t="shared" si="283"/>
        <v/>
      </c>
      <c r="FT173" s="269"/>
      <c r="FU173" s="270"/>
      <c r="FV173" s="265" t="str">
        <f t="shared" si="284"/>
        <v/>
      </c>
      <c r="FW173" s="273"/>
      <c r="FX173" s="274"/>
      <c r="FY173" s="267" t="str">
        <f t="shared" si="285"/>
        <v/>
      </c>
      <c r="FZ173" s="273"/>
      <c r="GA173" s="277"/>
      <c r="GB173" s="376"/>
      <c r="GD173" s="316" t="str">
        <f t="shared" si="286"/>
        <v/>
      </c>
      <c r="GE173" s="290" t="str">
        <f t="shared" si="287"/>
        <v/>
      </c>
      <c r="GF173" s="290" t="str">
        <f t="shared" si="288"/>
        <v/>
      </c>
      <c r="GG173" s="290" t="str">
        <f t="shared" si="289"/>
        <v/>
      </c>
      <c r="GH173" s="387" t="str">
        <f t="shared" si="290"/>
        <v/>
      </c>
      <c r="GI173" s="316" t="str">
        <f t="shared" si="291"/>
        <v/>
      </c>
      <c r="GJ173" s="290" t="str">
        <f t="shared" si="292"/>
        <v/>
      </c>
      <c r="GK173" s="290" t="str">
        <f t="shared" si="293"/>
        <v/>
      </c>
      <c r="GL173" s="317" t="str">
        <f t="shared" si="294"/>
        <v/>
      </c>
      <c r="GM173" s="391"/>
      <c r="GN173" s="398" t="str">
        <f t="shared" si="295"/>
        <v/>
      </c>
      <c r="GO173" s="398" t="str">
        <f t="shared" si="296"/>
        <v/>
      </c>
      <c r="GP173" s="399" t="str">
        <f t="shared" si="297"/>
        <v/>
      </c>
      <c r="GQ173" s="400" t="str">
        <f t="shared" si="298"/>
        <v/>
      </c>
      <c r="GR173" s="400" t="str">
        <f t="shared" si="299"/>
        <v/>
      </c>
      <c r="GS173" s="400" t="str">
        <f t="shared" si="300"/>
        <v/>
      </c>
      <c r="GT173" s="290" t="str">
        <f t="shared" si="301"/>
        <v/>
      </c>
      <c r="GU173" s="290" t="str">
        <f t="shared" si="302"/>
        <v/>
      </c>
      <c r="GV173" s="290" t="str">
        <f t="shared" si="303"/>
        <v/>
      </c>
      <c r="GW173" s="400" t="str">
        <f t="shared" si="304"/>
        <v/>
      </c>
      <c r="GX173" s="290" t="str">
        <f t="shared" si="305"/>
        <v/>
      </c>
      <c r="GY173" s="290" t="str">
        <f t="shared" si="306"/>
        <v/>
      </c>
      <c r="GZ173" s="290" t="str">
        <f t="shared" si="307"/>
        <v/>
      </c>
      <c r="HA173" s="317" t="str">
        <f t="shared" si="308"/>
        <v/>
      </c>
      <c r="HB173" s="417" t="str">
        <f t="shared" si="309"/>
        <v/>
      </c>
      <c r="HC173" s="399" t="str">
        <f t="shared" si="310"/>
        <v/>
      </c>
      <c r="HD173" s="290" t="str">
        <f t="shared" si="311"/>
        <v/>
      </c>
      <c r="HE173" s="290" t="str">
        <f t="shared" si="312"/>
        <v/>
      </c>
      <c r="HF173" s="290" t="str">
        <f t="shared" si="313"/>
        <v/>
      </c>
      <c r="HG173" s="290" t="str">
        <f t="shared" si="314"/>
        <v/>
      </c>
      <c r="HH173" s="317" t="str">
        <f t="shared" si="315"/>
        <v/>
      </c>
      <c r="HI173" s="399" t="str">
        <f t="shared" si="316"/>
        <v/>
      </c>
      <c r="HJ173" s="387" t="str">
        <f t="shared" si="317"/>
        <v/>
      </c>
      <c r="HK173" s="387" t="str">
        <f t="shared" si="318"/>
        <v/>
      </c>
      <c r="HL173" s="387" t="str">
        <f t="shared" si="319"/>
        <v/>
      </c>
      <c r="HM173" s="387" t="str">
        <f t="shared" si="320"/>
        <v/>
      </c>
      <c r="HN173" s="317" t="str">
        <f t="shared" si="321"/>
        <v/>
      </c>
      <c r="HO173" s="417" t="str">
        <f t="shared" si="322"/>
        <v/>
      </c>
      <c r="HP173" s="290" t="str">
        <f t="shared" si="323"/>
        <v/>
      </c>
      <c r="HQ173" s="290" t="str">
        <f t="shared" si="324"/>
        <v/>
      </c>
      <c r="HR173" s="422" t="str">
        <f t="shared" si="325"/>
        <v/>
      </c>
      <c r="HS173" s="399" t="str">
        <f t="shared" si="326"/>
        <v/>
      </c>
      <c r="HT173" s="400" t="str">
        <f t="shared" si="327"/>
        <v/>
      </c>
      <c r="HU173" s="387" t="str">
        <f t="shared" si="328"/>
        <v/>
      </c>
      <c r="HV173" s="387" t="str">
        <f t="shared" si="329"/>
        <v/>
      </c>
      <c r="HW173" s="404" t="str">
        <f t="shared" si="330"/>
        <v/>
      </c>
      <c r="HX173" s="394" t="str">
        <f t="shared" si="331"/>
        <v/>
      </c>
      <c r="HY173" s="180"/>
      <c r="HZ173" s="406">
        <f t="shared" si="332"/>
        <v>0</v>
      </c>
      <c r="IA173" s="406">
        <f t="shared" si="333"/>
        <v>0</v>
      </c>
      <c r="IB173" s="407">
        <f t="shared" si="334"/>
        <v>0</v>
      </c>
      <c r="IC173" s="407" t="str">
        <f t="shared" si="335"/>
        <v/>
      </c>
      <c r="ID173" s="407" t="str">
        <f t="shared" si="336"/>
        <v/>
      </c>
      <c r="IE173" s="407" t="str">
        <f t="shared" si="337"/>
        <v/>
      </c>
      <c r="IF173" s="407" t="str">
        <f t="shared" si="338"/>
        <v/>
      </c>
      <c r="IG173" s="407">
        <f t="shared" si="339"/>
        <v>0</v>
      </c>
      <c r="IH173" s="407">
        <f t="shared" si="340"/>
        <v>0</v>
      </c>
      <c r="II173" s="407">
        <f t="shared" si="341"/>
        <v>0</v>
      </c>
      <c r="IJ173" s="407">
        <f t="shared" si="342"/>
        <v>0</v>
      </c>
      <c r="IK173" s="406">
        <f t="shared" si="343"/>
        <v>0</v>
      </c>
    </row>
    <row r="174" spans="2:245" s="178" customFormat="1" ht="15" customHeight="1" x14ac:dyDescent="0.2">
      <c r="B174" s="231">
        <f t="shared" si="259"/>
        <v>0</v>
      </c>
      <c r="C174" s="231">
        <f t="shared" si="260"/>
        <v>0</v>
      </c>
      <c r="D174" s="231">
        <f t="shared" si="261"/>
        <v>0</v>
      </c>
      <c r="E174" s="231">
        <f t="shared" si="262"/>
        <v>0</v>
      </c>
      <c r="F174" s="231">
        <f t="shared" si="263"/>
        <v>0</v>
      </c>
      <c r="G174" s="231">
        <f t="shared" si="264"/>
        <v>0</v>
      </c>
      <c r="H174" s="231">
        <f t="shared" si="265"/>
        <v>0</v>
      </c>
      <c r="I174" s="232">
        <f t="shared" si="266"/>
        <v>0</v>
      </c>
      <c r="J174" s="151">
        <f t="shared" si="267"/>
        <v>0</v>
      </c>
      <c r="K174" s="152"/>
      <c r="L174" s="152"/>
      <c r="M174" s="153"/>
      <c r="N174" s="215"/>
      <c r="O174" s="155"/>
      <c r="P174" s="145" t="str">
        <f>IFERROR(VLOOKUP(O174,整理番号!$A$30:$B$31,2,FALSE),"")</f>
        <v/>
      </c>
      <c r="Q174" s="214"/>
      <c r="R174" s="158"/>
      <c r="S174" s="156" t="str">
        <f t="shared" si="268"/>
        <v/>
      </c>
      <c r="T174" s="152"/>
      <c r="U174" s="153"/>
      <c r="V174" s="145" t="str">
        <f>IFERROR(VLOOKUP(U174,整理番号!$A$3:$B$5,2,FALSE),"")</f>
        <v/>
      </c>
      <c r="W174" s="153"/>
      <c r="X174" s="146" t="str">
        <f>IFERROR(VLOOKUP(W174,整理番号!$A$8:$B$9,2,FALSE),"")</f>
        <v/>
      </c>
      <c r="Y174" s="153"/>
      <c r="Z174" s="145" t="str">
        <f>IFERROR(VLOOKUP(Y174,整理番号!$A$12:$B$16,2,FALSE),"")</f>
        <v/>
      </c>
      <c r="AA174" s="209"/>
      <c r="AB174" s="211"/>
      <c r="AC174" s="211"/>
      <c r="AD174" s="209"/>
      <c r="AE174" s="209"/>
      <c r="AF174" s="209"/>
      <c r="AG174" s="209"/>
      <c r="AH174" s="408"/>
      <c r="AI174" s="159"/>
      <c r="AJ174" s="410" t="str">
        <f>IFERROR(VLOOKUP(AI174,整理番号!$A$19:$B$23,2,FALSE),"")</f>
        <v/>
      </c>
      <c r="AK174" s="156" t="str">
        <f t="shared" si="269"/>
        <v/>
      </c>
      <c r="AL174" s="157"/>
      <c r="AM174" s="216"/>
      <c r="AN174" s="218"/>
      <c r="AO174" s="218"/>
      <c r="AP174" s="158"/>
      <c r="AQ174" s="159"/>
      <c r="AR174" s="220"/>
      <c r="AS174" s="161" t="str">
        <f t="shared" si="270"/>
        <v/>
      </c>
      <c r="AT174" s="147"/>
      <c r="AU174" s="147"/>
      <c r="AV174" s="161" t="str">
        <f t="shared" si="271"/>
        <v/>
      </c>
      <c r="AW174" s="162" t="str">
        <f t="shared" si="272"/>
        <v/>
      </c>
      <c r="AX174" s="162" t="str">
        <f t="shared" si="273"/>
        <v/>
      </c>
      <c r="AY174" s="223"/>
      <c r="AZ174" s="227" t="str">
        <f t="shared" si="274"/>
        <v/>
      </c>
      <c r="BA174" s="228" t="str">
        <f t="shared" si="275"/>
        <v/>
      </c>
      <c r="BB174" s="234" t="str">
        <f t="shared" si="276"/>
        <v/>
      </c>
      <c r="BC174" s="237"/>
      <c r="BD174" s="238"/>
      <c r="BE174" s="284"/>
      <c r="BF174" s="286"/>
      <c r="BG174" s="241"/>
      <c r="BH174" s="241"/>
      <c r="BI174" s="241"/>
      <c r="BJ174" s="241"/>
      <c r="BK174" s="241"/>
      <c r="BL174" s="163" t="s">
        <v>105</v>
      </c>
      <c r="BM174" s="302" t="str">
        <f t="shared" si="277"/>
        <v/>
      </c>
      <c r="BN174" s="251"/>
      <c r="BO174" s="270"/>
      <c r="BP174" s="179"/>
      <c r="BQ174" s="164"/>
      <c r="BR174" s="243"/>
      <c r="BS174" s="243"/>
      <c r="BT174" s="243"/>
      <c r="BU174" s="243"/>
      <c r="BV174" s="243"/>
      <c r="BW174" s="165" t="s">
        <v>106</v>
      </c>
      <c r="BX174" s="251"/>
      <c r="BY174" s="296"/>
      <c r="BZ174" s="304"/>
      <c r="CA174" s="305"/>
      <c r="CB174" s="305"/>
      <c r="CC174" s="305"/>
      <c r="CD174" s="305"/>
      <c r="CE174" s="305"/>
      <c r="CF174" s="165" t="s">
        <v>169</v>
      </c>
      <c r="CG174" s="308" t="str">
        <f t="shared" si="278"/>
        <v/>
      </c>
      <c r="CH174" s="251"/>
      <c r="CI174" s="296"/>
      <c r="CJ174" s="166"/>
      <c r="CK174" s="245"/>
      <c r="CL174" s="245"/>
      <c r="CM174" s="245"/>
      <c r="CN174" s="245"/>
      <c r="CO174" s="245"/>
      <c r="CP174" s="165" t="s">
        <v>107</v>
      </c>
      <c r="CQ174" s="247"/>
      <c r="CR174" s="249" t="str">
        <f t="shared" si="279"/>
        <v/>
      </c>
      <c r="CS174" s="251"/>
      <c r="CT174" s="296" t="s">
        <v>171</v>
      </c>
      <c r="CU174" s="167"/>
      <c r="CV174" s="300"/>
      <c r="CW174" s="300"/>
      <c r="CX174" s="300"/>
      <c r="CY174" s="300"/>
      <c r="CZ174" s="300"/>
      <c r="DA174" s="300"/>
      <c r="DB174" s="168" t="s">
        <v>108</v>
      </c>
      <c r="DC174" s="296" t="s">
        <v>171</v>
      </c>
      <c r="DD174" s="170"/>
      <c r="DE174" s="300"/>
      <c r="DF174" s="300"/>
      <c r="DG174" s="300"/>
      <c r="DH174" s="300"/>
      <c r="DI174" s="300"/>
      <c r="DJ174" s="300"/>
      <c r="DK174" s="169" t="s">
        <v>106</v>
      </c>
      <c r="DL174" s="296" t="s">
        <v>171</v>
      </c>
      <c r="DM174" s="170"/>
      <c r="DN174" s="300"/>
      <c r="DO174" s="300"/>
      <c r="DP174" s="300"/>
      <c r="DQ174" s="300"/>
      <c r="DR174" s="300"/>
      <c r="DS174" s="300"/>
      <c r="DT174" s="171" t="s">
        <v>106</v>
      </c>
      <c r="DU174" s="296" t="s">
        <v>171</v>
      </c>
      <c r="DV174" s="310"/>
      <c r="DW174" s="300"/>
      <c r="DX174" s="300"/>
      <c r="DY174" s="300"/>
      <c r="DZ174" s="300"/>
      <c r="EA174" s="300"/>
      <c r="EB174" s="300"/>
      <c r="EC174" s="172" t="s">
        <v>106</v>
      </c>
      <c r="ED174" s="173"/>
      <c r="EE174" s="296" t="s">
        <v>171</v>
      </c>
      <c r="EF174" s="170"/>
      <c r="EG174" s="300"/>
      <c r="EH174" s="300"/>
      <c r="EI174" s="300"/>
      <c r="EJ174" s="300"/>
      <c r="EK174" s="300"/>
      <c r="EL174" s="300"/>
      <c r="EM174" s="172" t="s">
        <v>106</v>
      </c>
      <c r="EN174" s="174"/>
      <c r="EO174" s="296" t="s">
        <v>171</v>
      </c>
      <c r="EP174" s="255"/>
      <c r="EQ174" s="256"/>
      <c r="ER174" s="256"/>
      <c r="ES174" s="256"/>
      <c r="ET174" s="256"/>
      <c r="EU174" s="256"/>
      <c r="EV174" s="175" t="s">
        <v>109</v>
      </c>
      <c r="EW174" s="259" t="str">
        <f t="shared" si="280"/>
        <v/>
      </c>
      <c r="EX174" s="253"/>
      <c r="EY174" s="296" t="s">
        <v>171</v>
      </c>
      <c r="EZ174" s="255"/>
      <c r="FA174" s="256"/>
      <c r="FB174" s="256"/>
      <c r="FC174" s="256"/>
      <c r="FD174" s="256"/>
      <c r="FE174" s="256"/>
      <c r="FF174" s="175" t="s">
        <v>109</v>
      </c>
      <c r="FG174" s="176" t="str">
        <f t="shared" si="281"/>
        <v/>
      </c>
      <c r="FH174" s="251"/>
      <c r="FI174" s="296"/>
      <c r="FJ174" s="423"/>
      <c r="FK174" s="424"/>
      <c r="FL174" s="424"/>
      <c r="FM174" s="424"/>
      <c r="FN174" s="424"/>
      <c r="FO174" s="424"/>
      <c r="FP174" s="165" t="s">
        <v>110</v>
      </c>
      <c r="FQ174" s="177" t="str">
        <f t="shared" si="282"/>
        <v/>
      </c>
      <c r="FR174" s="261"/>
      <c r="FS174" s="263" t="str">
        <f t="shared" si="283"/>
        <v/>
      </c>
      <c r="FT174" s="269"/>
      <c r="FU174" s="270"/>
      <c r="FV174" s="265" t="str">
        <f t="shared" si="284"/>
        <v/>
      </c>
      <c r="FW174" s="273"/>
      <c r="FX174" s="274"/>
      <c r="FY174" s="267" t="str">
        <f t="shared" si="285"/>
        <v/>
      </c>
      <c r="FZ174" s="273"/>
      <c r="GA174" s="277"/>
      <c r="GB174" s="376"/>
      <c r="GD174" s="316" t="str">
        <f t="shared" si="286"/>
        <v/>
      </c>
      <c r="GE174" s="290" t="str">
        <f t="shared" si="287"/>
        <v/>
      </c>
      <c r="GF174" s="290" t="str">
        <f t="shared" si="288"/>
        <v/>
      </c>
      <c r="GG174" s="290" t="str">
        <f t="shared" si="289"/>
        <v/>
      </c>
      <c r="GH174" s="387" t="str">
        <f t="shared" si="290"/>
        <v/>
      </c>
      <c r="GI174" s="316" t="str">
        <f t="shared" si="291"/>
        <v/>
      </c>
      <c r="GJ174" s="290" t="str">
        <f t="shared" si="292"/>
        <v/>
      </c>
      <c r="GK174" s="290" t="str">
        <f t="shared" si="293"/>
        <v/>
      </c>
      <c r="GL174" s="317" t="str">
        <f t="shared" si="294"/>
        <v/>
      </c>
      <c r="GM174" s="391"/>
      <c r="GN174" s="398" t="str">
        <f t="shared" si="295"/>
        <v/>
      </c>
      <c r="GO174" s="398" t="str">
        <f t="shared" si="296"/>
        <v/>
      </c>
      <c r="GP174" s="399" t="str">
        <f t="shared" si="297"/>
        <v/>
      </c>
      <c r="GQ174" s="400" t="str">
        <f t="shared" si="298"/>
        <v/>
      </c>
      <c r="GR174" s="400" t="str">
        <f t="shared" si="299"/>
        <v/>
      </c>
      <c r="GS174" s="400" t="str">
        <f t="shared" si="300"/>
        <v/>
      </c>
      <c r="GT174" s="290" t="str">
        <f t="shared" si="301"/>
        <v/>
      </c>
      <c r="GU174" s="290" t="str">
        <f t="shared" si="302"/>
        <v/>
      </c>
      <c r="GV174" s="290" t="str">
        <f t="shared" si="303"/>
        <v/>
      </c>
      <c r="GW174" s="400" t="str">
        <f t="shared" si="304"/>
        <v/>
      </c>
      <c r="GX174" s="290" t="str">
        <f t="shared" si="305"/>
        <v/>
      </c>
      <c r="GY174" s="290" t="str">
        <f t="shared" si="306"/>
        <v/>
      </c>
      <c r="GZ174" s="290" t="str">
        <f t="shared" si="307"/>
        <v/>
      </c>
      <c r="HA174" s="317" t="str">
        <f t="shared" si="308"/>
        <v/>
      </c>
      <c r="HB174" s="417" t="str">
        <f t="shared" si="309"/>
        <v/>
      </c>
      <c r="HC174" s="399" t="str">
        <f t="shared" si="310"/>
        <v/>
      </c>
      <c r="HD174" s="290" t="str">
        <f t="shared" si="311"/>
        <v/>
      </c>
      <c r="HE174" s="290" t="str">
        <f t="shared" si="312"/>
        <v/>
      </c>
      <c r="HF174" s="290" t="str">
        <f t="shared" si="313"/>
        <v/>
      </c>
      <c r="HG174" s="290" t="str">
        <f t="shared" si="314"/>
        <v/>
      </c>
      <c r="HH174" s="317" t="str">
        <f t="shared" si="315"/>
        <v/>
      </c>
      <c r="HI174" s="399" t="str">
        <f t="shared" si="316"/>
        <v/>
      </c>
      <c r="HJ174" s="387" t="str">
        <f t="shared" si="317"/>
        <v/>
      </c>
      <c r="HK174" s="387" t="str">
        <f t="shared" si="318"/>
        <v/>
      </c>
      <c r="HL174" s="387" t="str">
        <f t="shared" si="319"/>
        <v/>
      </c>
      <c r="HM174" s="387" t="str">
        <f t="shared" si="320"/>
        <v/>
      </c>
      <c r="HN174" s="317" t="str">
        <f t="shared" si="321"/>
        <v/>
      </c>
      <c r="HO174" s="417" t="str">
        <f t="shared" si="322"/>
        <v/>
      </c>
      <c r="HP174" s="290" t="str">
        <f t="shared" si="323"/>
        <v/>
      </c>
      <c r="HQ174" s="290" t="str">
        <f t="shared" si="324"/>
        <v/>
      </c>
      <c r="HR174" s="422" t="str">
        <f t="shared" si="325"/>
        <v/>
      </c>
      <c r="HS174" s="399" t="str">
        <f t="shared" si="326"/>
        <v/>
      </c>
      <c r="HT174" s="400" t="str">
        <f t="shared" si="327"/>
        <v/>
      </c>
      <c r="HU174" s="387" t="str">
        <f t="shared" si="328"/>
        <v/>
      </c>
      <c r="HV174" s="387" t="str">
        <f t="shared" si="329"/>
        <v/>
      </c>
      <c r="HW174" s="404" t="str">
        <f t="shared" si="330"/>
        <v/>
      </c>
      <c r="HX174" s="394" t="str">
        <f t="shared" si="331"/>
        <v/>
      </c>
      <c r="HY174" s="180"/>
      <c r="HZ174" s="406">
        <f t="shared" si="332"/>
        <v>0</v>
      </c>
      <c r="IA174" s="406">
        <f t="shared" si="333"/>
        <v>0</v>
      </c>
      <c r="IB174" s="407">
        <f t="shared" si="334"/>
        <v>0</v>
      </c>
      <c r="IC174" s="407" t="str">
        <f t="shared" si="335"/>
        <v/>
      </c>
      <c r="ID174" s="407" t="str">
        <f t="shared" si="336"/>
        <v/>
      </c>
      <c r="IE174" s="407" t="str">
        <f t="shared" si="337"/>
        <v/>
      </c>
      <c r="IF174" s="407" t="str">
        <f t="shared" si="338"/>
        <v/>
      </c>
      <c r="IG174" s="407">
        <f t="shared" si="339"/>
        <v>0</v>
      </c>
      <c r="IH174" s="407">
        <f t="shared" si="340"/>
        <v>0</v>
      </c>
      <c r="II174" s="407">
        <f t="shared" si="341"/>
        <v>0</v>
      </c>
      <c r="IJ174" s="407">
        <f t="shared" si="342"/>
        <v>0</v>
      </c>
      <c r="IK174" s="406">
        <f t="shared" si="343"/>
        <v>0</v>
      </c>
    </row>
    <row r="175" spans="2:245" s="178" customFormat="1" ht="15" customHeight="1" x14ac:dyDescent="0.2">
      <c r="B175" s="231">
        <f t="shared" si="259"/>
        <v>0</v>
      </c>
      <c r="C175" s="231">
        <f t="shared" si="260"/>
        <v>0</v>
      </c>
      <c r="D175" s="231">
        <f t="shared" si="261"/>
        <v>0</v>
      </c>
      <c r="E175" s="231">
        <f t="shared" si="262"/>
        <v>0</v>
      </c>
      <c r="F175" s="231">
        <f t="shared" si="263"/>
        <v>0</v>
      </c>
      <c r="G175" s="231">
        <f t="shared" si="264"/>
        <v>0</v>
      </c>
      <c r="H175" s="231">
        <f t="shared" si="265"/>
        <v>0</v>
      </c>
      <c r="I175" s="232">
        <f t="shared" si="266"/>
        <v>0</v>
      </c>
      <c r="J175" s="151">
        <f t="shared" si="267"/>
        <v>0</v>
      </c>
      <c r="K175" s="152"/>
      <c r="L175" s="152"/>
      <c r="M175" s="153"/>
      <c r="N175" s="154"/>
      <c r="O175" s="155"/>
      <c r="P175" s="145" t="str">
        <f>IFERROR(VLOOKUP(O175,整理番号!$A$30:$B$31,2,FALSE),"")</f>
        <v/>
      </c>
      <c r="Q175" s="152"/>
      <c r="R175" s="158"/>
      <c r="S175" s="156" t="str">
        <f t="shared" si="268"/>
        <v/>
      </c>
      <c r="T175" s="152"/>
      <c r="U175" s="153"/>
      <c r="V175" s="145" t="str">
        <f>IFERROR(VLOOKUP(U175,整理番号!$A$3:$B$5,2,FALSE),"")</f>
        <v/>
      </c>
      <c r="W175" s="153"/>
      <c r="X175" s="146" t="str">
        <f>IFERROR(VLOOKUP(W175,整理番号!$A$8:$B$9,2,FALSE),"")</f>
        <v/>
      </c>
      <c r="Y175" s="153"/>
      <c r="Z175" s="145" t="str">
        <f>IFERROR(VLOOKUP(Y175,整理番号!$A$12:$B$16,2,FALSE),"")</f>
        <v/>
      </c>
      <c r="AA175" s="209"/>
      <c r="AB175" s="211"/>
      <c r="AC175" s="211"/>
      <c r="AD175" s="209"/>
      <c r="AE175" s="209"/>
      <c r="AF175" s="209"/>
      <c r="AG175" s="209"/>
      <c r="AH175" s="408"/>
      <c r="AI175" s="159"/>
      <c r="AJ175" s="410" t="str">
        <f>IFERROR(VLOOKUP(AI175,整理番号!$A$19:$B$23,2,FALSE),"")</f>
        <v/>
      </c>
      <c r="AK175" s="156" t="str">
        <f t="shared" si="269"/>
        <v/>
      </c>
      <c r="AL175" s="157"/>
      <c r="AM175" s="216"/>
      <c r="AN175" s="218"/>
      <c r="AO175" s="218"/>
      <c r="AP175" s="158"/>
      <c r="AQ175" s="159"/>
      <c r="AR175" s="160"/>
      <c r="AS175" s="161" t="str">
        <f t="shared" si="270"/>
        <v/>
      </c>
      <c r="AT175" s="147"/>
      <c r="AU175" s="147"/>
      <c r="AV175" s="161" t="str">
        <f t="shared" si="271"/>
        <v/>
      </c>
      <c r="AW175" s="162" t="str">
        <f t="shared" si="272"/>
        <v/>
      </c>
      <c r="AX175" s="162" t="str">
        <f t="shared" si="273"/>
        <v/>
      </c>
      <c r="AY175" s="223"/>
      <c r="AZ175" s="227" t="str">
        <f t="shared" si="274"/>
        <v/>
      </c>
      <c r="BA175" s="228" t="str">
        <f t="shared" si="275"/>
        <v/>
      </c>
      <c r="BB175" s="234" t="str">
        <f t="shared" si="276"/>
        <v/>
      </c>
      <c r="BC175" s="237"/>
      <c r="BD175" s="238"/>
      <c r="BE175" s="284"/>
      <c r="BF175" s="286"/>
      <c r="BG175" s="241"/>
      <c r="BH175" s="241"/>
      <c r="BI175" s="241"/>
      <c r="BJ175" s="241"/>
      <c r="BK175" s="241"/>
      <c r="BL175" s="163" t="s">
        <v>105</v>
      </c>
      <c r="BM175" s="302" t="str">
        <f t="shared" si="277"/>
        <v/>
      </c>
      <c r="BN175" s="251"/>
      <c r="BO175" s="270"/>
      <c r="BP175" s="179"/>
      <c r="BQ175" s="164"/>
      <c r="BR175" s="243"/>
      <c r="BS175" s="243"/>
      <c r="BT175" s="243"/>
      <c r="BU175" s="243"/>
      <c r="BV175" s="243"/>
      <c r="BW175" s="165" t="s">
        <v>106</v>
      </c>
      <c r="BX175" s="251"/>
      <c r="BY175" s="296"/>
      <c r="BZ175" s="304"/>
      <c r="CA175" s="305"/>
      <c r="CB175" s="305"/>
      <c r="CC175" s="305"/>
      <c r="CD175" s="305"/>
      <c r="CE175" s="305"/>
      <c r="CF175" s="165" t="s">
        <v>169</v>
      </c>
      <c r="CG175" s="308" t="str">
        <f t="shared" si="278"/>
        <v/>
      </c>
      <c r="CH175" s="251"/>
      <c r="CI175" s="296"/>
      <c r="CJ175" s="166"/>
      <c r="CK175" s="245"/>
      <c r="CL175" s="245"/>
      <c r="CM175" s="245"/>
      <c r="CN175" s="245"/>
      <c r="CO175" s="245"/>
      <c r="CP175" s="165" t="s">
        <v>107</v>
      </c>
      <c r="CQ175" s="247"/>
      <c r="CR175" s="249" t="str">
        <f t="shared" si="279"/>
        <v/>
      </c>
      <c r="CS175" s="251"/>
      <c r="CT175" s="296" t="s">
        <v>171</v>
      </c>
      <c r="CU175" s="167"/>
      <c r="CV175" s="300"/>
      <c r="CW175" s="300"/>
      <c r="CX175" s="300"/>
      <c r="CY175" s="300"/>
      <c r="CZ175" s="300"/>
      <c r="DA175" s="300"/>
      <c r="DB175" s="168" t="s">
        <v>108</v>
      </c>
      <c r="DC175" s="296" t="s">
        <v>171</v>
      </c>
      <c r="DD175" s="170"/>
      <c r="DE175" s="300"/>
      <c r="DF175" s="300"/>
      <c r="DG175" s="300"/>
      <c r="DH175" s="300"/>
      <c r="DI175" s="300"/>
      <c r="DJ175" s="300"/>
      <c r="DK175" s="169" t="s">
        <v>106</v>
      </c>
      <c r="DL175" s="296" t="s">
        <v>171</v>
      </c>
      <c r="DM175" s="170"/>
      <c r="DN175" s="300"/>
      <c r="DO175" s="300"/>
      <c r="DP175" s="300"/>
      <c r="DQ175" s="300"/>
      <c r="DR175" s="300"/>
      <c r="DS175" s="300"/>
      <c r="DT175" s="171" t="s">
        <v>106</v>
      </c>
      <c r="DU175" s="296" t="s">
        <v>171</v>
      </c>
      <c r="DV175" s="310"/>
      <c r="DW175" s="300"/>
      <c r="DX175" s="300"/>
      <c r="DY175" s="300"/>
      <c r="DZ175" s="300"/>
      <c r="EA175" s="300"/>
      <c r="EB175" s="300"/>
      <c r="EC175" s="172" t="s">
        <v>106</v>
      </c>
      <c r="ED175" s="173"/>
      <c r="EE175" s="296" t="s">
        <v>171</v>
      </c>
      <c r="EF175" s="170"/>
      <c r="EG175" s="300"/>
      <c r="EH175" s="300"/>
      <c r="EI175" s="300"/>
      <c r="EJ175" s="300"/>
      <c r="EK175" s="300"/>
      <c r="EL175" s="300"/>
      <c r="EM175" s="172" t="s">
        <v>106</v>
      </c>
      <c r="EN175" s="174"/>
      <c r="EO175" s="296" t="s">
        <v>171</v>
      </c>
      <c r="EP175" s="255"/>
      <c r="EQ175" s="256"/>
      <c r="ER175" s="256"/>
      <c r="ES175" s="256"/>
      <c r="ET175" s="256"/>
      <c r="EU175" s="256"/>
      <c r="EV175" s="175" t="s">
        <v>109</v>
      </c>
      <c r="EW175" s="259" t="str">
        <f t="shared" si="280"/>
        <v/>
      </c>
      <c r="EX175" s="253"/>
      <c r="EY175" s="296" t="s">
        <v>171</v>
      </c>
      <c r="EZ175" s="255"/>
      <c r="FA175" s="256"/>
      <c r="FB175" s="256"/>
      <c r="FC175" s="256"/>
      <c r="FD175" s="256"/>
      <c r="FE175" s="256"/>
      <c r="FF175" s="175" t="s">
        <v>109</v>
      </c>
      <c r="FG175" s="176" t="str">
        <f t="shared" si="281"/>
        <v/>
      </c>
      <c r="FH175" s="251"/>
      <c r="FI175" s="296"/>
      <c r="FJ175" s="423"/>
      <c r="FK175" s="424"/>
      <c r="FL175" s="424"/>
      <c r="FM175" s="424"/>
      <c r="FN175" s="424"/>
      <c r="FO175" s="424"/>
      <c r="FP175" s="165" t="s">
        <v>110</v>
      </c>
      <c r="FQ175" s="177" t="str">
        <f t="shared" si="282"/>
        <v/>
      </c>
      <c r="FR175" s="261"/>
      <c r="FS175" s="263" t="str">
        <f t="shared" si="283"/>
        <v/>
      </c>
      <c r="FT175" s="269"/>
      <c r="FU175" s="270"/>
      <c r="FV175" s="265" t="str">
        <f t="shared" si="284"/>
        <v/>
      </c>
      <c r="FW175" s="273"/>
      <c r="FX175" s="274"/>
      <c r="FY175" s="267" t="str">
        <f t="shared" si="285"/>
        <v/>
      </c>
      <c r="FZ175" s="273"/>
      <c r="GA175" s="277"/>
      <c r="GB175" s="376"/>
      <c r="GD175" s="316" t="str">
        <f t="shared" si="286"/>
        <v/>
      </c>
      <c r="GE175" s="290" t="str">
        <f t="shared" si="287"/>
        <v/>
      </c>
      <c r="GF175" s="290" t="str">
        <f t="shared" si="288"/>
        <v/>
      </c>
      <c r="GG175" s="290" t="str">
        <f t="shared" si="289"/>
        <v/>
      </c>
      <c r="GH175" s="387" t="str">
        <f t="shared" si="290"/>
        <v/>
      </c>
      <c r="GI175" s="316" t="str">
        <f t="shared" si="291"/>
        <v/>
      </c>
      <c r="GJ175" s="290" t="str">
        <f t="shared" si="292"/>
        <v/>
      </c>
      <c r="GK175" s="290" t="str">
        <f t="shared" si="293"/>
        <v/>
      </c>
      <c r="GL175" s="317" t="str">
        <f t="shared" si="294"/>
        <v/>
      </c>
      <c r="GM175" s="391"/>
      <c r="GN175" s="398" t="str">
        <f t="shared" si="295"/>
        <v/>
      </c>
      <c r="GO175" s="398" t="str">
        <f t="shared" si="296"/>
        <v/>
      </c>
      <c r="GP175" s="399" t="str">
        <f t="shared" si="297"/>
        <v/>
      </c>
      <c r="GQ175" s="400" t="str">
        <f t="shared" si="298"/>
        <v/>
      </c>
      <c r="GR175" s="400" t="str">
        <f t="shared" si="299"/>
        <v/>
      </c>
      <c r="GS175" s="400" t="str">
        <f t="shared" si="300"/>
        <v/>
      </c>
      <c r="GT175" s="290" t="str">
        <f t="shared" si="301"/>
        <v/>
      </c>
      <c r="GU175" s="290" t="str">
        <f t="shared" si="302"/>
        <v/>
      </c>
      <c r="GV175" s="290" t="str">
        <f t="shared" si="303"/>
        <v/>
      </c>
      <c r="GW175" s="400" t="str">
        <f t="shared" si="304"/>
        <v/>
      </c>
      <c r="GX175" s="290" t="str">
        <f t="shared" si="305"/>
        <v/>
      </c>
      <c r="GY175" s="290" t="str">
        <f t="shared" si="306"/>
        <v/>
      </c>
      <c r="GZ175" s="290" t="str">
        <f t="shared" si="307"/>
        <v/>
      </c>
      <c r="HA175" s="317" t="str">
        <f t="shared" si="308"/>
        <v/>
      </c>
      <c r="HB175" s="417" t="str">
        <f t="shared" si="309"/>
        <v/>
      </c>
      <c r="HC175" s="399" t="str">
        <f t="shared" si="310"/>
        <v/>
      </c>
      <c r="HD175" s="290" t="str">
        <f t="shared" si="311"/>
        <v/>
      </c>
      <c r="HE175" s="290" t="str">
        <f t="shared" si="312"/>
        <v/>
      </c>
      <c r="HF175" s="290" t="str">
        <f t="shared" si="313"/>
        <v/>
      </c>
      <c r="HG175" s="290" t="str">
        <f t="shared" si="314"/>
        <v/>
      </c>
      <c r="HH175" s="317" t="str">
        <f t="shared" si="315"/>
        <v/>
      </c>
      <c r="HI175" s="399" t="str">
        <f t="shared" si="316"/>
        <v/>
      </c>
      <c r="HJ175" s="387" t="str">
        <f t="shared" si="317"/>
        <v/>
      </c>
      <c r="HK175" s="387" t="str">
        <f t="shared" si="318"/>
        <v/>
      </c>
      <c r="HL175" s="387" t="str">
        <f t="shared" si="319"/>
        <v/>
      </c>
      <c r="HM175" s="387" t="str">
        <f t="shared" si="320"/>
        <v/>
      </c>
      <c r="HN175" s="317" t="str">
        <f t="shared" si="321"/>
        <v/>
      </c>
      <c r="HO175" s="417" t="str">
        <f t="shared" si="322"/>
        <v/>
      </c>
      <c r="HP175" s="290" t="str">
        <f t="shared" si="323"/>
        <v/>
      </c>
      <c r="HQ175" s="290" t="str">
        <f t="shared" si="324"/>
        <v/>
      </c>
      <c r="HR175" s="422" t="str">
        <f t="shared" si="325"/>
        <v/>
      </c>
      <c r="HS175" s="399" t="str">
        <f t="shared" si="326"/>
        <v/>
      </c>
      <c r="HT175" s="400" t="str">
        <f t="shared" si="327"/>
        <v/>
      </c>
      <c r="HU175" s="387" t="str">
        <f t="shared" si="328"/>
        <v/>
      </c>
      <c r="HV175" s="387" t="str">
        <f t="shared" si="329"/>
        <v/>
      </c>
      <c r="HW175" s="404" t="str">
        <f t="shared" si="330"/>
        <v/>
      </c>
      <c r="HX175" s="394" t="str">
        <f t="shared" si="331"/>
        <v/>
      </c>
      <c r="HY175" s="180"/>
      <c r="HZ175" s="406">
        <f t="shared" si="332"/>
        <v>0</v>
      </c>
      <c r="IA175" s="406">
        <f t="shared" si="333"/>
        <v>0</v>
      </c>
      <c r="IB175" s="407">
        <f t="shared" si="334"/>
        <v>0</v>
      </c>
      <c r="IC175" s="407" t="str">
        <f t="shared" si="335"/>
        <v/>
      </c>
      <c r="ID175" s="407" t="str">
        <f t="shared" si="336"/>
        <v/>
      </c>
      <c r="IE175" s="407" t="str">
        <f t="shared" si="337"/>
        <v/>
      </c>
      <c r="IF175" s="407" t="str">
        <f t="shared" si="338"/>
        <v/>
      </c>
      <c r="IG175" s="407">
        <f t="shared" si="339"/>
        <v>0</v>
      </c>
      <c r="IH175" s="407">
        <f t="shared" si="340"/>
        <v>0</v>
      </c>
      <c r="II175" s="407">
        <f t="shared" si="341"/>
        <v>0</v>
      </c>
      <c r="IJ175" s="407">
        <f t="shared" si="342"/>
        <v>0</v>
      </c>
      <c r="IK175" s="406">
        <f t="shared" si="343"/>
        <v>0</v>
      </c>
    </row>
    <row r="176" spans="2:245" s="178" customFormat="1" ht="15" customHeight="1" x14ac:dyDescent="0.2">
      <c r="B176" s="231">
        <f t="shared" si="259"/>
        <v>0</v>
      </c>
      <c r="C176" s="231">
        <f t="shared" si="260"/>
        <v>0</v>
      </c>
      <c r="D176" s="231">
        <f t="shared" si="261"/>
        <v>0</v>
      </c>
      <c r="E176" s="231">
        <f t="shared" si="262"/>
        <v>0</v>
      </c>
      <c r="F176" s="231">
        <f t="shared" si="263"/>
        <v>0</v>
      </c>
      <c r="G176" s="231">
        <f t="shared" si="264"/>
        <v>0</v>
      </c>
      <c r="H176" s="231">
        <f t="shared" si="265"/>
        <v>0</v>
      </c>
      <c r="I176" s="232">
        <f t="shared" si="266"/>
        <v>0</v>
      </c>
      <c r="J176" s="151">
        <f t="shared" si="267"/>
        <v>0</v>
      </c>
      <c r="K176" s="152"/>
      <c r="L176" s="152"/>
      <c r="M176" s="153"/>
      <c r="N176" s="154"/>
      <c r="O176" s="155"/>
      <c r="P176" s="145" t="str">
        <f>IFERROR(VLOOKUP(O176,整理番号!$A$30:$B$31,2,FALSE),"")</f>
        <v/>
      </c>
      <c r="Q176" s="152"/>
      <c r="R176" s="158"/>
      <c r="S176" s="156" t="str">
        <f t="shared" si="268"/>
        <v/>
      </c>
      <c r="T176" s="152"/>
      <c r="U176" s="153"/>
      <c r="V176" s="145" t="str">
        <f>IFERROR(VLOOKUP(U176,整理番号!$A$3:$B$5,2,FALSE),"")</f>
        <v/>
      </c>
      <c r="W176" s="153"/>
      <c r="X176" s="146" t="str">
        <f>IFERROR(VLOOKUP(W176,整理番号!$A$8:$B$9,2,FALSE),"")</f>
        <v/>
      </c>
      <c r="Y176" s="153"/>
      <c r="Z176" s="145" t="str">
        <f>IFERROR(VLOOKUP(Y176,整理番号!$A$12:$B$16,2,FALSE),"")</f>
        <v/>
      </c>
      <c r="AA176" s="209"/>
      <c r="AB176" s="211"/>
      <c r="AC176" s="211"/>
      <c r="AD176" s="209"/>
      <c r="AE176" s="209"/>
      <c r="AF176" s="209"/>
      <c r="AG176" s="209"/>
      <c r="AH176" s="408"/>
      <c r="AI176" s="159"/>
      <c r="AJ176" s="410" t="str">
        <f>IFERROR(VLOOKUP(AI176,整理番号!$A$19:$B$23,2,FALSE),"")</f>
        <v/>
      </c>
      <c r="AK176" s="156" t="str">
        <f t="shared" si="269"/>
        <v/>
      </c>
      <c r="AL176" s="157"/>
      <c r="AM176" s="216"/>
      <c r="AN176" s="218"/>
      <c r="AO176" s="218"/>
      <c r="AP176" s="158"/>
      <c r="AQ176" s="159"/>
      <c r="AR176" s="160"/>
      <c r="AS176" s="161" t="str">
        <f t="shared" si="270"/>
        <v/>
      </c>
      <c r="AT176" s="147"/>
      <c r="AU176" s="147"/>
      <c r="AV176" s="161" t="str">
        <f t="shared" si="271"/>
        <v/>
      </c>
      <c r="AW176" s="162" t="str">
        <f t="shared" si="272"/>
        <v/>
      </c>
      <c r="AX176" s="162" t="str">
        <f t="shared" si="273"/>
        <v/>
      </c>
      <c r="AY176" s="223"/>
      <c r="AZ176" s="227" t="str">
        <f t="shared" si="274"/>
        <v/>
      </c>
      <c r="BA176" s="228" t="str">
        <f t="shared" si="275"/>
        <v/>
      </c>
      <c r="BB176" s="234" t="str">
        <f t="shared" si="276"/>
        <v/>
      </c>
      <c r="BC176" s="237"/>
      <c r="BD176" s="238"/>
      <c r="BE176" s="284"/>
      <c r="BF176" s="286"/>
      <c r="BG176" s="241"/>
      <c r="BH176" s="241"/>
      <c r="BI176" s="241"/>
      <c r="BJ176" s="241"/>
      <c r="BK176" s="241"/>
      <c r="BL176" s="163" t="s">
        <v>105</v>
      </c>
      <c r="BM176" s="302" t="str">
        <f t="shared" si="277"/>
        <v/>
      </c>
      <c r="BN176" s="251"/>
      <c r="BO176" s="270"/>
      <c r="BP176" s="179"/>
      <c r="BQ176" s="164"/>
      <c r="BR176" s="243"/>
      <c r="BS176" s="243"/>
      <c r="BT176" s="243"/>
      <c r="BU176" s="243"/>
      <c r="BV176" s="243"/>
      <c r="BW176" s="165" t="s">
        <v>106</v>
      </c>
      <c r="BX176" s="251"/>
      <c r="BY176" s="296"/>
      <c r="BZ176" s="304"/>
      <c r="CA176" s="305"/>
      <c r="CB176" s="305"/>
      <c r="CC176" s="305"/>
      <c r="CD176" s="305"/>
      <c r="CE176" s="305"/>
      <c r="CF176" s="165" t="s">
        <v>169</v>
      </c>
      <c r="CG176" s="308" t="str">
        <f t="shared" si="278"/>
        <v/>
      </c>
      <c r="CH176" s="251"/>
      <c r="CI176" s="296"/>
      <c r="CJ176" s="166"/>
      <c r="CK176" s="245"/>
      <c r="CL176" s="245"/>
      <c r="CM176" s="245"/>
      <c r="CN176" s="245"/>
      <c r="CO176" s="245"/>
      <c r="CP176" s="165" t="s">
        <v>107</v>
      </c>
      <c r="CQ176" s="247"/>
      <c r="CR176" s="249" t="str">
        <f t="shared" si="279"/>
        <v/>
      </c>
      <c r="CS176" s="251"/>
      <c r="CT176" s="296" t="s">
        <v>171</v>
      </c>
      <c r="CU176" s="167"/>
      <c r="CV176" s="300"/>
      <c r="CW176" s="300"/>
      <c r="CX176" s="300"/>
      <c r="CY176" s="300"/>
      <c r="CZ176" s="300"/>
      <c r="DA176" s="300"/>
      <c r="DB176" s="168" t="s">
        <v>108</v>
      </c>
      <c r="DC176" s="296" t="s">
        <v>171</v>
      </c>
      <c r="DD176" s="170"/>
      <c r="DE176" s="300"/>
      <c r="DF176" s="300"/>
      <c r="DG176" s="300"/>
      <c r="DH176" s="300"/>
      <c r="DI176" s="300"/>
      <c r="DJ176" s="300"/>
      <c r="DK176" s="169" t="s">
        <v>106</v>
      </c>
      <c r="DL176" s="296" t="s">
        <v>171</v>
      </c>
      <c r="DM176" s="170"/>
      <c r="DN176" s="300"/>
      <c r="DO176" s="300"/>
      <c r="DP176" s="300"/>
      <c r="DQ176" s="300"/>
      <c r="DR176" s="300"/>
      <c r="DS176" s="300"/>
      <c r="DT176" s="171" t="s">
        <v>106</v>
      </c>
      <c r="DU176" s="296" t="s">
        <v>171</v>
      </c>
      <c r="DV176" s="310"/>
      <c r="DW176" s="300"/>
      <c r="DX176" s="300"/>
      <c r="DY176" s="300"/>
      <c r="DZ176" s="300"/>
      <c r="EA176" s="300"/>
      <c r="EB176" s="300"/>
      <c r="EC176" s="172" t="s">
        <v>106</v>
      </c>
      <c r="ED176" s="173"/>
      <c r="EE176" s="296" t="s">
        <v>171</v>
      </c>
      <c r="EF176" s="170"/>
      <c r="EG176" s="300"/>
      <c r="EH176" s="300"/>
      <c r="EI176" s="300"/>
      <c r="EJ176" s="300"/>
      <c r="EK176" s="300"/>
      <c r="EL176" s="300"/>
      <c r="EM176" s="172" t="s">
        <v>106</v>
      </c>
      <c r="EN176" s="174"/>
      <c r="EO176" s="296" t="s">
        <v>171</v>
      </c>
      <c r="EP176" s="255"/>
      <c r="EQ176" s="256"/>
      <c r="ER176" s="256"/>
      <c r="ES176" s="256"/>
      <c r="ET176" s="256"/>
      <c r="EU176" s="256"/>
      <c r="EV176" s="175" t="s">
        <v>109</v>
      </c>
      <c r="EW176" s="259" t="str">
        <f t="shared" si="280"/>
        <v/>
      </c>
      <c r="EX176" s="253"/>
      <c r="EY176" s="296" t="s">
        <v>171</v>
      </c>
      <c r="EZ176" s="255"/>
      <c r="FA176" s="256"/>
      <c r="FB176" s="256"/>
      <c r="FC176" s="256"/>
      <c r="FD176" s="256"/>
      <c r="FE176" s="256"/>
      <c r="FF176" s="175" t="s">
        <v>109</v>
      </c>
      <c r="FG176" s="176" t="str">
        <f t="shared" si="281"/>
        <v/>
      </c>
      <c r="FH176" s="251"/>
      <c r="FI176" s="296"/>
      <c r="FJ176" s="423"/>
      <c r="FK176" s="424"/>
      <c r="FL176" s="424"/>
      <c r="FM176" s="424"/>
      <c r="FN176" s="424"/>
      <c r="FO176" s="424"/>
      <c r="FP176" s="165" t="s">
        <v>110</v>
      </c>
      <c r="FQ176" s="177" t="str">
        <f t="shared" si="282"/>
        <v/>
      </c>
      <c r="FR176" s="261"/>
      <c r="FS176" s="263" t="str">
        <f t="shared" si="283"/>
        <v/>
      </c>
      <c r="FT176" s="269"/>
      <c r="FU176" s="270"/>
      <c r="FV176" s="265" t="str">
        <f t="shared" si="284"/>
        <v/>
      </c>
      <c r="FW176" s="273"/>
      <c r="FX176" s="274"/>
      <c r="FY176" s="267" t="str">
        <f t="shared" si="285"/>
        <v/>
      </c>
      <c r="FZ176" s="273"/>
      <c r="GA176" s="277"/>
      <c r="GB176" s="376"/>
      <c r="GD176" s="316" t="str">
        <f t="shared" si="286"/>
        <v/>
      </c>
      <c r="GE176" s="290" t="str">
        <f t="shared" si="287"/>
        <v/>
      </c>
      <c r="GF176" s="290" t="str">
        <f t="shared" si="288"/>
        <v/>
      </c>
      <c r="GG176" s="290" t="str">
        <f t="shared" si="289"/>
        <v/>
      </c>
      <c r="GH176" s="387" t="str">
        <f t="shared" si="290"/>
        <v/>
      </c>
      <c r="GI176" s="316" t="str">
        <f t="shared" si="291"/>
        <v/>
      </c>
      <c r="GJ176" s="290" t="str">
        <f t="shared" si="292"/>
        <v/>
      </c>
      <c r="GK176" s="290" t="str">
        <f t="shared" si="293"/>
        <v/>
      </c>
      <c r="GL176" s="317" t="str">
        <f t="shared" si="294"/>
        <v/>
      </c>
      <c r="GM176" s="391"/>
      <c r="GN176" s="398" t="str">
        <f t="shared" si="295"/>
        <v/>
      </c>
      <c r="GO176" s="398" t="str">
        <f t="shared" si="296"/>
        <v/>
      </c>
      <c r="GP176" s="399" t="str">
        <f t="shared" si="297"/>
        <v/>
      </c>
      <c r="GQ176" s="400" t="str">
        <f t="shared" si="298"/>
        <v/>
      </c>
      <c r="GR176" s="400" t="str">
        <f t="shared" si="299"/>
        <v/>
      </c>
      <c r="GS176" s="400" t="str">
        <f t="shared" si="300"/>
        <v/>
      </c>
      <c r="GT176" s="290" t="str">
        <f t="shared" si="301"/>
        <v/>
      </c>
      <c r="GU176" s="290" t="str">
        <f t="shared" si="302"/>
        <v/>
      </c>
      <c r="GV176" s="290" t="str">
        <f t="shared" si="303"/>
        <v/>
      </c>
      <c r="GW176" s="400" t="str">
        <f t="shared" si="304"/>
        <v/>
      </c>
      <c r="GX176" s="290" t="str">
        <f t="shared" si="305"/>
        <v/>
      </c>
      <c r="GY176" s="290" t="str">
        <f t="shared" si="306"/>
        <v/>
      </c>
      <c r="GZ176" s="290" t="str">
        <f t="shared" si="307"/>
        <v/>
      </c>
      <c r="HA176" s="317" t="str">
        <f t="shared" si="308"/>
        <v/>
      </c>
      <c r="HB176" s="417" t="str">
        <f t="shared" si="309"/>
        <v/>
      </c>
      <c r="HC176" s="399" t="str">
        <f t="shared" si="310"/>
        <v/>
      </c>
      <c r="HD176" s="290" t="str">
        <f t="shared" si="311"/>
        <v/>
      </c>
      <c r="HE176" s="290" t="str">
        <f t="shared" si="312"/>
        <v/>
      </c>
      <c r="HF176" s="290" t="str">
        <f t="shared" si="313"/>
        <v/>
      </c>
      <c r="HG176" s="290" t="str">
        <f t="shared" si="314"/>
        <v/>
      </c>
      <c r="HH176" s="317" t="str">
        <f t="shared" si="315"/>
        <v/>
      </c>
      <c r="HI176" s="399" t="str">
        <f t="shared" si="316"/>
        <v/>
      </c>
      <c r="HJ176" s="387" t="str">
        <f t="shared" si="317"/>
        <v/>
      </c>
      <c r="HK176" s="387" t="str">
        <f t="shared" si="318"/>
        <v/>
      </c>
      <c r="HL176" s="387" t="str">
        <f t="shared" si="319"/>
        <v/>
      </c>
      <c r="HM176" s="387" t="str">
        <f t="shared" si="320"/>
        <v/>
      </c>
      <c r="HN176" s="317" t="str">
        <f t="shared" si="321"/>
        <v/>
      </c>
      <c r="HO176" s="417" t="str">
        <f t="shared" si="322"/>
        <v/>
      </c>
      <c r="HP176" s="290" t="str">
        <f t="shared" si="323"/>
        <v/>
      </c>
      <c r="HQ176" s="290" t="str">
        <f t="shared" si="324"/>
        <v/>
      </c>
      <c r="HR176" s="422" t="str">
        <f t="shared" si="325"/>
        <v/>
      </c>
      <c r="HS176" s="399" t="str">
        <f t="shared" si="326"/>
        <v/>
      </c>
      <c r="HT176" s="400" t="str">
        <f t="shared" si="327"/>
        <v/>
      </c>
      <c r="HU176" s="387" t="str">
        <f t="shared" si="328"/>
        <v/>
      </c>
      <c r="HV176" s="387" t="str">
        <f t="shared" si="329"/>
        <v/>
      </c>
      <c r="HW176" s="404" t="str">
        <f t="shared" si="330"/>
        <v/>
      </c>
      <c r="HX176" s="394" t="str">
        <f t="shared" si="331"/>
        <v/>
      </c>
      <c r="HY176" s="180"/>
      <c r="HZ176" s="406">
        <f t="shared" si="332"/>
        <v>0</v>
      </c>
      <c r="IA176" s="406">
        <f t="shared" si="333"/>
        <v>0</v>
      </c>
      <c r="IB176" s="407">
        <f t="shared" si="334"/>
        <v>0</v>
      </c>
      <c r="IC176" s="407" t="str">
        <f t="shared" si="335"/>
        <v/>
      </c>
      <c r="ID176" s="407" t="str">
        <f t="shared" si="336"/>
        <v/>
      </c>
      <c r="IE176" s="407" t="str">
        <f t="shared" si="337"/>
        <v/>
      </c>
      <c r="IF176" s="407" t="str">
        <f t="shared" si="338"/>
        <v/>
      </c>
      <c r="IG176" s="407">
        <f t="shared" si="339"/>
        <v>0</v>
      </c>
      <c r="IH176" s="407">
        <f t="shared" si="340"/>
        <v>0</v>
      </c>
      <c r="II176" s="407">
        <f t="shared" si="341"/>
        <v>0</v>
      </c>
      <c r="IJ176" s="407">
        <f t="shared" si="342"/>
        <v>0</v>
      </c>
      <c r="IK176" s="406">
        <f t="shared" si="343"/>
        <v>0</v>
      </c>
    </row>
    <row r="177" spans="2:245" s="178" customFormat="1" ht="15" customHeight="1" x14ac:dyDescent="0.2">
      <c r="B177" s="231">
        <f t="shared" si="259"/>
        <v>0</v>
      </c>
      <c r="C177" s="231">
        <f t="shared" si="260"/>
        <v>0</v>
      </c>
      <c r="D177" s="231">
        <f t="shared" si="261"/>
        <v>0</v>
      </c>
      <c r="E177" s="231">
        <f t="shared" si="262"/>
        <v>0</v>
      </c>
      <c r="F177" s="231">
        <f t="shared" si="263"/>
        <v>0</v>
      </c>
      <c r="G177" s="231">
        <f t="shared" si="264"/>
        <v>0</v>
      </c>
      <c r="H177" s="231">
        <f t="shared" si="265"/>
        <v>0</v>
      </c>
      <c r="I177" s="232">
        <f t="shared" si="266"/>
        <v>0</v>
      </c>
      <c r="J177" s="151">
        <f t="shared" si="267"/>
        <v>0</v>
      </c>
      <c r="K177" s="152"/>
      <c r="L177" s="152"/>
      <c r="M177" s="153"/>
      <c r="N177" s="154"/>
      <c r="O177" s="155"/>
      <c r="P177" s="145" t="str">
        <f>IFERROR(VLOOKUP(O177,整理番号!$A$30:$B$31,2,FALSE),"")</f>
        <v/>
      </c>
      <c r="Q177" s="152"/>
      <c r="R177" s="158"/>
      <c r="S177" s="156" t="str">
        <f t="shared" si="268"/>
        <v/>
      </c>
      <c r="T177" s="152"/>
      <c r="U177" s="153"/>
      <c r="V177" s="145" t="str">
        <f>IFERROR(VLOOKUP(U177,整理番号!$A$3:$B$5,2,FALSE),"")</f>
        <v/>
      </c>
      <c r="W177" s="153"/>
      <c r="X177" s="146" t="str">
        <f>IFERROR(VLOOKUP(W177,整理番号!$A$8:$B$9,2,FALSE),"")</f>
        <v/>
      </c>
      <c r="Y177" s="153"/>
      <c r="Z177" s="145" t="str">
        <f>IFERROR(VLOOKUP(Y177,整理番号!$A$12:$B$16,2,FALSE),"")</f>
        <v/>
      </c>
      <c r="AA177" s="209"/>
      <c r="AB177" s="211"/>
      <c r="AC177" s="211"/>
      <c r="AD177" s="209"/>
      <c r="AE177" s="209"/>
      <c r="AF177" s="209"/>
      <c r="AG177" s="209"/>
      <c r="AH177" s="408"/>
      <c r="AI177" s="159"/>
      <c r="AJ177" s="410" t="str">
        <f>IFERROR(VLOOKUP(AI177,整理番号!$A$19:$B$23,2,FALSE),"")</f>
        <v/>
      </c>
      <c r="AK177" s="156" t="str">
        <f t="shared" si="269"/>
        <v/>
      </c>
      <c r="AL177" s="157"/>
      <c r="AM177" s="216"/>
      <c r="AN177" s="218"/>
      <c r="AO177" s="218"/>
      <c r="AP177" s="158"/>
      <c r="AQ177" s="159"/>
      <c r="AR177" s="160"/>
      <c r="AS177" s="161" t="str">
        <f t="shared" si="270"/>
        <v/>
      </c>
      <c r="AT177" s="147"/>
      <c r="AU177" s="147"/>
      <c r="AV177" s="161" t="str">
        <f t="shared" si="271"/>
        <v/>
      </c>
      <c r="AW177" s="162" t="str">
        <f t="shared" si="272"/>
        <v/>
      </c>
      <c r="AX177" s="162" t="str">
        <f t="shared" si="273"/>
        <v/>
      </c>
      <c r="AY177" s="223"/>
      <c r="AZ177" s="227" t="str">
        <f t="shared" si="274"/>
        <v/>
      </c>
      <c r="BA177" s="228" t="str">
        <f t="shared" si="275"/>
        <v/>
      </c>
      <c r="BB177" s="234" t="str">
        <f t="shared" si="276"/>
        <v/>
      </c>
      <c r="BC177" s="237"/>
      <c r="BD177" s="238"/>
      <c r="BE177" s="284"/>
      <c r="BF177" s="286"/>
      <c r="BG177" s="241"/>
      <c r="BH177" s="241"/>
      <c r="BI177" s="241"/>
      <c r="BJ177" s="241"/>
      <c r="BK177" s="241"/>
      <c r="BL177" s="163" t="s">
        <v>105</v>
      </c>
      <c r="BM177" s="302" t="str">
        <f t="shared" si="277"/>
        <v/>
      </c>
      <c r="BN177" s="251"/>
      <c r="BO177" s="270"/>
      <c r="BP177" s="179"/>
      <c r="BQ177" s="164"/>
      <c r="BR177" s="243"/>
      <c r="BS177" s="243"/>
      <c r="BT177" s="243"/>
      <c r="BU177" s="243"/>
      <c r="BV177" s="243"/>
      <c r="BW177" s="165" t="s">
        <v>106</v>
      </c>
      <c r="BX177" s="251"/>
      <c r="BY177" s="296"/>
      <c r="BZ177" s="304"/>
      <c r="CA177" s="305"/>
      <c r="CB177" s="305"/>
      <c r="CC177" s="305"/>
      <c r="CD177" s="305"/>
      <c r="CE177" s="305"/>
      <c r="CF177" s="165" t="s">
        <v>169</v>
      </c>
      <c r="CG177" s="308" t="str">
        <f t="shared" si="278"/>
        <v/>
      </c>
      <c r="CH177" s="251"/>
      <c r="CI177" s="296"/>
      <c r="CJ177" s="166"/>
      <c r="CK177" s="245"/>
      <c r="CL177" s="245"/>
      <c r="CM177" s="245"/>
      <c r="CN177" s="245"/>
      <c r="CO177" s="245"/>
      <c r="CP177" s="165" t="s">
        <v>107</v>
      </c>
      <c r="CQ177" s="247"/>
      <c r="CR177" s="249" t="str">
        <f t="shared" si="279"/>
        <v/>
      </c>
      <c r="CS177" s="251"/>
      <c r="CT177" s="296" t="s">
        <v>171</v>
      </c>
      <c r="CU177" s="167"/>
      <c r="CV177" s="300"/>
      <c r="CW177" s="300"/>
      <c r="CX177" s="300"/>
      <c r="CY177" s="300"/>
      <c r="CZ177" s="300"/>
      <c r="DA177" s="300"/>
      <c r="DB177" s="168" t="s">
        <v>108</v>
      </c>
      <c r="DC177" s="296" t="s">
        <v>171</v>
      </c>
      <c r="DD177" s="170"/>
      <c r="DE177" s="300"/>
      <c r="DF177" s="300"/>
      <c r="DG177" s="300"/>
      <c r="DH177" s="300"/>
      <c r="DI177" s="300"/>
      <c r="DJ177" s="300"/>
      <c r="DK177" s="169" t="s">
        <v>106</v>
      </c>
      <c r="DL177" s="296" t="s">
        <v>171</v>
      </c>
      <c r="DM177" s="170"/>
      <c r="DN177" s="300"/>
      <c r="DO177" s="300"/>
      <c r="DP177" s="300"/>
      <c r="DQ177" s="300"/>
      <c r="DR177" s="300"/>
      <c r="DS177" s="300"/>
      <c r="DT177" s="171" t="s">
        <v>106</v>
      </c>
      <c r="DU177" s="296" t="s">
        <v>171</v>
      </c>
      <c r="DV177" s="310"/>
      <c r="DW177" s="300"/>
      <c r="DX177" s="300"/>
      <c r="DY177" s="300"/>
      <c r="DZ177" s="300"/>
      <c r="EA177" s="300"/>
      <c r="EB177" s="300"/>
      <c r="EC177" s="172" t="s">
        <v>106</v>
      </c>
      <c r="ED177" s="173"/>
      <c r="EE177" s="296" t="s">
        <v>171</v>
      </c>
      <c r="EF177" s="170"/>
      <c r="EG177" s="300"/>
      <c r="EH177" s="300"/>
      <c r="EI177" s="300"/>
      <c r="EJ177" s="300"/>
      <c r="EK177" s="300"/>
      <c r="EL177" s="300"/>
      <c r="EM177" s="172" t="s">
        <v>106</v>
      </c>
      <c r="EN177" s="174"/>
      <c r="EO177" s="296" t="s">
        <v>171</v>
      </c>
      <c r="EP177" s="255"/>
      <c r="EQ177" s="256"/>
      <c r="ER177" s="256"/>
      <c r="ES177" s="256"/>
      <c r="ET177" s="256"/>
      <c r="EU177" s="256"/>
      <c r="EV177" s="175" t="s">
        <v>109</v>
      </c>
      <c r="EW177" s="259" t="str">
        <f t="shared" si="280"/>
        <v/>
      </c>
      <c r="EX177" s="253"/>
      <c r="EY177" s="296" t="s">
        <v>171</v>
      </c>
      <c r="EZ177" s="255"/>
      <c r="FA177" s="256"/>
      <c r="FB177" s="256"/>
      <c r="FC177" s="256"/>
      <c r="FD177" s="256"/>
      <c r="FE177" s="256"/>
      <c r="FF177" s="175" t="s">
        <v>109</v>
      </c>
      <c r="FG177" s="176" t="str">
        <f t="shared" si="281"/>
        <v/>
      </c>
      <c r="FH177" s="251"/>
      <c r="FI177" s="296"/>
      <c r="FJ177" s="423"/>
      <c r="FK177" s="424"/>
      <c r="FL177" s="424"/>
      <c r="FM177" s="424"/>
      <c r="FN177" s="424"/>
      <c r="FO177" s="424"/>
      <c r="FP177" s="165" t="s">
        <v>110</v>
      </c>
      <c r="FQ177" s="177" t="str">
        <f t="shared" si="282"/>
        <v/>
      </c>
      <c r="FR177" s="261"/>
      <c r="FS177" s="263" t="str">
        <f t="shared" si="283"/>
        <v/>
      </c>
      <c r="FT177" s="269"/>
      <c r="FU177" s="270"/>
      <c r="FV177" s="265" t="str">
        <f t="shared" si="284"/>
        <v/>
      </c>
      <c r="FW177" s="273"/>
      <c r="FX177" s="274"/>
      <c r="FY177" s="267" t="str">
        <f t="shared" si="285"/>
        <v/>
      </c>
      <c r="FZ177" s="273"/>
      <c r="GA177" s="277"/>
      <c r="GB177" s="376"/>
      <c r="GD177" s="316" t="str">
        <f t="shared" si="286"/>
        <v/>
      </c>
      <c r="GE177" s="290" t="str">
        <f t="shared" si="287"/>
        <v/>
      </c>
      <c r="GF177" s="290" t="str">
        <f t="shared" si="288"/>
        <v/>
      </c>
      <c r="GG177" s="290" t="str">
        <f t="shared" si="289"/>
        <v/>
      </c>
      <c r="GH177" s="387" t="str">
        <f t="shared" si="290"/>
        <v/>
      </c>
      <c r="GI177" s="316" t="str">
        <f t="shared" si="291"/>
        <v/>
      </c>
      <c r="GJ177" s="290" t="str">
        <f t="shared" si="292"/>
        <v/>
      </c>
      <c r="GK177" s="290" t="str">
        <f t="shared" si="293"/>
        <v/>
      </c>
      <c r="GL177" s="317" t="str">
        <f t="shared" si="294"/>
        <v/>
      </c>
      <c r="GM177" s="391"/>
      <c r="GN177" s="398" t="str">
        <f t="shared" si="295"/>
        <v/>
      </c>
      <c r="GO177" s="398" t="str">
        <f t="shared" si="296"/>
        <v/>
      </c>
      <c r="GP177" s="399" t="str">
        <f t="shared" si="297"/>
        <v/>
      </c>
      <c r="GQ177" s="400" t="str">
        <f t="shared" si="298"/>
        <v/>
      </c>
      <c r="GR177" s="400" t="str">
        <f t="shared" si="299"/>
        <v/>
      </c>
      <c r="GS177" s="400" t="str">
        <f t="shared" si="300"/>
        <v/>
      </c>
      <c r="GT177" s="290" t="str">
        <f t="shared" si="301"/>
        <v/>
      </c>
      <c r="GU177" s="290" t="str">
        <f t="shared" si="302"/>
        <v/>
      </c>
      <c r="GV177" s="290" t="str">
        <f t="shared" si="303"/>
        <v/>
      </c>
      <c r="GW177" s="400" t="str">
        <f t="shared" si="304"/>
        <v/>
      </c>
      <c r="GX177" s="290" t="str">
        <f t="shared" si="305"/>
        <v/>
      </c>
      <c r="GY177" s="290" t="str">
        <f t="shared" si="306"/>
        <v/>
      </c>
      <c r="GZ177" s="290" t="str">
        <f t="shared" si="307"/>
        <v/>
      </c>
      <c r="HA177" s="317" t="str">
        <f t="shared" si="308"/>
        <v/>
      </c>
      <c r="HB177" s="417" t="str">
        <f t="shared" si="309"/>
        <v/>
      </c>
      <c r="HC177" s="399" t="str">
        <f t="shared" si="310"/>
        <v/>
      </c>
      <c r="HD177" s="290" t="str">
        <f t="shared" si="311"/>
        <v/>
      </c>
      <c r="HE177" s="290" t="str">
        <f t="shared" si="312"/>
        <v/>
      </c>
      <c r="HF177" s="290" t="str">
        <f t="shared" si="313"/>
        <v/>
      </c>
      <c r="HG177" s="290" t="str">
        <f t="shared" si="314"/>
        <v/>
      </c>
      <c r="HH177" s="317" t="str">
        <f t="shared" si="315"/>
        <v/>
      </c>
      <c r="HI177" s="399" t="str">
        <f t="shared" si="316"/>
        <v/>
      </c>
      <c r="HJ177" s="387" t="str">
        <f t="shared" si="317"/>
        <v/>
      </c>
      <c r="HK177" s="387" t="str">
        <f t="shared" si="318"/>
        <v/>
      </c>
      <c r="HL177" s="387" t="str">
        <f t="shared" si="319"/>
        <v/>
      </c>
      <c r="HM177" s="387" t="str">
        <f t="shared" si="320"/>
        <v/>
      </c>
      <c r="HN177" s="317" t="str">
        <f t="shared" si="321"/>
        <v/>
      </c>
      <c r="HO177" s="417" t="str">
        <f t="shared" si="322"/>
        <v/>
      </c>
      <c r="HP177" s="290" t="str">
        <f t="shared" si="323"/>
        <v/>
      </c>
      <c r="HQ177" s="290" t="str">
        <f t="shared" si="324"/>
        <v/>
      </c>
      <c r="HR177" s="422" t="str">
        <f t="shared" si="325"/>
        <v/>
      </c>
      <c r="HS177" s="399" t="str">
        <f t="shared" si="326"/>
        <v/>
      </c>
      <c r="HT177" s="400" t="str">
        <f t="shared" si="327"/>
        <v/>
      </c>
      <c r="HU177" s="387" t="str">
        <f t="shared" si="328"/>
        <v/>
      </c>
      <c r="HV177" s="387" t="str">
        <f t="shared" si="329"/>
        <v/>
      </c>
      <c r="HW177" s="404" t="str">
        <f t="shared" si="330"/>
        <v/>
      </c>
      <c r="HX177" s="394" t="str">
        <f t="shared" si="331"/>
        <v/>
      </c>
      <c r="HY177" s="180"/>
      <c r="HZ177" s="406">
        <f t="shared" si="332"/>
        <v>0</v>
      </c>
      <c r="IA177" s="406">
        <f t="shared" si="333"/>
        <v>0</v>
      </c>
      <c r="IB177" s="407">
        <f t="shared" si="334"/>
        <v>0</v>
      </c>
      <c r="IC177" s="407" t="str">
        <f t="shared" si="335"/>
        <v/>
      </c>
      <c r="ID177" s="407" t="str">
        <f t="shared" si="336"/>
        <v/>
      </c>
      <c r="IE177" s="407" t="str">
        <f t="shared" si="337"/>
        <v/>
      </c>
      <c r="IF177" s="407" t="str">
        <f t="shared" si="338"/>
        <v/>
      </c>
      <c r="IG177" s="407">
        <f t="shared" si="339"/>
        <v>0</v>
      </c>
      <c r="IH177" s="407">
        <f t="shared" si="340"/>
        <v>0</v>
      </c>
      <c r="II177" s="407">
        <f t="shared" si="341"/>
        <v>0</v>
      </c>
      <c r="IJ177" s="407">
        <f t="shared" si="342"/>
        <v>0</v>
      </c>
      <c r="IK177" s="406">
        <f t="shared" si="343"/>
        <v>0</v>
      </c>
    </row>
    <row r="178" spans="2:245" s="178" customFormat="1" ht="15" customHeight="1" x14ac:dyDescent="0.2">
      <c r="B178" s="231">
        <f t="shared" si="259"/>
        <v>0</v>
      </c>
      <c r="C178" s="231">
        <f t="shared" si="260"/>
        <v>0</v>
      </c>
      <c r="D178" s="231">
        <f t="shared" si="261"/>
        <v>0</v>
      </c>
      <c r="E178" s="231">
        <f t="shared" si="262"/>
        <v>0</v>
      </c>
      <c r="F178" s="231">
        <f t="shared" si="263"/>
        <v>0</v>
      </c>
      <c r="G178" s="231">
        <f t="shared" si="264"/>
        <v>0</v>
      </c>
      <c r="H178" s="231">
        <f t="shared" si="265"/>
        <v>0</v>
      </c>
      <c r="I178" s="232">
        <f t="shared" si="266"/>
        <v>0</v>
      </c>
      <c r="J178" s="151">
        <f t="shared" si="267"/>
        <v>0</v>
      </c>
      <c r="K178" s="152"/>
      <c r="L178" s="152"/>
      <c r="M178" s="153"/>
      <c r="N178" s="154"/>
      <c r="O178" s="155"/>
      <c r="P178" s="145" t="str">
        <f>IFERROR(VLOOKUP(O178,整理番号!$A$30:$B$31,2,FALSE),"")</f>
        <v/>
      </c>
      <c r="Q178" s="152"/>
      <c r="R178" s="158"/>
      <c r="S178" s="156" t="str">
        <f t="shared" si="268"/>
        <v/>
      </c>
      <c r="T178" s="152"/>
      <c r="U178" s="153"/>
      <c r="V178" s="145" t="str">
        <f>IFERROR(VLOOKUP(U178,整理番号!$A$3:$B$5,2,FALSE),"")</f>
        <v/>
      </c>
      <c r="W178" s="153"/>
      <c r="X178" s="146" t="str">
        <f>IFERROR(VLOOKUP(W178,整理番号!$A$8:$B$9,2,FALSE),"")</f>
        <v/>
      </c>
      <c r="Y178" s="153"/>
      <c r="Z178" s="145" t="str">
        <f>IFERROR(VLOOKUP(Y178,整理番号!$A$12:$B$16,2,FALSE),"")</f>
        <v/>
      </c>
      <c r="AA178" s="209"/>
      <c r="AB178" s="211"/>
      <c r="AC178" s="211"/>
      <c r="AD178" s="209"/>
      <c r="AE178" s="209"/>
      <c r="AF178" s="209"/>
      <c r="AG178" s="209"/>
      <c r="AH178" s="408"/>
      <c r="AI178" s="159"/>
      <c r="AJ178" s="410" t="str">
        <f>IFERROR(VLOOKUP(AI178,整理番号!$A$19:$B$23,2,FALSE),"")</f>
        <v/>
      </c>
      <c r="AK178" s="156" t="str">
        <f t="shared" si="269"/>
        <v/>
      </c>
      <c r="AL178" s="157"/>
      <c r="AM178" s="216"/>
      <c r="AN178" s="218"/>
      <c r="AO178" s="218"/>
      <c r="AP178" s="158"/>
      <c r="AQ178" s="159"/>
      <c r="AR178" s="160"/>
      <c r="AS178" s="161" t="str">
        <f t="shared" si="270"/>
        <v/>
      </c>
      <c r="AT178" s="147"/>
      <c r="AU178" s="147"/>
      <c r="AV178" s="161" t="str">
        <f t="shared" si="271"/>
        <v/>
      </c>
      <c r="AW178" s="162" t="str">
        <f t="shared" si="272"/>
        <v/>
      </c>
      <c r="AX178" s="162" t="str">
        <f t="shared" si="273"/>
        <v/>
      </c>
      <c r="AY178" s="223"/>
      <c r="AZ178" s="227" t="str">
        <f t="shared" si="274"/>
        <v/>
      </c>
      <c r="BA178" s="228" t="str">
        <f t="shared" si="275"/>
        <v/>
      </c>
      <c r="BB178" s="234" t="str">
        <f t="shared" si="276"/>
        <v/>
      </c>
      <c r="BC178" s="237"/>
      <c r="BD178" s="238"/>
      <c r="BE178" s="284"/>
      <c r="BF178" s="286"/>
      <c r="BG178" s="241"/>
      <c r="BH178" s="241"/>
      <c r="BI178" s="241"/>
      <c r="BJ178" s="241"/>
      <c r="BK178" s="241"/>
      <c r="BL178" s="163" t="s">
        <v>105</v>
      </c>
      <c r="BM178" s="302" t="str">
        <f t="shared" si="277"/>
        <v/>
      </c>
      <c r="BN178" s="251"/>
      <c r="BO178" s="270"/>
      <c r="BP178" s="179"/>
      <c r="BQ178" s="164"/>
      <c r="BR178" s="243"/>
      <c r="BS178" s="243"/>
      <c r="BT178" s="243"/>
      <c r="BU178" s="243"/>
      <c r="BV178" s="243"/>
      <c r="BW178" s="165" t="s">
        <v>106</v>
      </c>
      <c r="BX178" s="251"/>
      <c r="BY178" s="296"/>
      <c r="BZ178" s="304"/>
      <c r="CA178" s="305"/>
      <c r="CB178" s="305"/>
      <c r="CC178" s="305"/>
      <c r="CD178" s="305"/>
      <c r="CE178" s="305"/>
      <c r="CF178" s="165" t="s">
        <v>169</v>
      </c>
      <c r="CG178" s="308" t="str">
        <f t="shared" si="278"/>
        <v/>
      </c>
      <c r="CH178" s="251"/>
      <c r="CI178" s="296"/>
      <c r="CJ178" s="166"/>
      <c r="CK178" s="245"/>
      <c r="CL178" s="245"/>
      <c r="CM178" s="245"/>
      <c r="CN178" s="245"/>
      <c r="CO178" s="245"/>
      <c r="CP178" s="165" t="s">
        <v>107</v>
      </c>
      <c r="CQ178" s="247"/>
      <c r="CR178" s="249" t="str">
        <f t="shared" si="279"/>
        <v/>
      </c>
      <c r="CS178" s="251"/>
      <c r="CT178" s="296" t="s">
        <v>171</v>
      </c>
      <c r="CU178" s="167"/>
      <c r="CV178" s="300"/>
      <c r="CW178" s="300"/>
      <c r="CX178" s="300"/>
      <c r="CY178" s="300"/>
      <c r="CZ178" s="300"/>
      <c r="DA178" s="300"/>
      <c r="DB178" s="168" t="s">
        <v>108</v>
      </c>
      <c r="DC178" s="296" t="s">
        <v>171</v>
      </c>
      <c r="DD178" s="170"/>
      <c r="DE178" s="300"/>
      <c r="DF178" s="300"/>
      <c r="DG178" s="300"/>
      <c r="DH178" s="300"/>
      <c r="DI178" s="300"/>
      <c r="DJ178" s="300"/>
      <c r="DK178" s="169" t="s">
        <v>106</v>
      </c>
      <c r="DL178" s="296" t="s">
        <v>171</v>
      </c>
      <c r="DM178" s="170"/>
      <c r="DN178" s="300"/>
      <c r="DO178" s="300"/>
      <c r="DP178" s="300"/>
      <c r="DQ178" s="300"/>
      <c r="DR178" s="300"/>
      <c r="DS178" s="300"/>
      <c r="DT178" s="171" t="s">
        <v>106</v>
      </c>
      <c r="DU178" s="296" t="s">
        <v>171</v>
      </c>
      <c r="DV178" s="310"/>
      <c r="DW178" s="300"/>
      <c r="DX178" s="300"/>
      <c r="DY178" s="300"/>
      <c r="DZ178" s="300"/>
      <c r="EA178" s="300"/>
      <c r="EB178" s="300"/>
      <c r="EC178" s="172" t="s">
        <v>106</v>
      </c>
      <c r="ED178" s="173"/>
      <c r="EE178" s="296" t="s">
        <v>171</v>
      </c>
      <c r="EF178" s="170"/>
      <c r="EG178" s="300"/>
      <c r="EH178" s="300"/>
      <c r="EI178" s="300"/>
      <c r="EJ178" s="300"/>
      <c r="EK178" s="300"/>
      <c r="EL178" s="300"/>
      <c r="EM178" s="172" t="s">
        <v>106</v>
      </c>
      <c r="EN178" s="174"/>
      <c r="EO178" s="296" t="s">
        <v>171</v>
      </c>
      <c r="EP178" s="255"/>
      <c r="EQ178" s="256"/>
      <c r="ER178" s="256"/>
      <c r="ES178" s="256"/>
      <c r="ET178" s="256"/>
      <c r="EU178" s="256"/>
      <c r="EV178" s="175" t="s">
        <v>109</v>
      </c>
      <c r="EW178" s="259" t="str">
        <f t="shared" si="280"/>
        <v/>
      </c>
      <c r="EX178" s="253"/>
      <c r="EY178" s="296" t="s">
        <v>171</v>
      </c>
      <c r="EZ178" s="255"/>
      <c r="FA178" s="256"/>
      <c r="FB178" s="256"/>
      <c r="FC178" s="256"/>
      <c r="FD178" s="256"/>
      <c r="FE178" s="256"/>
      <c r="FF178" s="175" t="s">
        <v>109</v>
      </c>
      <c r="FG178" s="176" t="str">
        <f t="shared" si="281"/>
        <v/>
      </c>
      <c r="FH178" s="251"/>
      <c r="FI178" s="296"/>
      <c r="FJ178" s="423"/>
      <c r="FK178" s="424"/>
      <c r="FL178" s="424"/>
      <c r="FM178" s="424"/>
      <c r="FN178" s="424"/>
      <c r="FO178" s="424"/>
      <c r="FP178" s="165" t="s">
        <v>110</v>
      </c>
      <c r="FQ178" s="177" t="str">
        <f t="shared" si="282"/>
        <v/>
      </c>
      <c r="FR178" s="261"/>
      <c r="FS178" s="263" t="str">
        <f t="shared" si="283"/>
        <v/>
      </c>
      <c r="FT178" s="269"/>
      <c r="FU178" s="270"/>
      <c r="FV178" s="265" t="str">
        <f t="shared" si="284"/>
        <v/>
      </c>
      <c r="FW178" s="273"/>
      <c r="FX178" s="274"/>
      <c r="FY178" s="267" t="str">
        <f t="shared" si="285"/>
        <v/>
      </c>
      <c r="FZ178" s="273"/>
      <c r="GA178" s="277"/>
      <c r="GB178" s="376"/>
      <c r="GD178" s="316" t="str">
        <f t="shared" si="286"/>
        <v/>
      </c>
      <c r="GE178" s="290" t="str">
        <f t="shared" si="287"/>
        <v/>
      </c>
      <c r="GF178" s="290" t="str">
        <f t="shared" si="288"/>
        <v/>
      </c>
      <c r="GG178" s="290" t="str">
        <f t="shared" si="289"/>
        <v/>
      </c>
      <c r="GH178" s="387" t="str">
        <f t="shared" si="290"/>
        <v/>
      </c>
      <c r="GI178" s="316" t="str">
        <f t="shared" si="291"/>
        <v/>
      </c>
      <c r="GJ178" s="290" t="str">
        <f t="shared" si="292"/>
        <v/>
      </c>
      <c r="GK178" s="290" t="str">
        <f t="shared" si="293"/>
        <v/>
      </c>
      <c r="GL178" s="317" t="str">
        <f t="shared" si="294"/>
        <v/>
      </c>
      <c r="GM178" s="391"/>
      <c r="GN178" s="398" t="str">
        <f t="shared" si="295"/>
        <v/>
      </c>
      <c r="GO178" s="398" t="str">
        <f t="shared" si="296"/>
        <v/>
      </c>
      <c r="GP178" s="399" t="str">
        <f t="shared" si="297"/>
        <v/>
      </c>
      <c r="GQ178" s="400" t="str">
        <f t="shared" si="298"/>
        <v/>
      </c>
      <c r="GR178" s="400" t="str">
        <f t="shared" si="299"/>
        <v/>
      </c>
      <c r="GS178" s="400" t="str">
        <f t="shared" si="300"/>
        <v/>
      </c>
      <c r="GT178" s="290" t="str">
        <f t="shared" si="301"/>
        <v/>
      </c>
      <c r="GU178" s="290" t="str">
        <f t="shared" si="302"/>
        <v/>
      </c>
      <c r="GV178" s="290" t="str">
        <f t="shared" si="303"/>
        <v/>
      </c>
      <c r="GW178" s="400" t="str">
        <f t="shared" si="304"/>
        <v/>
      </c>
      <c r="GX178" s="290" t="str">
        <f t="shared" si="305"/>
        <v/>
      </c>
      <c r="GY178" s="290" t="str">
        <f t="shared" si="306"/>
        <v/>
      </c>
      <c r="GZ178" s="290" t="str">
        <f t="shared" si="307"/>
        <v/>
      </c>
      <c r="HA178" s="317" t="str">
        <f t="shared" si="308"/>
        <v/>
      </c>
      <c r="HB178" s="417" t="str">
        <f t="shared" si="309"/>
        <v/>
      </c>
      <c r="HC178" s="399" t="str">
        <f t="shared" si="310"/>
        <v/>
      </c>
      <c r="HD178" s="290" t="str">
        <f t="shared" si="311"/>
        <v/>
      </c>
      <c r="HE178" s="290" t="str">
        <f t="shared" si="312"/>
        <v/>
      </c>
      <c r="HF178" s="290" t="str">
        <f t="shared" si="313"/>
        <v/>
      </c>
      <c r="HG178" s="290" t="str">
        <f t="shared" si="314"/>
        <v/>
      </c>
      <c r="HH178" s="317" t="str">
        <f t="shared" si="315"/>
        <v/>
      </c>
      <c r="HI178" s="399" t="str">
        <f t="shared" si="316"/>
        <v/>
      </c>
      <c r="HJ178" s="387" t="str">
        <f t="shared" si="317"/>
        <v/>
      </c>
      <c r="HK178" s="387" t="str">
        <f t="shared" si="318"/>
        <v/>
      </c>
      <c r="HL178" s="387" t="str">
        <f t="shared" si="319"/>
        <v/>
      </c>
      <c r="HM178" s="387" t="str">
        <f t="shared" si="320"/>
        <v/>
      </c>
      <c r="HN178" s="317" t="str">
        <f t="shared" si="321"/>
        <v/>
      </c>
      <c r="HO178" s="417" t="str">
        <f t="shared" si="322"/>
        <v/>
      </c>
      <c r="HP178" s="290" t="str">
        <f t="shared" si="323"/>
        <v/>
      </c>
      <c r="HQ178" s="290" t="str">
        <f t="shared" si="324"/>
        <v/>
      </c>
      <c r="HR178" s="422" t="str">
        <f t="shared" si="325"/>
        <v/>
      </c>
      <c r="HS178" s="399" t="str">
        <f t="shared" si="326"/>
        <v/>
      </c>
      <c r="HT178" s="400" t="str">
        <f t="shared" si="327"/>
        <v/>
      </c>
      <c r="HU178" s="387" t="str">
        <f t="shared" si="328"/>
        <v/>
      </c>
      <c r="HV178" s="387" t="str">
        <f t="shared" si="329"/>
        <v/>
      </c>
      <c r="HW178" s="404" t="str">
        <f t="shared" si="330"/>
        <v/>
      </c>
      <c r="HX178" s="394" t="str">
        <f t="shared" si="331"/>
        <v/>
      </c>
      <c r="HY178" s="180"/>
      <c r="HZ178" s="406">
        <f t="shared" si="332"/>
        <v>0</v>
      </c>
      <c r="IA178" s="406">
        <f t="shared" si="333"/>
        <v>0</v>
      </c>
      <c r="IB178" s="407">
        <f t="shared" si="334"/>
        <v>0</v>
      </c>
      <c r="IC178" s="407" t="str">
        <f t="shared" si="335"/>
        <v/>
      </c>
      <c r="ID178" s="407" t="str">
        <f t="shared" si="336"/>
        <v/>
      </c>
      <c r="IE178" s="407" t="str">
        <f t="shared" si="337"/>
        <v/>
      </c>
      <c r="IF178" s="407" t="str">
        <f t="shared" si="338"/>
        <v/>
      </c>
      <c r="IG178" s="407">
        <f t="shared" si="339"/>
        <v>0</v>
      </c>
      <c r="IH178" s="407">
        <f t="shared" si="340"/>
        <v>0</v>
      </c>
      <c r="II178" s="407">
        <f t="shared" si="341"/>
        <v>0</v>
      </c>
      <c r="IJ178" s="407">
        <f t="shared" si="342"/>
        <v>0</v>
      </c>
      <c r="IK178" s="406">
        <f t="shared" si="343"/>
        <v>0</v>
      </c>
    </row>
    <row r="179" spans="2:245" s="178" customFormat="1" ht="15" customHeight="1" x14ac:dyDescent="0.2">
      <c r="B179" s="231">
        <f t="shared" si="259"/>
        <v>0</v>
      </c>
      <c r="C179" s="231">
        <f t="shared" si="260"/>
        <v>0</v>
      </c>
      <c r="D179" s="231">
        <f t="shared" si="261"/>
        <v>0</v>
      </c>
      <c r="E179" s="231">
        <f t="shared" si="262"/>
        <v>0</v>
      </c>
      <c r="F179" s="231">
        <f t="shared" si="263"/>
        <v>0</v>
      </c>
      <c r="G179" s="231">
        <f t="shared" si="264"/>
        <v>0</v>
      </c>
      <c r="H179" s="231">
        <f t="shared" si="265"/>
        <v>0</v>
      </c>
      <c r="I179" s="232">
        <f t="shared" si="266"/>
        <v>0</v>
      </c>
      <c r="J179" s="151">
        <f t="shared" si="267"/>
        <v>0</v>
      </c>
      <c r="K179" s="152"/>
      <c r="L179" s="152"/>
      <c r="M179" s="153"/>
      <c r="N179" s="154"/>
      <c r="O179" s="155"/>
      <c r="P179" s="145" t="str">
        <f>IFERROR(VLOOKUP(O179,整理番号!$A$30:$B$31,2,FALSE),"")</f>
        <v/>
      </c>
      <c r="Q179" s="152"/>
      <c r="R179" s="158"/>
      <c r="S179" s="156" t="str">
        <f t="shared" si="268"/>
        <v/>
      </c>
      <c r="T179" s="152"/>
      <c r="U179" s="153"/>
      <c r="V179" s="145" t="str">
        <f>IFERROR(VLOOKUP(U179,整理番号!$A$3:$B$5,2,FALSE),"")</f>
        <v/>
      </c>
      <c r="W179" s="153"/>
      <c r="X179" s="146" t="str">
        <f>IFERROR(VLOOKUP(W179,整理番号!$A$8:$B$9,2,FALSE),"")</f>
        <v/>
      </c>
      <c r="Y179" s="153"/>
      <c r="Z179" s="145" t="str">
        <f>IFERROR(VLOOKUP(Y179,整理番号!$A$12:$B$16,2,FALSE),"")</f>
        <v/>
      </c>
      <c r="AA179" s="209"/>
      <c r="AB179" s="211"/>
      <c r="AC179" s="211"/>
      <c r="AD179" s="209"/>
      <c r="AE179" s="209"/>
      <c r="AF179" s="209"/>
      <c r="AG179" s="209"/>
      <c r="AH179" s="408"/>
      <c r="AI179" s="159"/>
      <c r="AJ179" s="410" t="str">
        <f>IFERROR(VLOOKUP(AI179,整理番号!$A$19:$B$23,2,FALSE),"")</f>
        <v/>
      </c>
      <c r="AK179" s="156" t="str">
        <f t="shared" si="269"/>
        <v/>
      </c>
      <c r="AL179" s="157"/>
      <c r="AM179" s="216"/>
      <c r="AN179" s="218"/>
      <c r="AO179" s="218"/>
      <c r="AP179" s="158"/>
      <c r="AQ179" s="159"/>
      <c r="AR179" s="160"/>
      <c r="AS179" s="161" t="str">
        <f t="shared" si="270"/>
        <v/>
      </c>
      <c r="AT179" s="147"/>
      <c r="AU179" s="147"/>
      <c r="AV179" s="161" t="str">
        <f t="shared" si="271"/>
        <v/>
      </c>
      <c r="AW179" s="162" t="str">
        <f t="shared" si="272"/>
        <v/>
      </c>
      <c r="AX179" s="162" t="str">
        <f t="shared" si="273"/>
        <v/>
      </c>
      <c r="AY179" s="223"/>
      <c r="AZ179" s="227" t="str">
        <f t="shared" si="274"/>
        <v/>
      </c>
      <c r="BA179" s="228" t="str">
        <f t="shared" si="275"/>
        <v/>
      </c>
      <c r="BB179" s="234" t="str">
        <f t="shared" si="276"/>
        <v/>
      </c>
      <c r="BC179" s="237"/>
      <c r="BD179" s="238"/>
      <c r="BE179" s="284"/>
      <c r="BF179" s="286"/>
      <c r="BG179" s="241"/>
      <c r="BH179" s="241"/>
      <c r="BI179" s="241"/>
      <c r="BJ179" s="241"/>
      <c r="BK179" s="241"/>
      <c r="BL179" s="163" t="s">
        <v>105</v>
      </c>
      <c r="BM179" s="302" t="str">
        <f t="shared" si="277"/>
        <v/>
      </c>
      <c r="BN179" s="251"/>
      <c r="BO179" s="270"/>
      <c r="BP179" s="179"/>
      <c r="BQ179" s="164"/>
      <c r="BR179" s="243"/>
      <c r="BS179" s="243"/>
      <c r="BT179" s="243"/>
      <c r="BU179" s="243"/>
      <c r="BV179" s="243"/>
      <c r="BW179" s="165" t="s">
        <v>106</v>
      </c>
      <c r="BX179" s="251"/>
      <c r="BY179" s="296"/>
      <c r="BZ179" s="304"/>
      <c r="CA179" s="305"/>
      <c r="CB179" s="305"/>
      <c r="CC179" s="305"/>
      <c r="CD179" s="305"/>
      <c r="CE179" s="305"/>
      <c r="CF179" s="165" t="s">
        <v>169</v>
      </c>
      <c r="CG179" s="308" t="str">
        <f t="shared" si="278"/>
        <v/>
      </c>
      <c r="CH179" s="251"/>
      <c r="CI179" s="296"/>
      <c r="CJ179" s="166"/>
      <c r="CK179" s="245"/>
      <c r="CL179" s="245"/>
      <c r="CM179" s="245"/>
      <c r="CN179" s="245"/>
      <c r="CO179" s="245"/>
      <c r="CP179" s="165" t="s">
        <v>107</v>
      </c>
      <c r="CQ179" s="247"/>
      <c r="CR179" s="249" t="str">
        <f t="shared" si="279"/>
        <v/>
      </c>
      <c r="CS179" s="251"/>
      <c r="CT179" s="296" t="s">
        <v>171</v>
      </c>
      <c r="CU179" s="167"/>
      <c r="CV179" s="300"/>
      <c r="CW179" s="300"/>
      <c r="CX179" s="300"/>
      <c r="CY179" s="300"/>
      <c r="CZ179" s="300"/>
      <c r="DA179" s="300"/>
      <c r="DB179" s="168" t="s">
        <v>108</v>
      </c>
      <c r="DC179" s="296" t="s">
        <v>171</v>
      </c>
      <c r="DD179" s="170"/>
      <c r="DE179" s="300"/>
      <c r="DF179" s="300"/>
      <c r="DG179" s="300"/>
      <c r="DH179" s="300"/>
      <c r="DI179" s="300"/>
      <c r="DJ179" s="300"/>
      <c r="DK179" s="169" t="s">
        <v>106</v>
      </c>
      <c r="DL179" s="296" t="s">
        <v>171</v>
      </c>
      <c r="DM179" s="170"/>
      <c r="DN179" s="300"/>
      <c r="DO179" s="300"/>
      <c r="DP179" s="300"/>
      <c r="DQ179" s="300"/>
      <c r="DR179" s="300"/>
      <c r="DS179" s="300"/>
      <c r="DT179" s="171" t="s">
        <v>106</v>
      </c>
      <c r="DU179" s="296" t="s">
        <v>171</v>
      </c>
      <c r="DV179" s="310"/>
      <c r="DW179" s="300"/>
      <c r="DX179" s="300"/>
      <c r="DY179" s="300"/>
      <c r="DZ179" s="300"/>
      <c r="EA179" s="300"/>
      <c r="EB179" s="300"/>
      <c r="EC179" s="172" t="s">
        <v>106</v>
      </c>
      <c r="ED179" s="173"/>
      <c r="EE179" s="296" t="s">
        <v>171</v>
      </c>
      <c r="EF179" s="170"/>
      <c r="EG179" s="300"/>
      <c r="EH179" s="300"/>
      <c r="EI179" s="300"/>
      <c r="EJ179" s="300"/>
      <c r="EK179" s="300"/>
      <c r="EL179" s="300"/>
      <c r="EM179" s="172" t="s">
        <v>106</v>
      </c>
      <c r="EN179" s="174"/>
      <c r="EO179" s="296" t="s">
        <v>171</v>
      </c>
      <c r="EP179" s="255"/>
      <c r="EQ179" s="256"/>
      <c r="ER179" s="256"/>
      <c r="ES179" s="256"/>
      <c r="ET179" s="256"/>
      <c r="EU179" s="256"/>
      <c r="EV179" s="175" t="s">
        <v>109</v>
      </c>
      <c r="EW179" s="259" t="str">
        <f t="shared" si="280"/>
        <v/>
      </c>
      <c r="EX179" s="253"/>
      <c r="EY179" s="296" t="s">
        <v>171</v>
      </c>
      <c r="EZ179" s="255"/>
      <c r="FA179" s="256"/>
      <c r="FB179" s="256"/>
      <c r="FC179" s="256"/>
      <c r="FD179" s="256"/>
      <c r="FE179" s="256"/>
      <c r="FF179" s="175" t="s">
        <v>109</v>
      </c>
      <c r="FG179" s="176" t="str">
        <f t="shared" si="281"/>
        <v/>
      </c>
      <c r="FH179" s="251"/>
      <c r="FI179" s="296"/>
      <c r="FJ179" s="423"/>
      <c r="FK179" s="424"/>
      <c r="FL179" s="424"/>
      <c r="FM179" s="424"/>
      <c r="FN179" s="424"/>
      <c r="FO179" s="424"/>
      <c r="FP179" s="165" t="s">
        <v>110</v>
      </c>
      <c r="FQ179" s="177" t="str">
        <f t="shared" si="282"/>
        <v/>
      </c>
      <c r="FR179" s="261"/>
      <c r="FS179" s="263" t="str">
        <f t="shared" si="283"/>
        <v/>
      </c>
      <c r="FT179" s="269"/>
      <c r="FU179" s="270"/>
      <c r="FV179" s="265" t="str">
        <f t="shared" si="284"/>
        <v/>
      </c>
      <c r="FW179" s="273"/>
      <c r="FX179" s="274"/>
      <c r="FY179" s="267" t="str">
        <f t="shared" si="285"/>
        <v/>
      </c>
      <c r="FZ179" s="273"/>
      <c r="GA179" s="277"/>
      <c r="GB179" s="376"/>
      <c r="GD179" s="316" t="str">
        <f t="shared" si="286"/>
        <v/>
      </c>
      <c r="GE179" s="290" t="str">
        <f t="shared" si="287"/>
        <v/>
      </c>
      <c r="GF179" s="290" t="str">
        <f t="shared" si="288"/>
        <v/>
      </c>
      <c r="GG179" s="290" t="str">
        <f t="shared" si="289"/>
        <v/>
      </c>
      <c r="GH179" s="387" t="str">
        <f t="shared" si="290"/>
        <v/>
      </c>
      <c r="GI179" s="316" t="str">
        <f t="shared" si="291"/>
        <v/>
      </c>
      <c r="GJ179" s="290" t="str">
        <f t="shared" si="292"/>
        <v/>
      </c>
      <c r="GK179" s="290" t="str">
        <f t="shared" si="293"/>
        <v/>
      </c>
      <c r="GL179" s="317" t="str">
        <f t="shared" si="294"/>
        <v/>
      </c>
      <c r="GM179" s="391"/>
      <c r="GN179" s="398" t="str">
        <f t="shared" si="295"/>
        <v/>
      </c>
      <c r="GO179" s="398" t="str">
        <f t="shared" si="296"/>
        <v/>
      </c>
      <c r="GP179" s="399" t="str">
        <f t="shared" si="297"/>
        <v/>
      </c>
      <c r="GQ179" s="400" t="str">
        <f t="shared" si="298"/>
        <v/>
      </c>
      <c r="GR179" s="400" t="str">
        <f t="shared" si="299"/>
        <v/>
      </c>
      <c r="GS179" s="400" t="str">
        <f t="shared" si="300"/>
        <v/>
      </c>
      <c r="GT179" s="290" t="str">
        <f t="shared" si="301"/>
        <v/>
      </c>
      <c r="GU179" s="290" t="str">
        <f t="shared" si="302"/>
        <v/>
      </c>
      <c r="GV179" s="290" t="str">
        <f t="shared" si="303"/>
        <v/>
      </c>
      <c r="GW179" s="400" t="str">
        <f t="shared" si="304"/>
        <v/>
      </c>
      <c r="GX179" s="290" t="str">
        <f t="shared" si="305"/>
        <v/>
      </c>
      <c r="GY179" s="290" t="str">
        <f t="shared" si="306"/>
        <v/>
      </c>
      <c r="GZ179" s="290" t="str">
        <f t="shared" si="307"/>
        <v/>
      </c>
      <c r="HA179" s="317" t="str">
        <f t="shared" si="308"/>
        <v/>
      </c>
      <c r="HB179" s="417" t="str">
        <f t="shared" si="309"/>
        <v/>
      </c>
      <c r="HC179" s="399" t="str">
        <f t="shared" si="310"/>
        <v/>
      </c>
      <c r="HD179" s="290" t="str">
        <f t="shared" si="311"/>
        <v/>
      </c>
      <c r="HE179" s="290" t="str">
        <f t="shared" si="312"/>
        <v/>
      </c>
      <c r="HF179" s="290" t="str">
        <f t="shared" si="313"/>
        <v/>
      </c>
      <c r="HG179" s="290" t="str">
        <f t="shared" si="314"/>
        <v/>
      </c>
      <c r="HH179" s="317" t="str">
        <f t="shared" si="315"/>
        <v/>
      </c>
      <c r="HI179" s="399" t="str">
        <f t="shared" si="316"/>
        <v/>
      </c>
      <c r="HJ179" s="387" t="str">
        <f t="shared" si="317"/>
        <v/>
      </c>
      <c r="HK179" s="387" t="str">
        <f t="shared" si="318"/>
        <v/>
      </c>
      <c r="HL179" s="387" t="str">
        <f t="shared" si="319"/>
        <v/>
      </c>
      <c r="HM179" s="387" t="str">
        <f t="shared" si="320"/>
        <v/>
      </c>
      <c r="HN179" s="317" t="str">
        <f t="shared" si="321"/>
        <v/>
      </c>
      <c r="HO179" s="417" t="str">
        <f t="shared" si="322"/>
        <v/>
      </c>
      <c r="HP179" s="290" t="str">
        <f t="shared" si="323"/>
        <v/>
      </c>
      <c r="HQ179" s="290" t="str">
        <f t="shared" si="324"/>
        <v/>
      </c>
      <c r="HR179" s="422" t="str">
        <f t="shared" si="325"/>
        <v/>
      </c>
      <c r="HS179" s="399" t="str">
        <f t="shared" si="326"/>
        <v/>
      </c>
      <c r="HT179" s="400" t="str">
        <f t="shared" si="327"/>
        <v/>
      </c>
      <c r="HU179" s="387" t="str">
        <f t="shared" si="328"/>
        <v/>
      </c>
      <c r="HV179" s="387" t="str">
        <f t="shared" si="329"/>
        <v/>
      </c>
      <c r="HW179" s="404" t="str">
        <f t="shared" si="330"/>
        <v/>
      </c>
      <c r="HX179" s="394" t="str">
        <f t="shared" si="331"/>
        <v/>
      </c>
      <c r="HY179" s="180"/>
      <c r="HZ179" s="406">
        <f t="shared" si="332"/>
        <v>0</v>
      </c>
      <c r="IA179" s="406">
        <f t="shared" si="333"/>
        <v>0</v>
      </c>
      <c r="IB179" s="407">
        <f t="shared" si="334"/>
        <v>0</v>
      </c>
      <c r="IC179" s="407" t="str">
        <f t="shared" si="335"/>
        <v/>
      </c>
      <c r="ID179" s="407" t="str">
        <f t="shared" si="336"/>
        <v/>
      </c>
      <c r="IE179" s="407" t="str">
        <f t="shared" si="337"/>
        <v/>
      </c>
      <c r="IF179" s="407" t="str">
        <f t="shared" si="338"/>
        <v/>
      </c>
      <c r="IG179" s="407">
        <f t="shared" si="339"/>
        <v>0</v>
      </c>
      <c r="IH179" s="407">
        <f t="shared" si="340"/>
        <v>0</v>
      </c>
      <c r="II179" s="407">
        <f t="shared" si="341"/>
        <v>0</v>
      </c>
      <c r="IJ179" s="407">
        <f t="shared" si="342"/>
        <v>0</v>
      </c>
      <c r="IK179" s="406">
        <f t="shared" si="343"/>
        <v>0</v>
      </c>
    </row>
    <row r="180" spans="2:245" s="178" customFormat="1" ht="15" customHeight="1" x14ac:dyDescent="0.2">
      <c r="B180" s="231">
        <f t="shared" si="259"/>
        <v>0</v>
      </c>
      <c r="C180" s="231">
        <f t="shared" si="260"/>
        <v>0</v>
      </c>
      <c r="D180" s="231">
        <f t="shared" si="261"/>
        <v>0</v>
      </c>
      <c r="E180" s="231">
        <f t="shared" si="262"/>
        <v>0</v>
      </c>
      <c r="F180" s="231">
        <f t="shared" si="263"/>
        <v>0</v>
      </c>
      <c r="G180" s="231">
        <f t="shared" si="264"/>
        <v>0</v>
      </c>
      <c r="H180" s="231">
        <f t="shared" si="265"/>
        <v>0</v>
      </c>
      <c r="I180" s="232">
        <f t="shared" si="266"/>
        <v>0</v>
      </c>
      <c r="J180" s="151">
        <f t="shared" si="267"/>
        <v>0</v>
      </c>
      <c r="K180" s="152"/>
      <c r="L180" s="152"/>
      <c r="M180" s="153"/>
      <c r="N180" s="154"/>
      <c r="O180" s="155"/>
      <c r="P180" s="145" t="str">
        <f>IFERROR(VLOOKUP(O180,整理番号!$A$30:$B$31,2,FALSE),"")</f>
        <v/>
      </c>
      <c r="Q180" s="152"/>
      <c r="R180" s="158"/>
      <c r="S180" s="156" t="str">
        <f t="shared" si="268"/>
        <v/>
      </c>
      <c r="T180" s="152"/>
      <c r="U180" s="153"/>
      <c r="V180" s="145" t="str">
        <f>IFERROR(VLOOKUP(U180,整理番号!$A$3:$B$5,2,FALSE),"")</f>
        <v/>
      </c>
      <c r="W180" s="153"/>
      <c r="X180" s="146" t="str">
        <f>IFERROR(VLOOKUP(W180,整理番号!$A$8:$B$9,2,FALSE),"")</f>
        <v/>
      </c>
      <c r="Y180" s="153"/>
      <c r="Z180" s="145" t="str">
        <f>IFERROR(VLOOKUP(Y180,整理番号!$A$12:$B$16,2,FALSE),"")</f>
        <v/>
      </c>
      <c r="AA180" s="209"/>
      <c r="AB180" s="211"/>
      <c r="AC180" s="211"/>
      <c r="AD180" s="209"/>
      <c r="AE180" s="209"/>
      <c r="AF180" s="209"/>
      <c r="AG180" s="209"/>
      <c r="AH180" s="408"/>
      <c r="AI180" s="159"/>
      <c r="AJ180" s="410" t="str">
        <f>IFERROR(VLOOKUP(AI180,整理番号!$A$19:$B$23,2,FALSE),"")</f>
        <v/>
      </c>
      <c r="AK180" s="156" t="str">
        <f t="shared" si="269"/>
        <v/>
      </c>
      <c r="AL180" s="157"/>
      <c r="AM180" s="216"/>
      <c r="AN180" s="218"/>
      <c r="AO180" s="218"/>
      <c r="AP180" s="158"/>
      <c r="AQ180" s="159"/>
      <c r="AR180" s="160"/>
      <c r="AS180" s="161" t="str">
        <f t="shared" si="270"/>
        <v/>
      </c>
      <c r="AT180" s="147"/>
      <c r="AU180" s="147"/>
      <c r="AV180" s="161" t="str">
        <f t="shared" si="271"/>
        <v/>
      </c>
      <c r="AW180" s="162" t="str">
        <f t="shared" si="272"/>
        <v/>
      </c>
      <c r="AX180" s="162" t="str">
        <f t="shared" si="273"/>
        <v/>
      </c>
      <c r="AY180" s="223"/>
      <c r="AZ180" s="227" t="str">
        <f t="shared" si="274"/>
        <v/>
      </c>
      <c r="BA180" s="228" t="str">
        <f t="shared" si="275"/>
        <v/>
      </c>
      <c r="BB180" s="235" t="str">
        <f t="shared" si="276"/>
        <v/>
      </c>
      <c r="BC180" s="237"/>
      <c r="BD180" s="238"/>
      <c r="BE180" s="284"/>
      <c r="BF180" s="286"/>
      <c r="BG180" s="241"/>
      <c r="BH180" s="241"/>
      <c r="BI180" s="241"/>
      <c r="BJ180" s="241"/>
      <c r="BK180" s="241"/>
      <c r="BL180" s="163" t="s">
        <v>105</v>
      </c>
      <c r="BM180" s="302" t="str">
        <f t="shared" si="277"/>
        <v/>
      </c>
      <c r="BN180" s="251"/>
      <c r="BO180" s="270"/>
      <c r="BP180" s="179"/>
      <c r="BQ180" s="164"/>
      <c r="BR180" s="243"/>
      <c r="BS180" s="243"/>
      <c r="BT180" s="243"/>
      <c r="BU180" s="243"/>
      <c r="BV180" s="243"/>
      <c r="BW180" s="165" t="s">
        <v>106</v>
      </c>
      <c r="BX180" s="251"/>
      <c r="BY180" s="296"/>
      <c r="BZ180" s="304"/>
      <c r="CA180" s="305"/>
      <c r="CB180" s="305"/>
      <c r="CC180" s="305"/>
      <c r="CD180" s="305"/>
      <c r="CE180" s="305"/>
      <c r="CF180" s="165" t="s">
        <v>169</v>
      </c>
      <c r="CG180" s="308" t="str">
        <f t="shared" si="278"/>
        <v/>
      </c>
      <c r="CH180" s="251"/>
      <c r="CI180" s="296"/>
      <c r="CJ180" s="166"/>
      <c r="CK180" s="245"/>
      <c r="CL180" s="245"/>
      <c r="CM180" s="245"/>
      <c r="CN180" s="245"/>
      <c r="CO180" s="245"/>
      <c r="CP180" s="165" t="s">
        <v>107</v>
      </c>
      <c r="CQ180" s="247"/>
      <c r="CR180" s="249" t="str">
        <f t="shared" si="279"/>
        <v/>
      </c>
      <c r="CS180" s="251"/>
      <c r="CT180" s="296" t="s">
        <v>171</v>
      </c>
      <c r="CU180" s="167"/>
      <c r="CV180" s="300"/>
      <c r="CW180" s="300"/>
      <c r="CX180" s="300"/>
      <c r="CY180" s="300"/>
      <c r="CZ180" s="300"/>
      <c r="DA180" s="300"/>
      <c r="DB180" s="168" t="s">
        <v>108</v>
      </c>
      <c r="DC180" s="296" t="s">
        <v>171</v>
      </c>
      <c r="DD180" s="170"/>
      <c r="DE180" s="300"/>
      <c r="DF180" s="300"/>
      <c r="DG180" s="300"/>
      <c r="DH180" s="300"/>
      <c r="DI180" s="300"/>
      <c r="DJ180" s="300"/>
      <c r="DK180" s="169" t="s">
        <v>106</v>
      </c>
      <c r="DL180" s="296" t="s">
        <v>171</v>
      </c>
      <c r="DM180" s="170"/>
      <c r="DN180" s="300"/>
      <c r="DO180" s="300"/>
      <c r="DP180" s="300"/>
      <c r="DQ180" s="300"/>
      <c r="DR180" s="300"/>
      <c r="DS180" s="300"/>
      <c r="DT180" s="171" t="s">
        <v>106</v>
      </c>
      <c r="DU180" s="296" t="s">
        <v>171</v>
      </c>
      <c r="DV180" s="310"/>
      <c r="DW180" s="300"/>
      <c r="DX180" s="300"/>
      <c r="DY180" s="300"/>
      <c r="DZ180" s="300"/>
      <c r="EA180" s="300"/>
      <c r="EB180" s="300"/>
      <c r="EC180" s="172" t="s">
        <v>106</v>
      </c>
      <c r="ED180" s="173"/>
      <c r="EE180" s="296" t="s">
        <v>171</v>
      </c>
      <c r="EF180" s="170"/>
      <c r="EG180" s="300"/>
      <c r="EH180" s="300"/>
      <c r="EI180" s="300"/>
      <c r="EJ180" s="300"/>
      <c r="EK180" s="300"/>
      <c r="EL180" s="300"/>
      <c r="EM180" s="172" t="s">
        <v>106</v>
      </c>
      <c r="EN180" s="174"/>
      <c r="EO180" s="296" t="s">
        <v>171</v>
      </c>
      <c r="EP180" s="255"/>
      <c r="EQ180" s="256"/>
      <c r="ER180" s="256"/>
      <c r="ES180" s="256"/>
      <c r="ET180" s="256"/>
      <c r="EU180" s="256"/>
      <c r="EV180" s="175" t="s">
        <v>109</v>
      </c>
      <c r="EW180" s="259" t="str">
        <f t="shared" si="280"/>
        <v/>
      </c>
      <c r="EX180" s="253"/>
      <c r="EY180" s="296" t="s">
        <v>171</v>
      </c>
      <c r="EZ180" s="255"/>
      <c r="FA180" s="256"/>
      <c r="FB180" s="256"/>
      <c r="FC180" s="256"/>
      <c r="FD180" s="256"/>
      <c r="FE180" s="256"/>
      <c r="FF180" s="175" t="s">
        <v>109</v>
      </c>
      <c r="FG180" s="176" t="str">
        <f t="shared" si="281"/>
        <v/>
      </c>
      <c r="FH180" s="251"/>
      <c r="FI180" s="296"/>
      <c r="FJ180" s="423"/>
      <c r="FK180" s="424"/>
      <c r="FL180" s="424"/>
      <c r="FM180" s="424"/>
      <c r="FN180" s="424"/>
      <c r="FO180" s="424"/>
      <c r="FP180" s="165" t="s">
        <v>110</v>
      </c>
      <c r="FQ180" s="177" t="str">
        <f t="shared" si="282"/>
        <v/>
      </c>
      <c r="FR180" s="261"/>
      <c r="FS180" s="263" t="str">
        <f t="shared" si="283"/>
        <v/>
      </c>
      <c r="FT180" s="269"/>
      <c r="FU180" s="270"/>
      <c r="FV180" s="265" t="str">
        <f t="shared" si="284"/>
        <v/>
      </c>
      <c r="FW180" s="273"/>
      <c r="FX180" s="274"/>
      <c r="FY180" s="267" t="str">
        <f t="shared" si="285"/>
        <v/>
      </c>
      <c r="FZ180" s="273"/>
      <c r="GA180" s="277"/>
      <c r="GB180" s="376"/>
      <c r="GD180" s="316" t="str">
        <f t="shared" si="286"/>
        <v/>
      </c>
      <c r="GE180" s="290" t="str">
        <f t="shared" si="287"/>
        <v/>
      </c>
      <c r="GF180" s="290" t="str">
        <f t="shared" si="288"/>
        <v/>
      </c>
      <c r="GG180" s="290" t="str">
        <f t="shared" si="289"/>
        <v/>
      </c>
      <c r="GH180" s="387" t="str">
        <f t="shared" si="290"/>
        <v/>
      </c>
      <c r="GI180" s="316" t="str">
        <f t="shared" si="291"/>
        <v/>
      </c>
      <c r="GJ180" s="290" t="str">
        <f t="shared" si="292"/>
        <v/>
      </c>
      <c r="GK180" s="290" t="str">
        <f t="shared" si="293"/>
        <v/>
      </c>
      <c r="GL180" s="317" t="str">
        <f t="shared" si="294"/>
        <v/>
      </c>
      <c r="GM180" s="391"/>
      <c r="GN180" s="398" t="str">
        <f t="shared" si="295"/>
        <v/>
      </c>
      <c r="GO180" s="398" t="str">
        <f t="shared" si="296"/>
        <v/>
      </c>
      <c r="GP180" s="399" t="str">
        <f t="shared" si="297"/>
        <v/>
      </c>
      <c r="GQ180" s="400" t="str">
        <f t="shared" si="298"/>
        <v/>
      </c>
      <c r="GR180" s="400" t="str">
        <f t="shared" si="299"/>
        <v/>
      </c>
      <c r="GS180" s="400" t="str">
        <f t="shared" si="300"/>
        <v/>
      </c>
      <c r="GT180" s="290" t="str">
        <f t="shared" si="301"/>
        <v/>
      </c>
      <c r="GU180" s="290" t="str">
        <f t="shared" si="302"/>
        <v/>
      </c>
      <c r="GV180" s="290" t="str">
        <f t="shared" si="303"/>
        <v/>
      </c>
      <c r="GW180" s="400" t="str">
        <f t="shared" si="304"/>
        <v/>
      </c>
      <c r="GX180" s="290" t="str">
        <f t="shared" si="305"/>
        <v/>
      </c>
      <c r="GY180" s="290" t="str">
        <f t="shared" si="306"/>
        <v/>
      </c>
      <c r="GZ180" s="290" t="str">
        <f t="shared" si="307"/>
        <v/>
      </c>
      <c r="HA180" s="317" t="str">
        <f t="shared" si="308"/>
        <v/>
      </c>
      <c r="HB180" s="417" t="str">
        <f t="shared" si="309"/>
        <v/>
      </c>
      <c r="HC180" s="399" t="str">
        <f t="shared" si="310"/>
        <v/>
      </c>
      <c r="HD180" s="290" t="str">
        <f t="shared" si="311"/>
        <v/>
      </c>
      <c r="HE180" s="290" t="str">
        <f t="shared" si="312"/>
        <v/>
      </c>
      <c r="HF180" s="290" t="str">
        <f t="shared" si="313"/>
        <v/>
      </c>
      <c r="HG180" s="290" t="str">
        <f t="shared" si="314"/>
        <v/>
      </c>
      <c r="HH180" s="317" t="str">
        <f t="shared" si="315"/>
        <v/>
      </c>
      <c r="HI180" s="399" t="str">
        <f t="shared" si="316"/>
        <v/>
      </c>
      <c r="HJ180" s="387" t="str">
        <f t="shared" si="317"/>
        <v/>
      </c>
      <c r="HK180" s="387" t="str">
        <f t="shared" si="318"/>
        <v/>
      </c>
      <c r="HL180" s="387" t="str">
        <f t="shared" si="319"/>
        <v/>
      </c>
      <c r="HM180" s="387" t="str">
        <f t="shared" si="320"/>
        <v/>
      </c>
      <c r="HN180" s="317" t="str">
        <f t="shared" si="321"/>
        <v/>
      </c>
      <c r="HO180" s="417" t="str">
        <f t="shared" si="322"/>
        <v/>
      </c>
      <c r="HP180" s="290" t="str">
        <f t="shared" si="323"/>
        <v/>
      </c>
      <c r="HQ180" s="290" t="str">
        <f t="shared" si="324"/>
        <v/>
      </c>
      <c r="HR180" s="422" t="str">
        <f t="shared" si="325"/>
        <v/>
      </c>
      <c r="HS180" s="399" t="str">
        <f t="shared" si="326"/>
        <v/>
      </c>
      <c r="HT180" s="400" t="str">
        <f t="shared" si="327"/>
        <v/>
      </c>
      <c r="HU180" s="387" t="str">
        <f t="shared" si="328"/>
        <v/>
      </c>
      <c r="HV180" s="387" t="str">
        <f t="shared" si="329"/>
        <v/>
      </c>
      <c r="HW180" s="404" t="str">
        <f t="shared" si="330"/>
        <v/>
      </c>
      <c r="HX180" s="394" t="str">
        <f t="shared" si="331"/>
        <v/>
      </c>
      <c r="HY180" s="180"/>
      <c r="HZ180" s="406">
        <f t="shared" si="332"/>
        <v>0</v>
      </c>
      <c r="IA180" s="406">
        <f t="shared" si="333"/>
        <v>0</v>
      </c>
      <c r="IB180" s="407">
        <f t="shared" si="334"/>
        <v>0</v>
      </c>
      <c r="IC180" s="407" t="str">
        <f t="shared" si="335"/>
        <v/>
      </c>
      <c r="ID180" s="407" t="str">
        <f t="shared" si="336"/>
        <v/>
      </c>
      <c r="IE180" s="407" t="str">
        <f t="shared" si="337"/>
        <v/>
      </c>
      <c r="IF180" s="407" t="str">
        <f t="shared" si="338"/>
        <v/>
      </c>
      <c r="IG180" s="407">
        <f t="shared" si="339"/>
        <v>0</v>
      </c>
      <c r="IH180" s="407">
        <f t="shared" si="340"/>
        <v>0</v>
      </c>
      <c r="II180" s="407">
        <f t="shared" si="341"/>
        <v>0</v>
      </c>
      <c r="IJ180" s="407">
        <f t="shared" si="342"/>
        <v>0</v>
      </c>
      <c r="IK180" s="406">
        <f t="shared" si="343"/>
        <v>0</v>
      </c>
    </row>
    <row r="181" spans="2:245" s="178" customFormat="1" ht="15" customHeight="1" thickBot="1" x14ac:dyDescent="0.25">
      <c r="B181" s="231">
        <f t="shared" si="259"/>
        <v>0</v>
      </c>
      <c r="C181" s="231">
        <f t="shared" si="260"/>
        <v>0</v>
      </c>
      <c r="D181" s="231">
        <f t="shared" si="261"/>
        <v>0</v>
      </c>
      <c r="E181" s="231">
        <f t="shared" si="262"/>
        <v>0</v>
      </c>
      <c r="F181" s="231">
        <f t="shared" si="263"/>
        <v>0</v>
      </c>
      <c r="G181" s="231">
        <f t="shared" si="264"/>
        <v>0</v>
      </c>
      <c r="H181" s="231">
        <f t="shared" si="265"/>
        <v>0</v>
      </c>
      <c r="I181" s="232">
        <f t="shared" si="266"/>
        <v>0</v>
      </c>
      <c r="J181" s="181">
        <f t="shared" si="267"/>
        <v>0</v>
      </c>
      <c r="K181" s="182"/>
      <c r="L181" s="182"/>
      <c r="M181" s="183"/>
      <c r="N181" s="184"/>
      <c r="O181" s="185"/>
      <c r="P181" s="148" t="str">
        <f>IFERROR(VLOOKUP(O181,整理番号!$A$30:$B$31,2,FALSE),"")</f>
        <v/>
      </c>
      <c r="Q181" s="182"/>
      <c r="R181" s="188"/>
      <c r="S181" s="186" t="str">
        <f t="shared" si="268"/>
        <v/>
      </c>
      <c r="T181" s="182"/>
      <c r="U181" s="183"/>
      <c r="V181" s="148" t="str">
        <f>IFERROR(VLOOKUP(U181,整理番号!$A$3:$B$5,2,FALSE),"")</f>
        <v/>
      </c>
      <c r="W181" s="183"/>
      <c r="X181" s="149" t="str">
        <f>IFERROR(VLOOKUP(W181,整理番号!$A$8:$B$9,2,FALSE),"")</f>
        <v/>
      </c>
      <c r="Y181" s="183"/>
      <c r="Z181" s="148" t="str">
        <f>IFERROR(VLOOKUP(Y181,整理番号!$A$12:$B$16,2,FALSE),"")</f>
        <v/>
      </c>
      <c r="AA181" s="210"/>
      <c r="AB181" s="212"/>
      <c r="AC181" s="212"/>
      <c r="AD181" s="210"/>
      <c r="AE181" s="210"/>
      <c r="AF181" s="210"/>
      <c r="AG181" s="210"/>
      <c r="AH181" s="409"/>
      <c r="AI181" s="189"/>
      <c r="AJ181" s="411" t="str">
        <f>IFERROR(VLOOKUP(AI181,整理番号!$A$19:$B$23,2,FALSE),"")</f>
        <v/>
      </c>
      <c r="AK181" s="186" t="str">
        <f t="shared" si="269"/>
        <v/>
      </c>
      <c r="AL181" s="187"/>
      <c r="AM181" s="217"/>
      <c r="AN181" s="219"/>
      <c r="AO181" s="219"/>
      <c r="AP181" s="188"/>
      <c r="AQ181" s="189"/>
      <c r="AR181" s="190"/>
      <c r="AS181" s="191" t="str">
        <f t="shared" si="270"/>
        <v/>
      </c>
      <c r="AT181" s="150"/>
      <c r="AU181" s="150"/>
      <c r="AV181" s="191" t="str">
        <f t="shared" si="271"/>
        <v/>
      </c>
      <c r="AW181" s="192" t="str">
        <f t="shared" si="272"/>
        <v/>
      </c>
      <c r="AX181" s="192" t="str">
        <f t="shared" si="273"/>
        <v/>
      </c>
      <c r="AY181" s="224"/>
      <c r="AZ181" s="229" t="str">
        <f t="shared" si="274"/>
        <v/>
      </c>
      <c r="BA181" s="230" t="str">
        <f t="shared" si="275"/>
        <v/>
      </c>
      <c r="BB181" s="236" t="str">
        <f t="shared" si="276"/>
        <v/>
      </c>
      <c r="BC181" s="239"/>
      <c r="BD181" s="240"/>
      <c r="BE181" s="285"/>
      <c r="BF181" s="287"/>
      <c r="BG181" s="242"/>
      <c r="BH181" s="242"/>
      <c r="BI181" s="242"/>
      <c r="BJ181" s="242"/>
      <c r="BK181" s="242"/>
      <c r="BL181" s="193" t="s">
        <v>105</v>
      </c>
      <c r="BM181" s="303" t="str">
        <f t="shared" si="277"/>
        <v/>
      </c>
      <c r="BN181" s="252"/>
      <c r="BO181" s="272"/>
      <c r="BP181" s="294"/>
      <c r="BQ181" s="194"/>
      <c r="BR181" s="244"/>
      <c r="BS181" s="244"/>
      <c r="BT181" s="244"/>
      <c r="BU181" s="244"/>
      <c r="BV181" s="244"/>
      <c r="BW181" s="195" t="s">
        <v>106</v>
      </c>
      <c r="BX181" s="252"/>
      <c r="BY181" s="297"/>
      <c r="BZ181" s="306"/>
      <c r="CA181" s="307"/>
      <c r="CB181" s="307"/>
      <c r="CC181" s="307"/>
      <c r="CD181" s="307"/>
      <c r="CE181" s="307"/>
      <c r="CF181" s="195" t="s">
        <v>169</v>
      </c>
      <c r="CG181" s="309" t="str">
        <f t="shared" si="278"/>
        <v/>
      </c>
      <c r="CH181" s="252"/>
      <c r="CI181" s="297"/>
      <c r="CJ181" s="196"/>
      <c r="CK181" s="246"/>
      <c r="CL181" s="246"/>
      <c r="CM181" s="246"/>
      <c r="CN181" s="246"/>
      <c r="CO181" s="246"/>
      <c r="CP181" s="195" t="s">
        <v>107</v>
      </c>
      <c r="CQ181" s="248"/>
      <c r="CR181" s="250" t="str">
        <f t="shared" si="279"/>
        <v/>
      </c>
      <c r="CS181" s="252"/>
      <c r="CT181" s="297" t="s">
        <v>171</v>
      </c>
      <c r="CU181" s="197"/>
      <c r="CV181" s="301"/>
      <c r="CW181" s="301"/>
      <c r="CX181" s="301"/>
      <c r="CY181" s="301"/>
      <c r="CZ181" s="301"/>
      <c r="DA181" s="301"/>
      <c r="DB181" s="198" t="s">
        <v>108</v>
      </c>
      <c r="DC181" s="297" t="s">
        <v>171</v>
      </c>
      <c r="DD181" s="200"/>
      <c r="DE181" s="301"/>
      <c r="DF181" s="301"/>
      <c r="DG181" s="301"/>
      <c r="DH181" s="301"/>
      <c r="DI181" s="301"/>
      <c r="DJ181" s="301"/>
      <c r="DK181" s="199" t="s">
        <v>106</v>
      </c>
      <c r="DL181" s="297" t="s">
        <v>171</v>
      </c>
      <c r="DM181" s="200"/>
      <c r="DN181" s="301"/>
      <c r="DO181" s="301"/>
      <c r="DP181" s="301"/>
      <c r="DQ181" s="301"/>
      <c r="DR181" s="301"/>
      <c r="DS181" s="301"/>
      <c r="DT181" s="201" t="s">
        <v>106</v>
      </c>
      <c r="DU181" s="297" t="s">
        <v>171</v>
      </c>
      <c r="DV181" s="311"/>
      <c r="DW181" s="301"/>
      <c r="DX181" s="301"/>
      <c r="DY181" s="301"/>
      <c r="DZ181" s="301"/>
      <c r="EA181" s="301"/>
      <c r="EB181" s="301"/>
      <c r="EC181" s="202" t="s">
        <v>106</v>
      </c>
      <c r="ED181" s="203"/>
      <c r="EE181" s="297" t="s">
        <v>171</v>
      </c>
      <c r="EF181" s="200"/>
      <c r="EG181" s="301"/>
      <c r="EH181" s="301"/>
      <c r="EI181" s="301"/>
      <c r="EJ181" s="301"/>
      <c r="EK181" s="301"/>
      <c r="EL181" s="301"/>
      <c r="EM181" s="202" t="s">
        <v>106</v>
      </c>
      <c r="EN181" s="204"/>
      <c r="EO181" s="297" t="s">
        <v>171</v>
      </c>
      <c r="EP181" s="257"/>
      <c r="EQ181" s="258"/>
      <c r="ER181" s="258"/>
      <c r="ES181" s="258"/>
      <c r="ET181" s="258"/>
      <c r="EU181" s="258"/>
      <c r="EV181" s="205" t="s">
        <v>109</v>
      </c>
      <c r="EW181" s="260" t="str">
        <f t="shared" si="280"/>
        <v/>
      </c>
      <c r="EX181" s="254"/>
      <c r="EY181" s="297" t="s">
        <v>171</v>
      </c>
      <c r="EZ181" s="257"/>
      <c r="FA181" s="258"/>
      <c r="FB181" s="258"/>
      <c r="FC181" s="258"/>
      <c r="FD181" s="258"/>
      <c r="FE181" s="258"/>
      <c r="FF181" s="205" t="s">
        <v>109</v>
      </c>
      <c r="FG181" s="206" t="str">
        <f t="shared" si="281"/>
        <v/>
      </c>
      <c r="FH181" s="252"/>
      <c r="FI181" s="297"/>
      <c r="FJ181" s="425"/>
      <c r="FK181" s="426"/>
      <c r="FL181" s="426"/>
      <c r="FM181" s="426"/>
      <c r="FN181" s="426"/>
      <c r="FO181" s="426"/>
      <c r="FP181" s="195" t="s">
        <v>110</v>
      </c>
      <c r="FQ181" s="207" t="str">
        <f t="shared" si="282"/>
        <v/>
      </c>
      <c r="FR181" s="262"/>
      <c r="FS181" s="264" t="str">
        <f t="shared" si="283"/>
        <v/>
      </c>
      <c r="FT181" s="271"/>
      <c r="FU181" s="272"/>
      <c r="FV181" s="266" t="str">
        <f t="shared" si="284"/>
        <v/>
      </c>
      <c r="FW181" s="275"/>
      <c r="FX181" s="276"/>
      <c r="FY181" s="268" t="str">
        <f t="shared" si="285"/>
        <v/>
      </c>
      <c r="FZ181" s="275"/>
      <c r="GA181" s="278"/>
      <c r="GB181" s="377"/>
      <c r="GD181" s="318" t="str">
        <f t="shared" si="286"/>
        <v/>
      </c>
      <c r="GE181" s="319" t="str">
        <f t="shared" si="287"/>
        <v/>
      </c>
      <c r="GF181" s="319" t="str">
        <f t="shared" si="288"/>
        <v/>
      </c>
      <c r="GG181" s="319" t="str">
        <f t="shared" si="289"/>
        <v/>
      </c>
      <c r="GH181" s="388" t="str">
        <f t="shared" si="290"/>
        <v/>
      </c>
      <c r="GI181" s="318" t="str">
        <f t="shared" si="291"/>
        <v/>
      </c>
      <c r="GJ181" s="319" t="str">
        <f t="shared" si="292"/>
        <v/>
      </c>
      <c r="GK181" s="319" t="str">
        <f t="shared" si="293"/>
        <v/>
      </c>
      <c r="GL181" s="320" t="str">
        <f t="shared" si="294"/>
        <v/>
      </c>
      <c r="GM181" s="391"/>
      <c r="GN181" s="401" t="str">
        <f t="shared" si="295"/>
        <v/>
      </c>
      <c r="GO181" s="401" t="str">
        <f t="shared" si="296"/>
        <v/>
      </c>
      <c r="GP181" s="402" t="str">
        <f t="shared" si="297"/>
        <v/>
      </c>
      <c r="GQ181" s="403" t="str">
        <f t="shared" si="298"/>
        <v/>
      </c>
      <c r="GR181" s="403" t="str">
        <f t="shared" si="299"/>
        <v/>
      </c>
      <c r="GS181" s="403" t="str">
        <f t="shared" si="300"/>
        <v/>
      </c>
      <c r="GT181" s="319" t="str">
        <f t="shared" si="301"/>
        <v/>
      </c>
      <c r="GU181" s="319" t="str">
        <f t="shared" si="302"/>
        <v/>
      </c>
      <c r="GV181" s="319" t="str">
        <f t="shared" si="303"/>
        <v/>
      </c>
      <c r="GW181" s="403" t="str">
        <f t="shared" si="304"/>
        <v/>
      </c>
      <c r="GX181" s="319" t="str">
        <f t="shared" si="305"/>
        <v/>
      </c>
      <c r="GY181" s="319" t="str">
        <f t="shared" si="306"/>
        <v/>
      </c>
      <c r="GZ181" s="319" t="str">
        <f t="shared" si="307"/>
        <v/>
      </c>
      <c r="HA181" s="320" t="str">
        <f t="shared" si="308"/>
        <v/>
      </c>
      <c r="HB181" s="418" t="str">
        <f t="shared" si="309"/>
        <v/>
      </c>
      <c r="HC181" s="402" t="str">
        <f t="shared" si="310"/>
        <v/>
      </c>
      <c r="HD181" s="319" t="str">
        <f t="shared" si="311"/>
        <v/>
      </c>
      <c r="HE181" s="319" t="str">
        <f t="shared" si="312"/>
        <v/>
      </c>
      <c r="HF181" s="319" t="str">
        <f t="shared" si="313"/>
        <v/>
      </c>
      <c r="HG181" s="319" t="str">
        <f t="shared" si="314"/>
        <v/>
      </c>
      <c r="HH181" s="320" t="str">
        <f t="shared" si="315"/>
        <v/>
      </c>
      <c r="HI181" s="402" t="str">
        <f t="shared" si="316"/>
        <v/>
      </c>
      <c r="HJ181" s="388" t="str">
        <f t="shared" si="317"/>
        <v/>
      </c>
      <c r="HK181" s="388" t="str">
        <f t="shared" si="318"/>
        <v/>
      </c>
      <c r="HL181" s="388" t="str">
        <f t="shared" si="319"/>
        <v/>
      </c>
      <c r="HM181" s="388" t="str">
        <f t="shared" si="320"/>
        <v/>
      </c>
      <c r="HN181" s="320" t="str">
        <f t="shared" si="321"/>
        <v/>
      </c>
      <c r="HO181" s="418" t="str">
        <f t="shared" si="322"/>
        <v/>
      </c>
      <c r="HP181" s="421" t="str">
        <f t="shared" si="323"/>
        <v/>
      </c>
      <c r="HQ181" s="421" t="str">
        <f t="shared" si="324"/>
        <v/>
      </c>
      <c r="HR181" s="420" t="str">
        <f t="shared" si="325"/>
        <v/>
      </c>
      <c r="HS181" s="402" t="str">
        <f t="shared" si="326"/>
        <v/>
      </c>
      <c r="HT181" s="403" t="str">
        <f t="shared" si="327"/>
        <v/>
      </c>
      <c r="HU181" s="388" t="str">
        <f t="shared" si="328"/>
        <v/>
      </c>
      <c r="HV181" s="388" t="str">
        <f t="shared" si="329"/>
        <v/>
      </c>
      <c r="HW181" s="405" t="str">
        <f t="shared" si="330"/>
        <v/>
      </c>
      <c r="HX181" s="394" t="str">
        <f t="shared" si="331"/>
        <v/>
      </c>
      <c r="HY181" s="180"/>
      <c r="HZ181" s="406">
        <f t="shared" si="332"/>
        <v>0</v>
      </c>
      <c r="IA181" s="406">
        <f t="shared" si="333"/>
        <v>0</v>
      </c>
      <c r="IB181" s="407">
        <f t="shared" si="334"/>
        <v>0</v>
      </c>
      <c r="IC181" s="407" t="str">
        <f t="shared" si="335"/>
        <v/>
      </c>
      <c r="ID181" s="407" t="str">
        <f t="shared" si="336"/>
        <v/>
      </c>
      <c r="IE181" s="407" t="str">
        <f t="shared" si="337"/>
        <v/>
      </c>
      <c r="IF181" s="407" t="str">
        <f t="shared" si="338"/>
        <v/>
      </c>
      <c r="IG181" s="407">
        <f t="shared" si="339"/>
        <v>0</v>
      </c>
      <c r="IH181" s="407">
        <f t="shared" si="340"/>
        <v>0</v>
      </c>
      <c r="II181" s="407">
        <f t="shared" si="341"/>
        <v>0</v>
      </c>
      <c r="IJ181" s="407">
        <f t="shared" si="342"/>
        <v>0</v>
      </c>
      <c r="IK181" s="406">
        <f t="shared" si="343"/>
        <v>0</v>
      </c>
    </row>
  </sheetData>
  <mergeCells count="286">
    <mergeCell ref="HN12:HN14"/>
    <mergeCell ref="HB10:HR10"/>
    <mergeCell ref="HB11:HR11"/>
    <mergeCell ref="GP9:HR9"/>
    <mergeCell ref="HP12:HP14"/>
    <mergeCell ref="HQ12:HQ14"/>
    <mergeCell ref="HR12:HR14"/>
    <mergeCell ref="HD12:HD14"/>
    <mergeCell ref="HE12:HE14"/>
    <mergeCell ref="HF12:HF14"/>
    <mergeCell ref="HG12:HG14"/>
    <mergeCell ref="HH12:HH14"/>
    <mergeCell ref="HJ12:HJ14"/>
    <mergeCell ref="HK12:HK14"/>
    <mergeCell ref="HL12:HL14"/>
    <mergeCell ref="HM12:HM14"/>
    <mergeCell ref="HB12:HB14"/>
    <mergeCell ref="HC12:HC14"/>
    <mergeCell ref="HI12:HI14"/>
    <mergeCell ref="HO12:HO14"/>
    <mergeCell ref="GX13:GX14"/>
    <mergeCell ref="GY13:GY14"/>
    <mergeCell ref="GZ13:GZ14"/>
    <mergeCell ref="GR12:GR14"/>
    <mergeCell ref="HU11:HU14"/>
    <mergeCell ref="EO11:EX11"/>
    <mergeCell ref="EO12:EW12"/>
    <mergeCell ref="EO13:EO14"/>
    <mergeCell ref="EY11:FH11"/>
    <mergeCell ref="EY12:FG12"/>
    <mergeCell ref="EY13:EY14"/>
    <mergeCell ref="FI12:FQ12"/>
    <mergeCell ref="FI11:FR11"/>
    <mergeCell ref="FI13:FI14"/>
    <mergeCell ref="EP13:EP14"/>
    <mergeCell ref="EQ13:EQ14"/>
    <mergeCell ref="ER13:ER14"/>
    <mergeCell ref="ES13:ES14"/>
    <mergeCell ref="FL13:FL14"/>
    <mergeCell ref="FM13:FM14"/>
    <mergeCell ref="FN13:FN14"/>
    <mergeCell ref="FO13:FO14"/>
    <mergeCell ref="FB13:FB14"/>
    <mergeCell ref="FC13:FC14"/>
    <mergeCell ref="FD13:FD14"/>
    <mergeCell ref="HA13:HA14"/>
    <mergeCell ref="FK13:FK14"/>
    <mergeCell ref="GT12:GT14"/>
    <mergeCell ref="II12:IJ13"/>
    <mergeCell ref="IK12:IK14"/>
    <mergeCell ref="IF12:IF14"/>
    <mergeCell ref="FP13:FP14"/>
    <mergeCell ref="FQ13:FQ14"/>
    <mergeCell ref="HZ12:HZ14"/>
    <mergeCell ref="IA12:IA14"/>
    <mergeCell ref="IB12:IB14"/>
    <mergeCell ref="IC12:IC14"/>
    <mergeCell ref="ID12:ID14"/>
    <mergeCell ref="IE12:IE14"/>
    <mergeCell ref="IG12:IH13"/>
    <mergeCell ref="HX9:HX14"/>
    <mergeCell ref="GP10:HA10"/>
    <mergeCell ref="HS10:HW10"/>
    <mergeCell ref="GD11:GH12"/>
    <mergeCell ref="GI11:GL12"/>
    <mergeCell ref="GP11:HA11"/>
    <mergeCell ref="HS11:HS14"/>
    <mergeCell ref="HT11:HT14"/>
    <mergeCell ref="FR12:FR14"/>
    <mergeCell ref="HV11:HV14"/>
    <mergeCell ref="EP10:FR10"/>
    <mergeCell ref="FS9:GA9"/>
    <mergeCell ref="CH12:CH14"/>
    <mergeCell ref="BZ13:BZ14"/>
    <mergeCell ref="CA13:CA14"/>
    <mergeCell ref="CB13:CB14"/>
    <mergeCell ref="CC13:CC14"/>
    <mergeCell ref="CD13:CD14"/>
    <mergeCell ref="CE13:CE14"/>
    <mergeCell ref="CF13:CF14"/>
    <mergeCell ref="CM13:CM14"/>
    <mergeCell ref="CG13:CG14"/>
    <mergeCell ref="DY13:DY14"/>
    <mergeCell ref="DZ13:DZ14"/>
    <mergeCell ref="FG13:FG14"/>
    <mergeCell ref="EE10:EF10"/>
    <mergeCell ref="EE11:EN11"/>
    <mergeCell ref="EE13:EE14"/>
    <mergeCell ref="EE12:EM12"/>
    <mergeCell ref="DF13:DF14"/>
    <mergeCell ref="DG13:DG14"/>
    <mergeCell ref="DH13:DH14"/>
    <mergeCell ref="AR12:AR13"/>
    <mergeCell ref="DC13:DC14"/>
    <mergeCell ref="DL12:DT12"/>
    <mergeCell ref="DL13:DL14"/>
    <mergeCell ref="HW11:HW14"/>
    <mergeCell ref="GQ12:GQ14"/>
    <mergeCell ref="ET13:ET14"/>
    <mergeCell ref="EU13:EU14"/>
    <mergeCell ref="EV13:EV14"/>
    <mergeCell ref="EW13:EW14"/>
    <mergeCell ref="EZ13:EZ14"/>
    <mergeCell ref="FA13:FA14"/>
    <mergeCell ref="EL13:EL14"/>
    <mergeCell ref="DI13:DI14"/>
    <mergeCell ref="DJ13:DJ14"/>
    <mergeCell ref="DK13:DK14"/>
    <mergeCell ref="DS13:DS14"/>
    <mergeCell ref="DT13:DT14"/>
    <mergeCell ref="DV13:DV14"/>
    <mergeCell ref="DW13:DW14"/>
    <mergeCell ref="EM13:EM14"/>
    <mergeCell ref="EF13:EF14"/>
    <mergeCell ref="EG13:EG14"/>
    <mergeCell ref="EH13:EH14"/>
    <mergeCell ref="S10:S14"/>
    <mergeCell ref="T10:T14"/>
    <mergeCell ref="U10:V12"/>
    <mergeCell ref="I13:I14"/>
    <mergeCell ref="CR13:CR14"/>
    <mergeCell ref="EN12:EN14"/>
    <mergeCell ref="Y13:Z13"/>
    <mergeCell ref="DP13:DP14"/>
    <mergeCell ref="BX12:BX14"/>
    <mergeCell ref="CS12:CS14"/>
    <mergeCell ref="BT13:BT14"/>
    <mergeCell ref="BS13:BS14"/>
    <mergeCell ref="DD13:DD14"/>
    <mergeCell ref="DE13:DE14"/>
    <mergeCell ref="CP13:CP14"/>
    <mergeCell ref="CQ13:CQ14"/>
    <mergeCell ref="CU13:CU14"/>
    <mergeCell ref="CV13:CV14"/>
    <mergeCell ref="CW13:CW14"/>
    <mergeCell ref="CX13:CX14"/>
    <mergeCell ref="CJ13:CJ14"/>
    <mergeCell ref="BB9:BB14"/>
    <mergeCell ref="CT11:ED11"/>
    <mergeCell ref="W10:AC12"/>
    <mergeCell ref="AX12:AX13"/>
    <mergeCell ref="AM10:AO10"/>
    <mergeCell ref="AM11:AM14"/>
    <mergeCell ref="AN11:AN14"/>
    <mergeCell ref="DU12:EC12"/>
    <mergeCell ref="DU13:DU14"/>
    <mergeCell ref="B13:B14"/>
    <mergeCell ref="C13:C14"/>
    <mergeCell ref="D13:D14"/>
    <mergeCell ref="E13:E14"/>
    <mergeCell ref="F13:F14"/>
    <mergeCell ref="G13:G14"/>
    <mergeCell ref="H13:H14"/>
    <mergeCell ref="U13:U14"/>
    <mergeCell ref="V13:V14"/>
    <mergeCell ref="L9:L14"/>
    <mergeCell ref="M9:N13"/>
    <mergeCell ref="O10:O14"/>
    <mergeCell ref="O9:R9"/>
    <mergeCell ref="R10:R14"/>
    <mergeCell ref="Q10:Q14"/>
    <mergeCell ref="J9:J13"/>
    <mergeCell ref="K9:K14"/>
    <mergeCell ref="P10:P14"/>
    <mergeCell ref="AS12:AS13"/>
    <mergeCell ref="AT12:AT13"/>
    <mergeCell ref="BC11:BC14"/>
    <mergeCell ref="BD10:BD14"/>
    <mergeCell ref="S9:AH9"/>
    <mergeCell ref="W13:X13"/>
    <mergeCell ref="AO11:AO14"/>
    <mergeCell ref="AI9:AJ14"/>
    <mergeCell ref="AQ9:BA9"/>
    <mergeCell ref="AP11:AP14"/>
    <mergeCell ref="AQ10:AQ14"/>
    <mergeCell ref="AA13:AC13"/>
    <mergeCell ref="AD10:AH12"/>
    <mergeCell ref="AD13:AD14"/>
    <mergeCell ref="AE13:AE14"/>
    <mergeCell ref="AF13:AF14"/>
    <mergeCell ref="AG13:AG14"/>
    <mergeCell ref="AH13:AH14"/>
    <mergeCell ref="AK9:AP9"/>
    <mergeCell ref="AK10:AK14"/>
    <mergeCell ref="AL10:AL14"/>
    <mergeCell ref="AU12:AU13"/>
    <mergeCell ref="AV12:AV13"/>
    <mergeCell ref="AW12:AW13"/>
    <mergeCell ref="AW10:AX11"/>
    <mergeCell ref="HS9:HW9"/>
    <mergeCell ref="EX12:EX14"/>
    <mergeCell ref="FH12:FH14"/>
    <mergeCell ref="BU13:BU14"/>
    <mergeCell ref="BV13:BV14"/>
    <mergeCell ref="BW13:BW14"/>
    <mergeCell ref="BK13:BK14"/>
    <mergeCell ref="BN12:BN14"/>
    <mergeCell ref="ED12:ED14"/>
    <mergeCell ref="DM13:DM14"/>
    <mergeCell ref="DN13:DN14"/>
    <mergeCell ref="DO13:DO14"/>
    <mergeCell ref="AY10:BA13"/>
    <mergeCell ref="GL13:GL14"/>
    <mergeCell ref="GW13:GW14"/>
    <mergeCell ref="BC9:BD9"/>
    <mergeCell ref="CN13:CN14"/>
    <mergeCell ref="CO13:CO14"/>
    <mergeCell ref="DB13:DB14"/>
    <mergeCell ref="GS12:GS14"/>
    <mergeCell ref="GW12:HA12"/>
    <mergeCell ref="BQ13:BQ14"/>
    <mergeCell ref="BR13:BR14"/>
    <mergeCell ref="FT13:FT14"/>
    <mergeCell ref="FV11:FX11"/>
    <mergeCell ref="FV12:FX12"/>
    <mergeCell ref="FW13:FW14"/>
    <mergeCell ref="FX13:FX14"/>
    <mergeCell ref="FS13:FS14"/>
    <mergeCell ref="FV13:FV14"/>
    <mergeCell ref="GA13:GA14"/>
    <mergeCell ref="FY13:FY14"/>
    <mergeCell ref="FZ13:FZ14"/>
    <mergeCell ref="FY12:GA12"/>
    <mergeCell ref="FY11:GA11"/>
    <mergeCell ref="FS11:FU11"/>
    <mergeCell ref="GD9:GH10"/>
    <mergeCell ref="GI9:GL10"/>
    <mergeCell ref="GN9:GN14"/>
    <mergeCell ref="GO9:GO14"/>
    <mergeCell ref="GH13:GH14"/>
    <mergeCell ref="GI13:GI14"/>
    <mergeCell ref="GJ13:GJ14"/>
    <mergeCell ref="GK13:GK14"/>
    <mergeCell ref="GP12:GP14"/>
    <mergeCell ref="GD13:GD14"/>
    <mergeCell ref="GE13:GE14"/>
    <mergeCell ref="GF13:GF14"/>
    <mergeCell ref="GG13:GG14"/>
    <mergeCell ref="GV12:GV14"/>
    <mergeCell ref="GU12:GU14"/>
    <mergeCell ref="DQ13:DQ14"/>
    <mergeCell ref="DR13:DR14"/>
    <mergeCell ref="CI11:CS11"/>
    <mergeCell ref="CI12:CR12"/>
    <mergeCell ref="CI13:CI14"/>
    <mergeCell ref="CT12:DB12"/>
    <mergeCell ref="CT13:CT14"/>
    <mergeCell ref="DC12:DK12"/>
    <mergeCell ref="FJ13:FJ14"/>
    <mergeCell ref="EI13:EI14"/>
    <mergeCell ref="EJ13:EJ14"/>
    <mergeCell ref="EK13:EK14"/>
    <mergeCell ref="FE13:FE14"/>
    <mergeCell ref="FF13:FF14"/>
    <mergeCell ref="DX13:DX14"/>
    <mergeCell ref="EA13:EA14"/>
    <mergeCell ref="EB13:EB14"/>
    <mergeCell ref="EC13:EC14"/>
    <mergeCell ref="GB9:GB14"/>
    <mergeCell ref="FS10:GA10"/>
    <mergeCell ref="FS12:FU12"/>
    <mergeCell ref="FU13:FU14"/>
    <mergeCell ref="BE9:BN9"/>
    <mergeCell ref="BE11:BN11"/>
    <mergeCell ref="BE12:BM12"/>
    <mergeCell ref="BE13:BE14"/>
    <mergeCell ref="BO12:BW12"/>
    <mergeCell ref="BO11:BX11"/>
    <mergeCell ref="BO13:BO14"/>
    <mergeCell ref="BY12:CG12"/>
    <mergeCell ref="BY11:CH11"/>
    <mergeCell ref="BY13:BY14"/>
    <mergeCell ref="BL13:BL14"/>
    <mergeCell ref="BM13:BM14"/>
    <mergeCell ref="BP13:BP14"/>
    <mergeCell ref="BF13:BF14"/>
    <mergeCell ref="BG13:BG14"/>
    <mergeCell ref="BH13:BH14"/>
    <mergeCell ref="BI13:BI14"/>
    <mergeCell ref="BJ13:BJ14"/>
    <mergeCell ref="BP10:DB10"/>
    <mergeCell ref="CK13:CK14"/>
    <mergeCell ref="CL13:CL14"/>
    <mergeCell ref="CY13:CY14"/>
    <mergeCell ref="CZ13:CZ14"/>
    <mergeCell ref="DA13:DA14"/>
  </mergeCells>
  <phoneticPr fontId="10"/>
  <conditionalFormatting sqref="R16:R181">
    <cfRule type="expression" dxfId="9" priority="10">
      <formula>$O16&lt;&gt;2</formula>
    </cfRule>
  </conditionalFormatting>
  <conditionalFormatting sqref="AA16:AC181">
    <cfRule type="expression" dxfId="8" priority="9">
      <formula>$H16&lt;&gt;1</formula>
    </cfRule>
  </conditionalFormatting>
  <conditionalFormatting sqref="AD16:AH181">
    <cfRule type="expression" dxfId="7" priority="8">
      <formula>$T16=""</formula>
    </cfRule>
  </conditionalFormatting>
  <conditionalFormatting sqref="AM16:AN181">
    <cfRule type="expression" dxfId="6" priority="7">
      <formula>$AI16&lt;&gt;5</formula>
    </cfRule>
  </conditionalFormatting>
  <conditionalFormatting sqref="AO16:AO181">
    <cfRule type="expression" dxfId="5" priority="6">
      <formula>$AM16&lt;&gt;"中古"</formula>
    </cfRule>
  </conditionalFormatting>
  <conditionalFormatting sqref="BB16:GB181">
    <cfRule type="expression" dxfId="4" priority="3">
      <formula>$H16&lt;&gt;1</formula>
    </cfRule>
  </conditionalFormatting>
  <conditionalFormatting sqref="GD16:GL181">
    <cfRule type="expression" dxfId="3" priority="30" stopIfTrue="1">
      <formula>$H16=0</formula>
    </cfRule>
  </conditionalFormatting>
  <conditionalFormatting sqref="GN16:HX181">
    <cfRule type="expression" dxfId="2" priority="2">
      <formula>$H16&lt;&gt;1</formula>
    </cfRule>
  </conditionalFormatting>
  <conditionalFormatting sqref="HZ16:IK181">
    <cfRule type="expression" dxfId="1" priority="1">
      <formula>$AR16=""</formula>
    </cfRule>
  </conditionalFormatting>
  <conditionalFormatting sqref="IK16:IK181">
    <cfRule type="expression" dxfId="0" priority="32">
      <formula>IK16="×"</formula>
    </cfRule>
  </conditionalFormatting>
  <dataValidations count="9">
    <dataValidation type="list" allowBlank="1" showInputMessage="1" showErrorMessage="1" sqref="M16:M181" xr:uid="{254A8EFF-2B73-45A1-9883-60CFDF014DD3}">
      <formula1>"1,2"</formula1>
    </dataValidation>
    <dataValidation type="list" allowBlank="1" showInputMessage="1" showErrorMessage="1" sqref="U16:U181 AQ16:AQ181" xr:uid="{BE996419-F755-4FDC-88BE-58773B605508}">
      <formula1>"　,1,2,3"</formula1>
    </dataValidation>
    <dataValidation type="list" allowBlank="1" showInputMessage="1" showErrorMessage="1" sqref="FZ16:GB181 R16:R181 AD16:AH181 BE16:BE181 BO16:BO181 BY16:BY181 CI16:CI181 CT16:CT181 DC16:DC181 DL16:DL181 DU16:DU181 EE16:EE181 EO16:EO181 EY16:EY181 FI16:FI181 FT16:FU181 FW16:FX181" xr:uid="{5CC44BEC-4EEB-4800-BF12-D89511D47D8E}">
      <formula1>"　,1"</formula1>
    </dataValidation>
    <dataValidation type="list" allowBlank="1" showInputMessage="1" showErrorMessage="1" sqref="AP16:AP181" xr:uid="{716FDD53-3A04-4E4A-860A-0A8889D2BE2B}">
      <formula1>"　,4,5,6,7,8"</formula1>
    </dataValidation>
    <dataValidation type="list" allowBlank="1" showInputMessage="1" showErrorMessage="1" sqref="AI16:AI181 Y16:Y181" xr:uid="{D4A16FAC-ADC1-49DC-9AFF-E0522F18B03C}">
      <formula1>"　,1,2,3,4,5"</formula1>
    </dataValidation>
    <dataValidation type="list" allowBlank="1" showInputMessage="1" showErrorMessage="1" sqref="BC16:BC181 O16:O181 W16:W181" xr:uid="{E58085EF-F422-4323-8B8F-3EBF46163C36}">
      <formula1>"　,1,2"</formula1>
    </dataValidation>
    <dataValidation type="list" allowBlank="1" showInputMessage="1" showErrorMessage="1" sqref="AM16:AM181" xr:uid="{DC982CAE-5462-49C4-9266-FB34C95F47DC}">
      <formula1>"　,新品,中古"</formula1>
    </dataValidation>
    <dataValidation type="list" allowBlank="1" showInputMessage="1" showErrorMessage="1" sqref="AY16:AY181" xr:uid="{3C0D0A83-FCB0-4B1E-B30D-F05362ED80F6}">
      <formula1>"　,全額控除,80%控除,控除不可,非課税"</formula1>
    </dataValidation>
    <dataValidation type="list" allowBlank="1" showInputMessage="1" showErrorMessage="1" sqref="AA16:AA181" xr:uid="{472DEC62-B2DD-46E8-94CD-90D2B72C72F7}">
      <formula1>"　,5,6"</formula1>
    </dataValidation>
  </dataValidations>
  <pageMargins left="0.59055118110236227" right="0.19685039370078741" top="0.59055118110236227" bottom="0.19685039370078741" header="0.31496062992125984" footer="0.31496062992125984"/>
  <pageSetup paperSize="9" scale="29" fitToWidth="2" fitToHeight="0" pageOrder="overThenDown" orientation="landscape" r:id="rId1"/>
  <colBreaks count="3" manualBreakCount="3">
    <brk id="42" min="8" max="33" man="1"/>
    <brk id="57" min="8" max="33" man="1"/>
    <brk id="135" min="8" max="33" man="1"/>
  </colBreaks>
  <ignoredErrors>
    <ignoredError sqref="J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138A-353A-423C-913B-1CF43F11A04F}">
  <dimension ref="A2:B31"/>
  <sheetViews>
    <sheetView workbookViewId="0"/>
  </sheetViews>
  <sheetFormatPr defaultRowHeight="13.2" x14ac:dyDescent="0.2"/>
  <sheetData>
    <row r="2" spans="1:2" x14ac:dyDescent="0.2">
      <c r="A2" t="s">
        <v>111</v>
      </c>
    </row>
    <row r="3" spans="1:2" x14ac:dyDescent="0.2">
      <c r="A3">
        <v>1</v>
      </c>
      <c r="B3" t="s">
        <v>112</v>
      </c>
    </row>
    <row r="4" spans="1:2" x14ac:dyDescent="0.2">
      <c r="A4">
        <v>2</v>
      </c>
      <c r="B4" t="s">
        <v>113</v>
      </c>
    </row>
    <row r="5" spans="1:2" x14ac:dyDescent="0.2">
      <c r="A5">
        <v>3</v>
      </c>
      <c r="B5" t="s">
        <v>114</v>
      </c>
    </row>
    <row r="7" spans="1:2" x14ac:dyDescent="0.2">
      <c r="A7" t="s">
        <v>115</v>
      </c>
    </row>
    <row r="8" spans="1:2" x14ac:dyDescent="0.2">
      <c r="A8">
        <v>1</v>
      </c>
      <c r="B8" t="s">
        <v>116</v>
      </c>
    </row>
    <row r="9" spans="1:2" x14ac:dyDescent="0.2">
      <c r="A9">
        <v>2</v>
      </c>
      <c r="B9" t="s">
        <v>117</v>
      </c>
    </row>
    <row r="11" spans="1:2" x14ac:dyDescent="0.2">
      <c r="A11" t="s">
        <v>118</v>
      </c>
    </row>
    <row r="12" spans="1:2" x14ac:dyDescent="0.2">
      <c r="A12">
        <v>1</v>
      </c>
      <c r="B12" t="s">
        <v>229</v>
      </c>
    </row>
    <row r="13" spans="1:2" x14ac:dyDescent="0.2">
      <c r="A13">
        <v>2</v>
      </c>
      <c r="B13" t="s">
        <v>230</v>
      </c>
    </row>
    <row r="14" spans="1:2" x14ac:dyDescent="0.2">
      <c r="A14">
        <v>3</v>
      </c>
      <c r="B14" t="s">
        <v>231</v>
      </c>
    </row>
    <row r="15" spans="1:2" x14ac:dyDescent="0.2">
      <c r="A15">
        <v>4</v>
      </c>
      <c r="B15" t="s">
        <v>232</v>
      </c>
    </row>
    <row r="16" spans="1:2" x14ac:dyDescent="0.2">
      <c r="A16">
        <v>5</v>
      </c>
      <c r="B16" t="s">
        <v>119</v>
      </c>
    </row>
    <row r="18" spans="1:2" x14ac:dyDescent="0.2">
      <c r="A18" t="s">
        <v>120</v>
      </c>
    </row>
    <row r="19" spans="1:2" x14ac:dyDescent="0.2">
      <c r="A19">
        <v>1</v>
      </c>
      <c r="B19" t="s">
        <v>121</v>
      </c>
    </row>
    <row r="20" spans="1:2" x14ac:dyDescent="0.2">
      <c r="A20">
        <v>2</v>
      </c>
      <c r="B20" t="s">
        <v>122</v>
      </c>
    </row>
    <row r="21" spans="1:2" x14ac:dyDescent="0.2">
      <c r="A21">
        <v>3</v>
      </c>
      <c r="B21" t="s">
        <v>123</v>
      </c>
    </row>
    <row r="22" spans="1:2" x14ac:dyDescent="0.2">
      <c r="A22">
        <v>4</v>
      </c>
      <c r="B22" t="s">
        <v>124</v>
      </c>
    </row>
    <row r="23" spans="1:2" x14ac:dyDescent="0.2">
      <c r="A23">
        <v>5</v>
      </c>
      <c r="B23" t="s">
        <v>125</v>
      </c>
    </row>
    <row r="25" spans="1:2" x14ac:dyDescent="0.2">
      <c r="A25" t="s">
        <v>126</v>
      </c>
    </row>
    <row r="26" spans="1:2" x14ac:dyDescent="0.2">
      <c r="A26">
        <v>1</v>
      </c>
      <c r="B26" t="s">
        <v>127</v>
      </c>
    </row>
    <row r="27" spans="1:2" x14ac:dyDescent="0.2">
      <c r="A27">
        <v>2</v>
      </c>
      <c r="B27" t="s">
        <v>128</v>
      </c>
    </row>
    <row r="29" spans="1:2" x14ac:dyDescent="0.2">
      <c r="A29" t="s">
        <v>215</v>
      </c>
    </row>
    <row r="30" spans="1:2" x14ac:dyDescent="0.2">
      <c r="A30">
        <v>2</v>
      </c>
      <c r="B30" t="s">
        <v>216</v>
      </c>
    </row>
    <row r="31" spans="1:2" x14ac:dyDescent="0.2">
      <c r="A31">
        <v>1</v>
      </c>
      <c r="B31" t="s">
        <v>217</v>
      </c>
    </row>
  </sheetData>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総括表</vt:lpstr>
      <vt:lpstr>個別表</vt:lpstr>
      <vt:lpstr>整理番号</vt:lpstr>
      <vt:lpstr>個別表!Print_Area</vt:lpstr>
      <vt:lpstr>個別表!Print_Titles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2025-04-24T02:55:13Z</dcterms:created>
  <dcterms:modified xsi:type="dcterms:W3CDTF">2025-04-24T02:55:18Z</dcterms:modified>
  <cp:category/>
  <cp:contentStatus/>
</cp:coreProperties>
</file>