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A8FAE317-62C7-4C42-B525-D28D1B2B68B1}" xr6:coauthVersionLast="47" xr6:coauthVersionMax="47" xr10:uidLastSave="{00000000-0000-0000-0000-000000000000}"/>
  <bookViews>
    <workbookView xWindow="2770" yWindow="640" windowWidth="14400" windowHeight="87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CO34" i="10"/>
  <c r="CO35" i="10" s="1"/>
  <c r="CO36" i="10" s="1"/>
</calcChain>
</file>

<file path=xl/sharedStrings.xml><?xml version="1.0" encoding="utf-8"?>
<sst xmlns="http://schemas.openxmlformats.org/spreadsheetml/2006/main" count="1111" uniqueCount="562">
  <si>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</si>
  <si>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</si>
  <si>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</si>
  <si>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</si>
  <si>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</si>
  <si>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</si>
  <si>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</si>
  <si>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</si>
  <si>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</si>
  <si>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</si>
  <si>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</si>
  <si>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</si>
  <si>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</si>
  <si>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</si>
  <si>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</si>
  <si>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</si>
  <si>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</si>
  <si>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</si>
  <si>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</si>
  <si>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</si>
  <si>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</si>
  <si>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</si>
  <si>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</si>
  <si>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</si>
  <si>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</si>
  <si>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</si>
  <si>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</si>
  <si>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</si>
  <si>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</si>
  <si>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</si>
  <si>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</si>
  <si>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</si>
  <si>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</si>
  <si>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</si>
  <si>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</si>
  <si>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</si>
  <si>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</si>
  <si>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</si>
  <si>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</si>
  <si>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</si>
  <si>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</si>
  <si>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</si>
  <si>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</si>
  <si>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</si>
  <si>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</si>
  <si>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</si>
  <si>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</si>
  <si>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</si>
  <si>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</si>
  <si>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</si>
  <si>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</si>
  <si>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</si>
  <si>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</si>
  <si>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</si>
  <si>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</si>
  <si>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</si>
  <si>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</si>
  <si>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</si>
  <si>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</si>
  <si>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</si>
  <si>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</si>
  <si>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</si>
  <si>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</si>
  <si>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</si>
  <si>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</si>
  <si>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</si>
  <si>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</si>
  <si>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</si>
  <si>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</si>
  <si>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</si>
  <si>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</si>
  <si>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</si>
  <si>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</si>
  <si>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</si>
  <si>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</si>
  <si>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</si>
  <si>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</si>
  <si>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</si>
  <si>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</si>
  <si>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</si>
  <si>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</si>
  <si>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</si>
  <si>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</si>
  <si>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</si>
  <si>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</si>
  <si>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</si>
  <si>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</si>
  <si>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</si>
  <si>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</si>
  <si>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</si>
  <si>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</si>
  <si>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</si>
  <si>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</si>
  <si>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</si>
  <si>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</si>
  <si>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</si>
  <si>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</si>
  <si>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</si>
  <si>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</si>
  <si>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</si>
  <si>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</si>
  <si>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</si>
  <si>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</si>
  <si>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</si>
  <si>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</si>
  <si>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</si>
  <si>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</si>
  <si>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</si>
  <si>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</si>
  <si>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</si>
  <si>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</si>
  <si>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</si>
  <si>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</si>
  <si>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</si>
  <si>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</si>
  <si>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</si>
  <si>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</si>
  <si>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</si>
  <si>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</si>
  <si>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</si>
  <si>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</si>
  <si>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</si>
  <si>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</si>
  <si>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</si>
  <si>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</si>
  <si>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</si>
  <si>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</si>
  <si>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</si>
  <si>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</si>
  <si>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</si>
  <si>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</si>
  <si>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</si>
  <si>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</si>
  <si>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</si>
  <si>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</si>
  <si>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</si>
  <si>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</si>
  <si>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</si>
  <si>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</si>
  <si>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</si>
  <si>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</si>
  <si>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</si>
  <si>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</si>
  <si>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</si>
  <si>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</si>
  <si>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</si>
  <si>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</si>
  <si>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</si>
  <si>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</si>
  <si>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</si>
  <si>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</si>
  <si>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</si>
  <si>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</si>
  <si>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</si>
  <si>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</si>
  <si>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</si>
  <si>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</si>
  <si>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</si>
  <si>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</si>
  <si>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</si>
  <si>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</si>
  <si>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</si>
  <si>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</si>
  <si>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</si>
  <si>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</si>
  <si>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</si>
  <si>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</si>
  <si>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</si>
  <si>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</si>
  <si>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</si>
  <si>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</si>
  <si>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</si>
  <si>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</si>
  <si>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</si>
  <si>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</si>
  <si>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</si>
  <si>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</si>
  <si>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</si>
  <si>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</si>
  <si>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</si>
  <si>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</si>
  <si>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</si>
  <si>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</si>
  <si>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</si>
  <si>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</si>
  <si>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</si>
  <si>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</si>
  <si>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</si>
  <si>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</si>
  <si>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</si>
  <si>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</si>
  <si>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</si>
  <si>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</si>
  <si>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</si>
  <si>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</si>
  <si>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</si>
  <si>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</si>
  <si>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</si>
  <si>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</si>
  <si>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</si>
  <si>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</si>
  <si>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</si>
  <si>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</si>
  <si>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</si>
  <si>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群馬県甘楽町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</si>
  <si>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</si>
  <si>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</si>
  <si>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</si>
  <si>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</si>
  <si>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</si>
  <si>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</si>
  <si>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</si>
  <si>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</si>
  <si>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</si>
  <si>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</si>
  <si>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</si>
  <si>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</si>
  <si>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</si>
  <si>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</si>
  <si>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</si>
  <si>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</si>
  <si>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</si>
  <si>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</si>
  <si>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</si>
  <si>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</si>
  <si>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</si>
  <si>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</si>
  <si>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</si>
  <si>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</si>
  <si>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</si>
  <si>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</si>
  <si>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</si>
  <si>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</si>
  <si>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</si>
  <si>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</si>
  <si>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</si>
  <si>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</si>
  <si>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</si>
  <si>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</si>
  <si>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</si>
  <si>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</si>
  <si>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</si>
  <si>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</si>
  <si>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</si>
  <si>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</si>
  <si>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</si>
  <si>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</si>
  <si>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</si>
  <si>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</si>
  <si>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</si>
  <si>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</si>
  <si>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</si>
  <si>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</si>
  <si>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</si>
  <si>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</si>
  <si>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</si>
  <si>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</si>
  <si>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</si>
  <si>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</si>
  <si>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</si>
  <si>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</si>
  <si>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</si>
  <si>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</si>
  <si>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</si>
  <si>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</si>
  <si>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</si>
  <si>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</si>
  <si>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</si>
  <si>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</si>
  <si>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</si>
  <si>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</si>
  <si>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</si>
  <si>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</si>
  <si>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</si>
  <si>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</si>
  <si>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</si>
  <si>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</si>
  <si>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</si>
  <si>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</si>
  <si>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</si>
  <si>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</si>
  <si>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</si>
  <si>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</si>
  <si>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</si>
  <si>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</si>
  <si>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</si>
  <si>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</si>
  <si>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</si>
  <si>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</si>
  <si>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</si>
  <si>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</si>
  <si>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</si>
  <si>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</si>
  <si>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</si>
  <si>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</si>
  <si>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</si>
  <si>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</si>
  <si>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</si>
  <si>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</si>
  <si>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</si>
  <si>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</si>
  <si>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</si>
  <si>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</si>
  <si>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</si>
  <si>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</si>
  <si>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</si>
  <si>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</si>
  <si>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</si>
  <si>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</si>
  <si>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</si>
  <si>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</si>
  <si>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</si>
  <si>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</si>
  <si>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</si>
  <si>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</si>
  <si>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</si>
  <si>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</si>
  <si>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</si>
  <si>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</si>
  <si>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</si>
  <si>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</si>
  <si>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</si>
  <si>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</si>
  <si>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</si>
  <si>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</si>
  <si>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</si>
  <si>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</si>
  <si>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</si>
  <si>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</si>
  <si>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</si>
  <si>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</si>
  <si>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</si>
  <si>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</si>
  <si>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</si>
  <si>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</si>
  <si>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</si>
  <si>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</si>
  <si>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</si>
  <si>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</si>
  <si>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</si>
  <si>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</si>
  <si>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</si>
  <si>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</si>
  <si>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</si>
  <si>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</si>
  <si>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</si>
  <si>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</si>
  <si>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</si>
  <si>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</si>
  <si>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</si>
  <si>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</si>
  <si>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</si>
  <si>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</si>
  <si>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</si>
  <si>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</si>
  <si>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群馬県甘楽町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</si>
  <si>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</si>
  <si>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</si>
  <si>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</si>
  <si>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</si>
  <si>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</si>
  <si>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</si>
  <si>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</si>
  <si>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</si>
  <si>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</si>
  <si>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</si>
  <si>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</si>
  <si>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</si>
  <si>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</si>
  <si>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</si>
  <si>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</si>
  <si>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</si>
  <si>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</si>
  <si>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</si>
  <si>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</si>
  <si>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</si>
  <si>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</si>
  <si>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</si>
  <si>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</si>
  <si>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</si>
  <si>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</si>
  <si>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</si>
  <si>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</si>
  <si>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</si>
  <si>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</si>
  <si>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</si>
  <si>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</si>
  <si>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</si>
  <si>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</si>
  <si>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</si>
  <si>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</si>
  <si>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</si>
  <si>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</si>
  <si>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</si>
  <si>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</si>
  <si>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</si>
  <si>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</si>
  <si>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</si>
  <si>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</si>
  <si>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</si>
  <si>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</si>
  <si>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</si>
  <si>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</si>
  <si>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</si>
  <si>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</si>
  <si>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</si>
  <si>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</si>
  <si>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</si>
  <si>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</si>
  <si>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</si>
  <si>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</si>
  <si>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</si>
  <si>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</si>
  <si>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</si>
  <si>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</si>
  <si>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</si>
  <si>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</si>
  <si>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</si>
  <si>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</si>
  <si>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</si>
  <si>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</si>
  <si>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</si>
  <si>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</si>
  <si>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</si>
  <si>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</si>
  <si>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</si>
  <si>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</si>
  <si>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</si>
  <si>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</si>
  <si>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</si>
  <si>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</si>
  <si>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</si>
  <si>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</si>
  <si>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</si>
  <si>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</si>
  <si>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</si>
  <si>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</si>
  <si>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</si>
  <si>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</si>
  <si>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</si>
  <si>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</si>
  <si>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</si>
  <si>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</si>
  <si>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</si>
  <si>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</si>
  <si>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</si>
  <si>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</si>
  <si>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</si>
  <si>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</si>
  <si>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</si>
  <si>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</si>
  <si>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</si>
  <si>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</si>
  <si>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</si>
  <si>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</si>
  <si>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</si>
  <si>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</si>
  <si>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</si>
  <si>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</si>
  <si>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</si>
  <si>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</si>
  <si>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</si>
  <si>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</si>
  <si>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</si>
  <si>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</si>
  <si>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</si>
  <si>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</si>
  <si>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</si>
  <si>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</si>
  <si>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</si>
  <si>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</si>
  <si>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</si>
  <si>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</si>
  <si>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</si>
  <si>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</si>
  <si>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</si>
  <si>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</si>
  <si>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</si>
  <si>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</si>
  <si>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</si>
  <si>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</si>
  <si>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</si>
  <si>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</si>
  <si>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</si>
  <si>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</si>
  <si>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</si>
  <si>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</si>
  <si>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</si>
  <si>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</si>
  <si>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</si>
  <si>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</si>
  <si>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</si>
  <si>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</si>
  <si>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</si>
  <si>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</si>
  <si>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</si>
  <si>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</si>
  <si>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</si>
  <si>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</si>
  <si>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</si>
  <si>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</si>
  <si>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</si>
  <si>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</si>
  <si>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</si>
  <si>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</si>
  <si>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</si>
  <si>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</si>
  <si>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</si>
  <si>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</si>
  <si>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</si>
  <si>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</si>
  <si>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</si>
  <si>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</si>
  <si>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</si>
  <si>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</si>
  <si>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</si>
  <si>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</si>
  <si>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</si>
  <si>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</si>
  <si>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</si>
  <si>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</si>
  <si>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</si>
  <si>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</si>
  <si>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</si>
  <si>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</si>
  <si>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</si>
  <si>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</si>
  <si>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</si>
  <si>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</si>
  <si>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</si>
  <si>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</si>
  <si>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</si>
  <si>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甘楽町水道事業会計</t>
  </si>
  <si>
    <t>一般会計</t>
  </si>
  <si>
    <t>介護保険事業特別会計</t>
  </si>
  <si>
    <t>国民健康保険事業特別会計</t>
  </si>
  <si>
    <t>公共下水道事業特別会計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</si>
  <si>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</si>
  <si>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</si>
  <si>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</si>
  <si>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</si>
  <si>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</si>
  <si>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</si>
  <si>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</si>
  <si>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</si>
  <si>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</si>
  <si>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富岡地域医療企業団</t>
  </si>
  <si>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</si>
  <si>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</si>
  <si>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</si>
  <si>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</si>
  <si>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</si>
  <si>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　　　　－</t>
  </si>
  <si>
    <t>甘楽町都市農村交流協会</t>
  </si>
  <si>
    <t>甘楽町国際交流振興協会</t>
  </si>
  <si>
    <t>甘楽郡土地開発公社</t>
  </si>
  <si>
    <t>○</t>
    <phoneticPr fontId="2"/>
  </si>
  <si>
    <t>公立学校建築基金</t>
    <rPh sb="0" eb="4">
      <t>コウリツガッコウ</t>
    </rPh>
    <rPh sb="4" eb="8">
      <t>ケンチクキキン</t>
    </rPh>
    <phoneticPr fontId="5"/>
  </si>
  <si>
    <t>甘楽町公共施設等整備基金</t>
    <rPh sb="0" eb="3">
      <t>カンラマチ</t>
    </rPh>
    <rPh sb="3" eb="7">
      <t>コウキョウシセツ</t>
    </rPh>
    <rPh sb="7" eb="8">
      <t>トウ</t>
    </rPh>
    <rPh sb="8" eb="12">
      <t>セイビキキン</t>
    </rPh>
    <phoneticPr fontId="5"/>
  </si>
  <si>
    <t>地域福祉基金</t>
    <rPh sb="0" eb="6">
      <t>チイキフクシキキン</t>
    </rPh>
    <phoneticPr fontId="5"/>
  </si>
  <si>
    <t>甘楽町ふるさとづくり基金</t>
    <rPh sb="0" eb="2">
      <t>カンラ</t>
    </rPh>
    <rPh sb="2" eb="3">
      <t>マチ</t>
    </rPh>
    <rPh sb="10" eb="12">
      <t>キキン</t>
    </rPh>
    <phoneticPr fontId="5"/>
  </si>
  <si>
    <t>長岡今朝吉福祉基金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</si>
</sst>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8C30-4104-B7B7-4825A1BD6F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63871</c:v>
                </c:pt>
                <c:pt idx="1">
                  <c:v>68167</c:v>
                </c:pt>
                <c:pt idx="2">
                  <c:v>111016</c:v>
                </c:pt>
                <c:pt idx="3">
                  <c:v>55329</c:v>
                </c:pt>
                <c:pt idx="4">
                  <c:v>135495</c:v>
                </c:pt>
              </c:numCache>
            </c:numRef>
          </c:val>
          <c:smooth val="0"/>
          <c:extLst>
            <c:ext xmlns:c16="http://schemas.microsoft.com/office/drawing/2014/chart" uri="{C3380CC4-5D6E-409C-BE32-E72D297353CC}">
              <c16:uniqueId val="{00000001-8C30-4104-B7B7-4825A1BD6F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4.9800000000000004</c:v>
                </c:pt>
                <c:pt idx="1">
                  <c:v>6.42</c:v>
                </c:pt>
                <c:pt idx="2">
                  <c:v>7.82</c:v>
                </c:pt>
                <c:pt idx="3">
                  <c:v>8.6</c:v>
                </c:pt>
                <c:pt idx="4">
                  <c:v>9.09</c:v>
                </c:pt>
              </c:numCache>
            </c:numRef>
          </c:val>
          <c:extLst>
            <c:ext xmlns:c16="http://schemas.microsoft.com/office/drawing/2014/chart" uri="{C3380CC4-5D6E-409C-BE32-E72D297353CC}">
              <c16:uniqueId val="{00000000-3A8F-4444-A85E-ADD509A130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41.78</c:v>
                </c:pt>
                <c:pt idx="1">
                  <c:v>41.77</c:v>
                </c:pt>
                <c:pt idx="2">
                  <c:v>46.73</c:v>
                </c:pt>
                <c:pt idx="3">
                  <c:v>50.24</c:v>
                </c:pt>
                <c:pt idx="4">
                  <c:v>52.84</c:v>
                </c:pt>
              </c:numCache>
            </c:numRef>
          </c:val>
          <c:extLst>
            <c:ext xmlns:c16="http://schemas.microsoft.com/office/drawing/2014/chart" uri="{C3380CC4-5D6E-409C-BE32-E72D297353CC}">
              <c16:uniqueId val="{00000001-3A8F-4444-A85E-ADD509A130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0.34</c:v>
                </c:pt>
                <c:pt idx="1">
                  <c:v>3.87</c:v>
                </c:pt>
                <c:pt idx="2">
                  <c:v>9.3000000000000007</c:v>
                </c:pt>
                <c:pt idx="3">
                  <c:v>0.91</c:v>
                </c:pt>
                <c:pt idx="4">
                  <c:v>3.4</c:v>
                </c:pt>
              </c:numCache>
            </c:numRef>
          </c:val>
          <c:smooth val="0"/>
          <c:extLst>
            <c:ext xmlns:c16="http://schemas.microsoft.com/office/drawing/2014/chart" uri="{C3380CC4-5D6E-409C-BE32-E72D297353CC}">
              <c16:uniqueId val="{00000002-3A8F-4444-A85E-ADD509A130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BC-4AAC-8CA0-205FDA296C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BC-4AAC-8CA0-205FDA296C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BC-4AAC-8CA0-205FDA296CE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3-8ABC-4AAC-8CA0-205FDA296C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0.02</c:v>
                </c:pt>
                <c:pt idx="4">
                  <c:v>#N/A</c:v>
                </c:pt>
                <c:pt idx="5">
                  <c:v>0.06</c:v>
                </c:pt>
                <c:pt idx="6">
                  <c:v>#N/A</c:v>
                </c:pt>
                <c:pt idx="7">
                  <c:v>0.1</c:v>
                </c:pt>
                <c:pt idx="8">
                  <c:v>#N/A</c:v>
                </c:pt>
                <c:pt idx="9">
                  <c:v>0.11</c:v>
                </c:pt>
              </c:numCache>
            </c:numRef>
          </c:val>
          <c:extLst>
            <c:ext xmlns:c16="http://schemas.microsoft.com/office/drawing/2014/chart" uri="{C3380CC4-5D6E-409C-BE32-E72D297353CC}">
              <c16:uniqueId val="{00000004-8ABC-4AAC-8CA0-205FDA296CE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0.44</c:v>
                </c:pt>
              </c:numCache>
            </c:numRef>
          </c:val>
          <c:extLst>
            <c:ext xmlns:c16="http://schemas.microsoft.com/office/drawing/2014/chart" uri="{C3380CC4-5D6E-409C-BE32-E72D297353CC}">
              <c16:uniqueId val="{00000005-8ABC-4AAC-8CA0-205FDA296C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c:v>
                </c:pt>
                <c:pt idx="2">
                  <c:v>#N/A</c:v>
                </c:pt>
                <c:pt idx="3">
                  <c:v>1.77</c:v>
                </c:pt>
                <c:pt idx="4">
                  <c:v>#N/A</c:v>
                </c:pt>
                <c:pt idx="5">
                  <c:v>1.51</c:v>
                </c:pt>
                <c:pt idx="6">
                  <c:v>#N/A</c:v>
                </c:pt>
                <c:pt idx="7">
                  <c:v>1.53</c:v>
                </c:pt>
                <c:pt idx="8">
                  <c:v>#N/A</c:v>
                </c:pt>
                <c:pt idx="9">
                  <c:v>1.51</c:v>
                </c:pt>
              </c:numCache>
            </c:numRef>
          </c:val>
          <c:extLst>
            <c:ext xmlns:c16="http://schemas.microsoft.com/office/drawing/2014/chart" uri="{C3380CC4-5D6E-409C-BE32-E72D297353CC}">
              <c16:uniqueId val="{00000006-8ABC-4AAC-8CA0-205FDA296C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0.93</c:v>
                </c:pt>
                <c:pt idx="4">
                  <c:v>#N/A</c:v>
                </c:pt>
                <c:pt idx="5">
                  <c:v>2.04</c:v>
                </c:pt>
                <c:pt idx="6">
                  <c:v>#N/A</c:v>
                </c:pt>
                <c:pt idx="7">
                  <c:v>2.35</c:v>
                </c:pt>
                <c:pt idx="8">
                  <c:v>#N/A</c:v>
                </c:pt>
                <c:pt idx="9">
                  <c:v>4.01</c:v>
                </c:pt>
              </c:numCache>
            </c:numRef>
          </c:val>
          <c:extLst>
            <c:ext xmlns:c16="http://schemas.microsoft.com/office/drawing/2014/chart" uri="{C3380CC4-5D6E-409C-BE32-E72D297353CC}">
              <c16:uniqueId val="{00000007-8ABC-4AAC-8CA0-205FDA296C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4.9800000000000004</c:v>
                </c:pt>
                <c:pt idx="2">
                  <c:v>#N/A</c:v>
                </c:pt>
                <c:pt idx="3">
                  <c:v>6.41</c:v>
                </c:pt>
                <c:pt idx="4">
                  <c:v>#N/A</c:v>
                </c:pt>
                <c:pt idx="5">
                  <c:v>7.82</c:v>
                </c:pt>
                <c:pt idx="6">
                  <c:v>#N/A</c:v>
                </c:pt>
                <c:pt idx="7">
                  <c:v>8.6</c:v>
                </c:pt>
                <c:pt idx="8">
                  <c:v>#N/A</c:v>
                </c:pt>
                <c:pt idx="9">
                  <c:v>9.08</c:v>
                </c:pt>
              </c:numCache>
            </c:numRef>
          </c:val>
          <c:extLst>
            <c:ext xmlns:c16="http://schemas.microsoft.com/office/drawing/2014/chart" uri="{C3380CC4-5D6E-409C-BE32-E72D297353CC}">
              <c16:uniqueId val="{00000008-8ABC-4AAC-8CA0-205FDA296CE2}"/>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11.67</c:v>
                </c:pt>
                <c:pt idx="2">
                  <c:v>#N/A</c:v>
                </c:pt>
                <c:pt idx="3">
                  <c:v>10.96</c:v>
                </c:pt>
                <c:pt idx="4">
                  <c:v>#N/A</c:v>
                </c:pt>
                <c:pt idx="5">
                  <c:v>10.5</c:v>
                </c:pt>
                <c:pt idx="6">
                  <c:v>#N/A</c:v>
                </c:pt>
                <c:pt idx="7">
                  <c:v>12.04</c:v>
                </c:pt>
                <c:pt idx="8">
                  <c:v>#N/A</c:v>
                </c:pt>
                <c:pt idx="9">
                  <c:v>12.89</c:v>
                </c:pt>
              </c:numCache>
            </c:numRef>
          </c:val>
          <c:extLst>
            <c:ext xmlns:c16="http://schemas.microsoft.com/office/drawing/2014/chart" uri="{C3380CC4-5D6E-409C-BE32-E72D297353CC}">
              <c16:uniqueId val="{00000009-8ABC-4AAC-8CA0-205FDA296C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469</c:v>
                </c:pt>
                <c:pt idx="5">
                  <c:v>456</c:v>
                </c:pt>
                <c:pt idx="8">
                  <c:v>457</c:v>
                </c:pt>
                <c:pt idx="11">
                  <c:v>449</c:v>
                </c:pt>
                <c:pt idx="14">
                  <c:v>435</c:v>
                </c:pt>
              </c:numCache>
            </c:numRef>
          </c:val>
          <c:extLst>
            <c:ext xmlns:c16="http://schemas.microsoft.com/office/drawing/2014/chart" uri="{C3380CC4-5D6E-409C-BE32-E72D297353CC}">
              <c16:uniqueId val="{00000000-1847-4186-A9A4-F44BF2E8EE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47-4186-A9A4-F44BF2E8EE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47-4186-A9A4-F44BF2E8EE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36</c:v>
                </c:pt>
                <c:pt idx="6">
                  <c:v>42</c:v>
                </c:pt>
                <c:pt idx="9">
                  <c:v>47</c:v>
                </c:pt>
                <c:pt idx="12">
                  <c:v>41</c:v>
                </c:pt>
              </c:numCache>
            </c:numRef>
          </c:val>
          <c:extLst>
            <c:ext xmlns:c16="http://schemas.microsoft.com/office/drawing/2014/chart" uri="{C3380CC4-5D6E-409C-BE32-E72D297353CC}">
              <c16:uniqueId val="{00000003-1847-4186-A9A4-F44BF2E8EE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259</c:v>
                </c:pt>
                <c:pt idx="3">
                  <c:v>260</c:v>
                </c:pt>
                <c:pt idx="6">
                  <c:v>262</c:v>
                </c:pt>
                <c:pt idx="9">
                  <c:v>249</c:v>
                </c:pt>
                <c:pt idx="12">
                  <c:v>234</c:v>
                </c:pt>
              </c:numCache>
            </c:numRef>
          </c:val>
          <c:extLst>
            <c:ext xmlns:c16="http://schemas.microsoft.com/office/drawing/2014/chart" uri="{C3380CC4-5D6E-409C-BE32-E72D297353CC}">
              <c16:uniqueId val="{00000004-1847-4186-A9A4-F44BF2E8EE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7-4186-A9A4-F44BF2E8EE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47-4186-A9A4-F44BF2E8EE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407</c:v>
                </c:pt>
                <c:pt idx="3">
                  <c:v>407</c:v>
                </c:pt>
                <c:pt idx="6">
                  <c:v>432</c:v>
                </c:pt>
                <c:pt idx="9">
                  <c:v>443</c:v>
                </c:pt>
                <c:pt idx="12">
                  <c:v>440</c:v>
                </c:pt>
              </c:numCache>
            </c:numRef>
          </c:val>
          <c:extLst>
            <c:ext xmlns:c16="http://schemas.microsoft.com/office/drawing/2014/chart" uri="{C3380CC4-5D6E-409C-BE32-E72D297353CC}">
              <c16:uniqueId val="{00000007-1847-4186-A9A4-F44BF2E8EE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c:v>
                </c:pt>
                <c:pt idx="2">
                  <c:v>#N/A</c:v>
                </c:pt>
                <c:pt idx="3">
                  <c:v>#N/A</c:v>
                </c:pt>
                <c:pt idx="4">
                  <c:v>247</c:v>
                </c:pt>
                <c:pt idx="5">
                  <c:v>#N/A</c:v>
                </c:pt>
                <c:pt idx="6">
                  <c:v>#N/A</c:v>
                </c:pt>
                <c:pt idx="7">
                  <c:v>279</c:v>
                </c:pt>
                <c:pt idx="8">
                  <c:v>#N/A</c:v>
                </c:pt>
                <c:pt idx="9">
                  <c:v>#N/A</c:v>
                </c:pt>
                <c:pt idx="10">
                  <c:v>290</c:v>
                </c:pt>
                <c:pt idx="11">
                  <c:v>#N/A</c:v>
                </c:pt>
                <c:pt idx="12">
                  <c:v>#N/A</c:v>
                </c:pt>
                <c:pt idx="13">
                  <c:v>280</c:v>
                </c:pt>
                <c:pt idx="14">
                  <c:v>#N/A</c:v>
                </c:pt>
              </c:numCache>
            </c:numRef>
          </c:val>
          <c:smooth val="0"/>
          <c:extLst>
            <c:ext xmlns:c16="http://schemas.microsoft.com/office/drawing/2014/chart" uri="{C3380CC4-5D6E-409C-BE32-E72D297353CC}">
              <c16:uniqueId val="{00000008-1847-4186-A9A4-F44BF2E8EE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5075</c:v>
                </c:pt>
                <c:pt idx="5">
                  <c:v>5098</c:v>
                </c:pt>
                <c:pt idx="8">
                  <c:v>5070</c:v>
                </c:pt>
                <c:pt idx="11">
                  <c:v>4821</c:v>
                </c:pt>
                <c:pt idx="14">
                  <c:v>4755</c:v>
                </c:pt>
              </c:numCache>
            </c:numRef>
          </c:val>
          <c:extLst>
            <c:ext xmlns:c16="http://schemas.microsoft.com/office/drawing/2014/chart" uri="{C3380CC4-5D6E-409C-BE32-E72D297353CC}">
              <c16:uniqueId val="{00000000-B897-4A69-BDEF-8149E5A35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897-4A69-BDEF-8149E5A35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2679</c:v>
                </c:pt>
                <c:pt idx="5">
                  <c:v>2976</c:v>
                </c:pt>
                <c:pt idx="8">
                  <c:v>3309</c:v>
                </c:pt>
                <c:pt idx="11">
                  <c:v>3315</c:v>
                </c:pt>
                <c:pt idx="14">
                  <c:v>3326</c:v>
                </c:pt>
              </c:numCache>
            </c:numRef>
          </c:val>
          <c:extLst>
            <c:ext xmlns:c16="http://schemas.microsoft.com/office/drawing/2014/chart" uri="{C3380CC4-5D6E-409C-BE32-E72D297353CC}">
              <c16:uniqueId val="{00000002-B897-4A69-BDEF-8149E5A35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97-4A69-BDEF-8149E5A35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97-4A69-BDEF-8149E5A35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9</c:v>
                </c:pt>
                <c:pt idx="6">
                  <c:v>0</c:v>
                </c:pt>
                <c:pt idx="9">
                  <c:v>1</c:v>
                </c:pt>
                <c:pt idx="12">
                  <c:v>0</c:v>
                </c:pt>
              </c:numCache>
            </c:numRef>
          </c:val>
          <c:extLst>
            <c:ext xmlns:c16="http://schemas.microsoft.com/office/drawing/2014/chart" uri="{C3380CC4-5D6E-409C-BE32-E72D297353CC}">
              <c16:uniqueId val="{00000005-B897-4A69-BDEF-8149E5A35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907</c:v>
                </c:pt>
                <c:pt idx="3">
                  <c:v>897</c:v>
                </c:pt>
                <c:pt idx="6">
                  <c:v>894</c:v>
                </c:pt>
                <c:pt idx="9">
                  <c:v>942</c:v>
                </c:pt>
                <c:pt idx="12">
                  <c:v>933</c:v>
                </c:pt>
              </c:numCache>
            </c:numRef>
          </c:val>
          <c:extLst>
            <c:ext xmlns:c16="http://schemas.microsoft.com/office/drawing/2014/chart" uri="{C3380CC4-5D6E-409C-BE32-E72D297353CC}">
              <c16:uniqueId val="{00000006-B897-4A69-BDEF-8149E5A35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300</c:v>
                </c:pt>
                <c:pt idx="3">
                  <c:v>296</c:v>
                </c:pt>
                <c:pt idx="6">
                  <c:v>265</c:v>
                </c:pt>
                <c:pt idx="9">
                  <c:v>290</c:v>
                </c:pt>
                <c:pt idx="12">
                  <c:v>624</c:v>
                </c:pt>
              </c:numCache>
            </c:numRef>
          </c:val>
          <c:extLst>
            <c:ext xmlns:c16="http://schemas.microsoft.com/office/drawing/2014/chart" uri="{C3380CC4-5D6E-409C-BE32-E72D297353CC}">
              <c16:uniqueId val="{00000007-B897-4A69-BDEF-8149E5A35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2448</c:v>
                </c:pt>
                <c:pt idx="3">
                  <c:v>2381</c:v>
                </c:pt>
                <c:pt idx="6">
                  <c:v>2333</c:v>
                </c:pt>
                <c:pt idx="9">
                  <c:v>2187</c:v>
                </c:pt>
                <c:pt idx="12">
                  <c:v>2047</c:v>
                </c:pt>
              </c:numCache>
            </c:numRef>
          </c:val>
          <c:extLst>
            <c:ext xmlns:c16="http://schemas.microsoft.com/office/drawing/2014/chart" uri="{C3380CC4-5D6E-409C-BE32-E72D297353CC}">
              <c16:uniqueId val="{00000008-B897-4A69-BDEF-8149E5A35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97-4A69-BDEF-8149E5A35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5086</c:v>
                </c:pt>
                <c:pt idx="3">
                  <c:v>5200</c:v>
                </c:pt>
                <c:pt idx="6">
                  <c:v>5349</c:v>
                </c:pt>
                <c:pt idx="9">
                  <c:v>5026</c:v>
                </c:pt>
                <c:pt idx="12">
                  <c:v>4853</c:v>
                </c:pt>
              </c:numCache>
            </c:numRef>
          </c:val>
          <c:extLst>
            <c:ext xmlns:c16="http://schemas.microsoft.com/office/drawing/2014/chart" uri="{C3380CC4-5D6E-409C-BE32-E72D297353CC}">
              <c16:uniqueId val="{0000000A-B897-4A69-BDEF-8149E5A35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996</c:v>
                </c:pt>
                <c:pt idx="2">
                  <c:v>#N/A</c:v>
                </c:pt>
                <c:pt idx="3">
                  <c:v>#N/A</c:v>
                </c:pt>
                <c:pt idx="4">
                  <c:v>707</c:v>
                </c:pt>
                <c:pt idx="5">
                  <c:v>#N/A</c:v>
                </c:pt>
                <c:pt idx="6">
                  <c:v>#N/A</c:v>
                </c:pt>
                <c:pt idx="7">
                  <c:v>462</c:v>
                </c:pt>
                <c:pt idx="8">
                  <c:v>#N/A</c:v>
                </c:pt>
                <c:pt idx="9">
                  <c:v>#N/A</c:v>
                </c:pt>
                <c:pt idx="10">
                  <c:v>309</c:v>
                </c:pt>
                <c:pt idx="11">
                  <c:v>#N/A</c:v>
                </c:pt>
                <c:pt idx="12">
                  <c:v>#N/A</c:v>
                </c:pt>
                <c:pt idx="13">
                  <c:v>377</c:v>
                </c:pt>
                <c:pt idx="14">
                  <c:v>#N/A</c:v>
                </c:pt>
              </c:numCache>
            </c:numRef>
          </c:val>
          <c:smooth val="0"/>
          <c:extLst>
            <c:ext xmlns:c16="http://schemas.microsoft.com/office/drawing/2014/chart" uri="{C3380CC4-5D6E-409C-BE32-E72D297353CC}">
              <c16:uniqueId val="{0000000B-B897-4A69-BDEF-8149E5A35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1871</c:v>
                </c:pt>
                <c:pt idx="1">
                  <c:v>1894</c:v>
                </c:pt>
                <c:pt idx="2">
                  <c:v>2003</c:v>
                </c:pt>
              </c:numCache>
            </c:numRef>
          </c:val>
          <c:extLst>
            <c:ext xmlns:c16="http://schemas.microsoft.com/office/drawing/2014/chart" uri="{C3380CC4-5D6E-409C-BE32-E72D297353CC}">
              <c16:uniqueId val="{00000000-C186-47B0-80CD-12E6E23ADB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c:v>
                </c:pt>
                <c:pt idx="1">
                  <c:v>57</c:v>
                </c:pt>
                <c:pt idx="2">
                  <c:v>74</c:v>
                </c:pt>
              </c:numCache>
            </c:numRef>
          </c:val>
          <c:extLst>
            <c:ext xmlns:c16="http://schemas.microsoft.com/office/drawing/2014/chart" uri="{C3380CC4-5D6E-409C-BE32-E72D297353CC}">
              <c16:uniqueId val="{00000001-C186-47B0-80CD-12E6E23ADB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956</c:v>
                </c:pt>
                <c:pt idx="1">
                  <c:v>913</c:v>
                </c:pt>
                <c:pt idx="2">
                  <c:v>844</c:v>
                </c:pt>
              </c:numCache>
            </c:numRef>
          </c:val>
          <c:extLst>
            <c:ext xmlns:c16="http://schemas.microsoft.com/office/drawing/2014/chart" uri="{C3380CC4-5D6E-409C-BE32-E72D297353CC}">
              <c16:uniqueId val="{00000002-C186-47B0-80CD-12E6E23ADB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12,286
58.61
7,333,427
6,971,184
344,563
3,790,630
4,853,182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0" baseline="0">
              <a:latin typeface="ＭＳ Ｐゴシック" panose="020B0600070205080204" pitchFamily="50" charset="-128"/>
              <a:ea typeface="ＭＳ Ｐゴシック" panose="020B0600070205080204" pitchFamily="50" charset="-128"/>
            </a:rPr>
            <a:t>　令和５年度は新型コロナウイルスが５類に移行される中で、町民税所得割、固定資産税（家屋・償却資産）、地方消費税交付金の増額により基準財政収入額が増加した一方、基準財政需要額も増額したことで、前年度と同程度となった。</a:t>
          </a:r>
        </a:p>
        <a:p>
          <a:r>
            <a:rPr kumimoji="1" lang="ja-JP" altLang="en-US" sz="1300" spc="0" baseline="0">
              <a:latin typeface="ＭＳ Ｐゴシック" panose="020B0600070205080204" pitchFamily="50" charset="-128"/>
              <a:ea typeface="ＭＳ Ｐゴシック" panose="020B0600070205080204" pitchFamily="50" charset="-128"/>
            </a:rPr>
            <a:t>　類似団体平均と同水準ではあるが、引き続き、物件費の抑制や歳出の見直しを行うとともに、税等収納率の更なる向上や企業版ふるさと納税の活用により自主財源の確保に努めていく。</a:t>
          </a:r>
          <a:endParaRPr kumimoji="1" lang="en-US" altLang="ja-JP" sz="1300" spc="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9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24871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105956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85848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85848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経常経費である人件費や扶助費が減少となったことに加えて、町税と地方特例交付金等が増加したことで、経常収支比率は前年度比</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ポイント改善し、類似団体平均を上回る結果となった。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経常収入の大幅な増額は見込めないため、個別施設計画に沿って公共施設の長寿命化を図ることで、維持管理費の平準化に努める。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973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4233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071100"/>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60</xdr:row>
      <xdr:rowOff>146050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71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60</xdr:row>
      <xdr:rowOff>146050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008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物件費は物価高騰の影響により、増額となったが、建設工事の増加により、人件費を普通建設費に支弁したため人件費が減少したことで、前年度比</a:t>
          </a:r>
          <a:r>
            <a:rPr kumimoji="1" lang="en-US" altLang="ja-JP" sz="1300">
              <a:latin typeface="ＭＳ Ｐゴシック" panose="020B0600070205080204" pitchFamily="50" charset="-128"/>
              <a:ea typeface="ＭＳ Ｐゴシック" panose="020B0600070205080204" pitchFamily="50" charset="-128"/>
            </a:rPr>
            <a:t>13,494</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類似団体平均を下回る年が続いているが、今後も適切な人員配置による人員配置や経費の節減により物件費の抑制に努めたい。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42641</xdr:rowOff>
    </xdr:from>
    <xdr:to>
      <xdr:col>23</xdr:col>
      <xdr:colOff>133350</xdr:colOff>
      <xdr:row>81</xdr:row>
      <xdr:rowOff>89156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930091"/>
          <a:ext cx="8382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47115</xdr:rowOff>
    </xdr:from>
    <xdr:to>
      <xdr:col>19</xdr:col>
      <xdr:colOff>133350</xdr:colOff>
      <xdr:row>81</xdr:row>
      <xdr:rowOff>89156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34565"/>
          <a:ext cx="889000" cy="4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46788</xdr:rowOff>
    </xdr:from>
    <xdr:to>
      <xdr:col>15</xdr:col>
      <xdr:colOff>82550</xdr:colOff>
      <xdr:row>81</xdr:row>
      <xdr:rowOff>47115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9342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167286</xdr:rowOff>
    </xdr:from>
    <xdr:to>
      <xdr:col>11</xdr:col>
      <xdr:colOff>31750</xdr:colOff>
      <xdr:row>81</xdr:row>
      <xdr:rowOff>46788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83286"/>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163291</xdr:rowOff>
    </xdr:from>
    <xdr:to>
      <xdr:col>23</xdr:col>
      <xdr:colOff>184150</xdr:colOff>
      <xdr:row>81</xdr:row>
      <xdr:rowOff>93441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84568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0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38356</xdr:rowOff>
    </xdr:from>
    <xdr:to>
      <xdr:col>19</xdr:col>
      <xdr:colOff>184150</xdr:colOff>
      <xdr:row>81</xdr:row>
      <xdr:rowOff>139956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150133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9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167765</xdr:rowOff>
    </xdr:from>
    <xdr:to>
      <xdr:col>15</xdr:col>
      <xdr:colOff>133350</xdr:colOff>
      <xdr:row>81</xdr:row>
      <xdr:rowOff>97915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108092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167438</xdr:rowOff>
    </xdr:from>
    <xdr:to>
      <xdr:col>11</xdr:col>
      <xdr:colOff>82550</xdr:colOff>
      <xdr:row>81</xdr:row>
      <xdr:rowOff>97588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107765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5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116486</xdr:rowOff>
    </xdr:from>
    <xdr:to>
      <xdr:col>7</xdr:col>
      <xdr:colOff>31750</xdr:colOff>
      <xdr:row>81</xdr:row>
      <xdr:rowOff>46636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56813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年度から実施した「まちおこしプラン」により、職員採用時の格付け基準や職員の昇給・昇格基準などの見直しを実施してきた結果、ラスパイレス指数は近年ほぼ横ばい（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％台）で推移している。</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147562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8692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113091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45055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定員適正化計画に基づき、計画的に職員数の削減を図った結果、類似団体平均を大きく下回る数値で推移している。</a:t>
          </a:r>
        </a:p>
        <a:p>
          <a:r>
            <a:rPr kumimoji="1" lang="ja-JP" altLang="en-US" sz="1300">
              <a:latin typeface="ＭＳ Ｐゴシック" panose="020B0600070205080204" pitchFamily="50" charset="-128"/>
              <a:ea typeface="ＭＳ Ｐゴシック" panose="020B0600070205080204" pitchFamily="50" charset="-128"/>
            </a:rPr>
            <a:t>　定年延長に伴う定年退職者数の減少を見込んだうえで、住民サービスの水準を中長期的に確保するため、計画的な新規職員採用を行う必要がある。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166067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09867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166067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09867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143087</xdr:rowOff>
    </xdr:from>
    <xdr:to>
      <xdr:col>72</xdr:col>
      <xdr:colOff>203200</xdr:colOff>
      <xdr:row>58</xdr:row>
      <xdr:rowOff>154577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08718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104019</xdr:rowOff>
    </xdr:from>
    <xdr:to>
      <xdr:col>68</xdr:col>
      <xdr:colOff>152400</xdr:colOff>
      <xdr:row>58</xdr:row>
      <xdr:rowOff>143087</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048119"/>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25054</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115267</xdr:rowOff>
    </xdr:from>
    <xdr:to>
      <xdr:col>77</xdr:col>
      <xdr:colOff>95250</xdr:colOff>
      <xdr:row>59</xdr:row>
      <xdr:rowOff>45417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0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55594</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82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53219</xdr:rowOff>
    </xdr:from>
    <xdr:to>
      <xdr:col>64</xdr:col>
      <xdr:colOff>152400</xdr:colOff>
      <xdr:row>58</xdr:row>
      <xdr:rowOff>154819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164996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法人住民税・個人住民税（所得割）等の地方税の増額により、標準財政規模が増加したことに加え、町債に係る元利償還金が減額となったことが影響し、単年度では前年比で約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ポイント減少しましたが、３か年平均では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今後も公共施設の解体及び長寿命化に伴う公債費の増額が懸念されているため、地方債の新規発行を抑制しつつ、効率的な事業実施や計画的な予算措置に努めていく。</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56621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8445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26458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107421</xdr:rowOff>
    </xdr:from>
    <xdr:to>
      <xdr:col>72</xdr:col>
      <xdr:colOff>203200</xdr:colOff>
      <xdr:row>39</xdr:row>
      <xdr:rowOff>157692</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79397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47096</xdr:rowOff>
    </xdr:from>
    <xdr:to>
      <xdr:col>68</xdr:col>
      <xdr:colOff>152400</xdr:colOff>
      <xdr:row>39</xdr:row>
      <xdr:rowOff>107421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7336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5821</xdr:rowOff>
    </xdr:from>
    <xdr:to>
      <xdr:col>81</xdr:col>
      <xdr:colOff>95250</xdr:colOff>
      <xdr:row>40</xdr:row>
      <xdr:rowOff>107421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22348</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7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47219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56621</xdr:rowOff>
    </xdr:from>
    <xdr:to>
      <xdr:col>68</xdr:col>
      <xdr:colOff>203200</xdr:colOff>
      <xdr:row>39</xdr:row>
      <xdr:rowOff>158221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168398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167746</xdr:rowOff>
    </xdr:from>
    <xdr:to>
      <xdr:col>64</xdr:col>
      <xdr:colOff>152400</xdr:colOff>
      <xdr:row>39</xdr:row>
      <xdr:rowOff>97896</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108073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将来負担比率は、富岡甘楽広域市町村圏振興整備組合での衛生管理センター建設に係る地方債残高の増額が影響し、前年度比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将来負担比率は地方債の発行が大きな影響を与えることから、財政的に有利なものを優先的に活用し、残高の管理を適正に行うことで、将来負担比率の軽減を図る。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19776</xdr:rowOff>
    </xdr:from>
    <xdr:to>
      <xdr:col>81</xdr:col>
      <xdr:colOff>44450</xdr:colOff>
      <xdr:row>14</xdr:row>
      <xdr:rowOff>41608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6179800" y="2420076"/>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19776</xdr:rowOff>
    </xdr:from>
    <xdr:to>
      <xdr:col>77</xdr:col>
      <xdr:colOff>44450</xdr:colOff>
      <xdr:row>14</xdr:row>
      <xdr:rowOff>62290</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420076"/>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62290</xdr:rowOff>
    </xdr:from>
    <xdr:to>
      <xdr:col>72</xdr:col>
      <xdr:colOff>203200</xdr:colOff>
      <xdr:row>14</xdr:row>
      <xdr:rowOff>158810</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4625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158810</xdr:rowOff>
    </xdr:from>
    <xdr:to>
      <xdr:col>68</xdr:col>
      <xdr:colOff>152400</xdr:colOff>
      <xdr:row>15</xdr:row>
      <xdr:rowOff>110309</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2559110"/>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162258</xdr:rowOff>
    </xdr:from>
    <xdr:to>
      <xdr:col>81</xdr:col>
      <xdr:colOff>95250</xdr:colOff>
      <xdr:row>14</xdr:row>
      <xdr:rowOff>92408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3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134335</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3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140426</xdr:rowOff>
    </xdr:from>
    <xdr:to>
      <xdr:col>77</xdr:col>
      <xdr:colOff>95250</xdr:colOff>
      <xdr:row>14</xdr:row>
      <xdr:rowOff>70576</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55353</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45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12,286
58.61
7,333,427
6,971,184
344,563
3,790,630
4,853,182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建設工事の増加により、人件費を普通建設費に支弁したため人件費が減少したことで、前年度比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今後も適正な人員配置により事業の効率化を図ることで、人件費の抑制に努める。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類似団体平均を上回る状況が続いているため、公共施設等総合管理計画や行財政改革により、物件費の抑制に努める。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92710</xdr:rowOff>
    </xdr:from>
    <xdr:to>
      <xdr:col>82</xdr:col>
      <xdr:colOff>107950</xdr:colOff>
      <xdr:row>16</xdr:row>
      <xdr:rowOff>109855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359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104140</xdr:rowOff>
    </xdr:from>
    <xdr:to>
      <xdr:col>78</xdr:col>
      <xdr:colOff>69850</xdr:colOff>
      <xdr:row>16</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758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104140</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75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7876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59055</xdr:rowOff>
    </xdr:from>
    <xdr:to>
      <xdr:col>82</xdr:col>
      <xdr:colOff>158750</xdr:colOff>
      <xdr:row>16</xdr:row>
      <xdr:rowOff>160655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31132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41910</xdr:rowOff>
    </xdr:from>
    <xdr:to>
      <xdr:col>78</xdr:col>
      <xdr:colOff>120650</xdr:colOff>
      <xdr:row>16</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128287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7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53340</xdr:rowOff>
    </xdr:from>
    <xdr:to>
      <xdr:col>74</xdr:col>
      <xdr:colOff>31750</xdr:colOff>
      <xdr:row>15</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xdr:rowOff>
    </xdr:from>
    <xdr:to>
      <xdr:col>65</xdr:col>
      <xdr:colOff>53975</xdr:colOff>
      <xdr:row>17</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障害者自立支援事業に係る支援費や給付費の増加した一方で、価格高騰緊急支援給付金の皆減となったため、前年度比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障害者支援や高齢者援助に係る経費は、町民と行政の信頼関係を築く観点から簡単に削減することは難しいが、適正な財政運営を推進していく。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58</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その他に係る経常収支比率が類似団体平均を上回っているのは、特別会計への繰出金の増加が主な要因である。国民健康保険事業・介護保険事業への繰出金は避けられない状況であり、抑制は困難である。</a:t>
          </a:r>
        </a:p>
        <a:p>
          <a:r>
            <a:rPr kumimoji="1" lang="ja-JP" altLang="en-US" sz="1300">
              <a:latin typeface="ＭＳ Ｐゴシック" panose="020B0600070205080204" pitchFamily="50" charset="-128"/>
              <a:ea typeface="ＭＳ Ｐゴシック" panose="020B0600070205080204" pitchFamily="50" charset="-128"/>
            </a:rPr>
            <a:t>　令和６年度からは下水道事業及び農業集落排水事業が法適化により企業会計方式へ移行されるため、経営状況の明確化及び使用料の適正化による操出金の縮減が見込まれる。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58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物価高騰対策事業に係る補助金が減少となった一方で、企業誘致促進奨励金や国際交流振興協会補助金が増加となった影響により、前年度比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今後も一部事務組合に係る負担金の増加が見込まれることから、抑制を図ることは簡単ではないが、状況把握を行うことで適正な管理をしていく。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3175</xdr:rowOff>
    </xdr:from>
    <xdr:to>
      <xdr:col>82</xdr:col>
      <xdr:colOff>107950</xdr:colOff>
      <xdr:row>34</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324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98425</xdr:rowOff>
    </xdr:from>
    <xdr:to>
      <xdr:col>78</xdr:col>
      <xdr:colOff>69850</xdr:colOff>
      <xdr:row>34</xdr:row>
      <xdr:rowOff>3175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56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98425</xdr:rowOff>
    </xdr:from>
    <xdr:to>
      <xdr:col>73</xdr:col>
      <xdr:colOff>180975</xdr:colOff>
      <xdr:row>34</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56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155575</xdr:rowOff>
    </xdr:from>
    <xdr:to>
      <xdr:col>69</xdr:col>
      <xdr:colOff>92075</xdr:colOff>
      <xdr:row>34</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13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123825</xdr:rowOff>
    </xdr:from>
    <xdr:to>
      <xdr:col>78</xdr:col>
      <xdr:colOff>120650</xdr:colOff>
      <xdr:row>34</xdr:row>
      <xdr:rowOff>53975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64152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5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47625</xdr:rowOff>
    </xdr:from>
    <xdr:to>
      <xdr:col>74</xdr:col>
      <xdr:colOff>31750</xdr:colOff>
      <xdr:row>33</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159402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104775</xdr:rowOff>
    </xdr:from>
    <xdr:to>
      <xdr:col>65</xdr:col>
      <xdr:colOff>53975</xdr:colOff>
      <xdr:row>34</xdr:row>
      <xdr:rowOff>34925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45102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町債借入残高の減少により、前年度比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今後も公共施設の老朽化に伴う地方債の借入が見込まれるため、より一層慎重な判断を行い、適正な管理に努めていく。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49276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ポイント悪化した。また、類似団体平均を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これは、扶助費・物件費で平均値を上回っているためであり、その他（繰出金）が多大であることも影響している。今後は、物件費等経常経費の圧縮に努めるとともに、税収の確保に努めることで、経常収支比率を改善させて財政の弾力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61187"/>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11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13677</xdr:rowOff>
    </xdr:from>
    <xdr:to>
      <xdr:col>29</xdr:col>
      <xdr:colOff>127000</xdr:colOff>
      <xdr:row>19</xdr:row>
      <xdr:rowOff>25042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8852"/>
          <a:ext cx="647700" cy="1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161477</xdr:rowOff>
    </xdr:from>
    <xdr:to>
      <xdr:col>26</xdr:col>
      <xdr:colOff>50800</xdr:colOff>
      <xdr:row>19</xdr:row>
      <xdr:rowOff>25042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95202"/>
          <a:ext cx="698500" cy="3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161477</xdr:rowOff>
    </xdr:from>
    <xdr:to>
      <xdr:col>22</xdr:col>
      <xdr:colOff>114300</xdr:colOff>
      <xdr:row>19</xdr:row>
      <xdr:rowOff>34284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5202"/>
          <a:ext cx="698500" cy="4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34284</xdr:rowOff>
    </xdr:from>
    <xdr:to>
      <xdr:col>18</xdr:col>
      <xdr:colOff>177800</xdr:colOff>
      <xdr:row>19</xdr:row>
      <xdr:rowOff>41397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9459"/>
          <a:ext cx="698500" cy="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134327</xdr:rowOff>
    </xdr:from>
    <xdr:to>
      <xdr:col>29</xdr:col>
      <xdr:colOff>177800</xdr:colOff>
      <xdr:row>19</xdr:row>
      <xdr:rowOff>64477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42904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145692</xdr:rowOff>
    </xdr:from>
    <xdr:to>
      <xdr:col>26</xdr:col>
      <xdr:colOff>101600</xdr:colOff>
      <xdr:row>19</xdr:row>
      <xdr:rowOff>75842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60619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110677</xdr:rowOff>
    </xdr:from>
    <xdr:to>
      <xdr:col>22</xdr:col>
      <xdr:colOff>165100</xdr:colOff>
      <xdr:row>19</xdr:row>
      <xdr:rowOff>40827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25604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154934</xdr:rowOff>
    </xdr:from>
    <xdr:to>
      <xdr:col>19</xdr:col>
      <xdr:colOff>38100</xdr:colOff>
      <xdr:row>19</xdr:row>
      <xdr:rowOff>85084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69861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162047</xdr:rowOff>
    </xdr:from>
    <xdr:to>
      <xdr:col>15</xdr:col>
      <xdr:colOff>101600</xdr:colOff>
      <xdr:row>19</xdr:row>
      <xdr:rowOff>92197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76974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1681</xdr:rowOff>
    </xdr:from>
    <xdr:to>
      <xdr:col>29</xdr:col>
      <xdr:colOff>127000</xdr:colOff>
      <xdr:row>36</xdr:row>
      <xdr:rowOff>14666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54931"/>
          <a:ext cx="647700" cy="1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1681</xdr:rowOff>
    </xdr:from>
    <xdr:to>
      <xdr:col>26</xdr:col>
      <xdr:colOff>50800</xdr:colOff>
      <xdr:row>36</xdr:row>
      <xdr:rowOff>28587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4931"/>
          <a:ext cx="698500" cy="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28587</xdr:rowOff>
    </xdr:from>
    <xdr:to>
      <xdr:col>22</xdr:col>
      <xdr:colOff>114300</xdr:colOff>
      <xdr:row>36</xdr:row>
      <xdr:rowOff>91018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1837"/>
          <a:ext cx="698500" cy="6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91018</xdr:rowOff>
    </xdr:from>
    <xdr:to>
      <xdr:col>18</xdr:col>
      <xdr:colOff>177800</xdr:colOff>
      <xdr:row>36</xdr:row>
      <xdr:rowOff>119433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44268"/>
          <a:ext cx="698500" cy="2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306766</xdr:rowOff>
    </xdr:from>
    <xdr:to>
      <xdr:col>29</xdr:col>
      <xdr:colOff>177800</xdr:colOff>
      <xdr:row>36</xdr:row>
      <xdr:rowOff>65466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8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293781</xdr:rowOff>
    </xdr:from>
    <xdr:to>
      <xdr:col>26</xdr:col>
      <xdr:colOff>101600</xdr:colOff>
      <xdr:row>36</xdr:row>
      <xdr:rowOff>52481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37258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320687</xdr:rowOff>
    </xdr:from>
    <xdr:to>
      <xdr:col>22</xdr:col>
      <xdr:colOff>165100</xdr:colOff>
      <xdr:row>36</xdr:row>
      <xdr:rowOff>79387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64164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40218</xdr:rowOff>
    </xdr:from>
    <xdr:to>
      <xdr:col>19</xdr:col>
      <xdr:colOff>38100</xdr:colOff>
      <xdr:row>36</xdr:row>
      <xdr:rowOff>141818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126595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68633</xdr:rowOff>
    </xdr:from>
    <xdr:to>
      <xdr:col>15</xdr:col>
      <xdr:colOff>101600</xdr:colOff>
      <xdr:row>36</xdr:row>
      <xdr:rowOff>170233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155010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12,286
58.61
7,333,427
6,971,184
344,563
3,790,630
4,853,182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27178</xdr:rowOff>
    </xdr:from>
    <xdr:to>
      <xdr:col>24</xdr:col>
      <xdr:colOff>63500</xdr:colOff>
      <xdr:row>38</xdr:row>
      <xdr:rowOff>72631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42278"/>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87376</xdr:rowOff>
    </xdr:from>
    <xdr:to>
      <xdr:col>19</xdr:col>
      <xdr:colOff>177800</xdr:colOff>
      <xdr:row>38</xdr:row>
      <xdr:rowOff>27178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1026"/>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87376</xdr:rowOff>
    </xdr:from>
    <xdr:to>
      <xdr:col>15</xdr:col>
      <xdr:colOff>50800</xdr:colOff>
      <xdr:row>38</xdr:row>
      <xdr:rowOff>17132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1026"/>
          <a:ext cx="889000" cy="1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17132</xdr:rowOff>
    </xdr:from>
    <xdr:to>
      <xdr:col>10</xdr:col>
      <xdr:colOff>114300</xdr:colOff>
      <xdr:row>39</xdr:row>
      <xdr:rowOff>5855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2232"/>
          <a:ext cx="8890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21831</xdr:rowOff>
    </xdr:from>
    <xdr:to>
      <xdr:col>24</xdr:col>
      <xdr:colOff>114300</xdr:colOff>
      <xdr:row>38</xdr:row>
      <xdr:rowOff>123431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108208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147828</xdr:rowOff>
    </xdr:from>
    <xdr:to>
      <xdr:col>20</xdr:col>
      <xdr:colOff>38100</xdr:colOff>
      <xdr:row>38</xdr:row>
      <xdr:rowOff>77978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69105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36576</xdr:rowOff>
    </xdr:from>
    <xdr:to>
      <xdr:col>15</xdr:col>
      <xdr:colOff>101600</xdr:colOff>
      <xdr:row>37</xdr:row>
      <xdr:rowOff>138176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129303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137782</xdr:rowOff>
    </xdr:from>
    <xdr:to>
      <xdr:col>10</xdr:col>
      <xdr:colOff>165100</xdr:colOff>
      <xdr:row>38</xdr:row>
      <xdr:rowOff>67932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59059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126505</xdr:rowOff>
    </xdr:from>
    <xdr:to>
      <xdr:col>6</xdr:col>
      <xdr:colOff>38100</xdr:colOff>
      <xdr:row>39</xdr:row>
      <xdr:rowOff>56655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47782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26936</xdr:rowOff>
    </xdr:from>
    <xdr:to>
      <xdr:col>24</xdr:col>
      <xdr:colOff>63500</xdr:colOff>
      <xdr:row>57</xdr:row>
      <xdr:rowOff>81575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9586"/>
          <a:ext cx="838200" cy="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26936</xdr:rowOff>
    </xdr:from>
    <xdr:to>
      <xdr:col>19</xdr:col>
      <xdr:colOff>177800</xdr:colOff>
      <xdr:row>57</xdr:row>
      <xdr:rowOff>110397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9586"/>
          <a:ext cx="889000" cy="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84310</xdr:rowOff>
    </xdr:from>
    <xdr:to>
      <xdr:col>15</xdr:col>
      <xdr:colOff>50800</xdr:colOff>
      <xdr:row>57</xdr:row>
      <xdr:rowOff>110397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56960"/>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84310</xdr:rowOff>
    </xdr:from>
    <xdr:to>
      <xdr:col>10</xdr:col>
      <xdr:colOff>114300</xdr:colOff>
      <xdr:row>57</xdr:row>
      <xdr:rowOff>91842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6960"/>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30775</xdr:rowOff>
    </xdr:from>
    <xdr:to>
      <xdr:col>24</xdr:col>
      <xdr:colOff>114300</xdr:colOff>
      <xdr:row>57</xdr:row>
      <xdr:rowOff>132375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117152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147586</xdr:rowOff>
    </xdr:from>
    <xdr:to>
      <xdr:col>20</xdr:col>
      <xdr:colOff>38100</xdr:colOff>
      <xdr:row>57</xdr:row>
      <xdr:rowOff>77736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68863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59597</xdr:rowOff>
    </xdr:from>
    <xdr:to>
      <xdr:col>15</xdr:col>
      <xdr:colOff>101600</xdr:colOff>
      <xdr:row>57</xdr:row>
      <xdr:rowOff>161197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33510</xdr:rowOff>
    </xdr:from>
    <xdr:to>
      <xdr:col>10</xdr:col>
      <xdr:colOff>165100</xdr:colOff>
      <xdr:row>57</xdr:row>
      <xdr:rowOff>135110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126237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41042</xdr:rowOff>
    </xdr:from>
    <xdr:to>
      <xdr:col>6</xdr:col>
      <xdr:colOff>38100</xdr:colOff>
      <xdr:row>57</xdr:row>
      <xdr:rowOff>142642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133769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133756</xdr:rowOff>
    </xdr:from>
    <xdr:to>
      <xdr:col>24</xdr:col>
      <xdr:colOff>63500</xdr:colOff>
      <xdr:row>78</xdr:row>
      <xdr:rowOff>145225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6856"/>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95086</xdr:rowOff>
    </xdr:from>
    <xdr:to>
      <xdr:col>19</xdr:col>
      <xdr:colOff>177800</xdr:colOff>
      <xdr:row>78</xdr:row>
      <xdr:rowOff>145225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68186"/>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95086</xdr:rowOff>
    </xdr:from>
    <xdr:to>
      <xdr:col>15</xdr:col>
      <xdr:colOff>50800</xdr:colOff>
      <xdr:row>78</xdr:row>
      <xdr:rowOff>106477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68186"/>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106477</xdr:rowOff>
    </xdr:from>
    <xdr:to>
      <xdr:col>10</xdr:col>
      <xdr:colOff>114300</xdr:colOff>
      <xdr:row>78</xdr:row>
      <xdr:rowOff>128308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957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82956</xdr:rowOff>
    </xdr:from>
    <xdr:to>
      <xdr:col>24</xdr:col>
      <xdr:colOff>114300</xdr:colOff>
      <xdr:row>79</xdr:row>
      <xdr:rowOff>13106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169333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94425</xdr:rowOff>
    </xdr:from>
    <xdr:to>
      <xdr:col>20</xdr:col>
      <xdr:colOff>38100</xdr:colOff>
      <xdr:row>79</xdr:row>
      <xdr:rowOff>24575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15702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44286</xdr:rowOff>
    </xdr:from>
    <xdr:to>
      <xdr:col>15</xdr:col>
      <xdr:colOff>101600</xdr:colOff>
      <xdr:row>78</xdr:row>
      <xdr:rowOff>145886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55677</xdr:rowOff>
    </xdr:from>
    <xdr:to>
      <xdr:col>10</xdr:col>
      <xdr:colOff>165100</xdr:colOff>
      <xdr:row>78</xdr:row>
      <xdr:rowOff>157277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148404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77508</xdr:rowOff>
    </xdr:from>
    <xdr:to>
      <xdr:col>6</xdr:col>
      <xdr:colOff>38100</xdr:colOff>
      <xdr:row>79</xdr:row>
      <xdr:rowOff>7658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170235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22003</xdr:rowOff>
    </xdr:from>
    <xdr:to>
      <xdr:col>24</xdr:col>
      <xdr:colOff>63500</xdr:colOff>
      <xdr:row>95</xdr:row>
      <xdr:rowOff>123747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38303"/>
          <a:ext cx="838200" cy="2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123747</xdr:rowOff>
    </xdr:from>
    <xdr:to>
      <xdr:col>19</xdr:col>
      <xdr:colOff>177800</xdr:colOff>
      <xdr:row>96</xdr:row>
      <xdr:rowOff>98503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11497"/>
          <a:ext cx="889000" cy="1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98503</xdr:rowOff>
    </xdr:from>
    <xdr:to>
      <xdr:col>15</xdr:col>
      <xdr:colOff>50800</xdr:colOff>
      <xdr:row>98</xdr:row>
      <xdr:rowOff>128564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7703"/>
          <a:ext cx="889000" cy="3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128564</xdr:rowOff>
    </xdr:from>
    <xdr:to>
      <xdr:col>10</xdr:col>
      <xdr:colOff>114300</xdr:colOff>
      <xdr:row>98</xdr:row>
      <xdr:rowOff>134621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3066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142653</xdr:rowOff>
    </xdr:from>
    <xdr:to>
      <xdr:col>24</xdr:col>
      <xdr:colOff>114300</xdr:colOff>
      <xdr:row>94</xdr:row>
      <xdr:rowOff>72803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165530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72947</xdr:rowOff>
    </xdr:from>
    <xdr:to>
      <xdr:col>20</xdr:col>
      <xdr:colOff>38100</xdr:colOff>
      <xdr:row>96</xdr:row>
      <xdr:rowOff>3097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19624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47703</xdr:rowOff>
    </xdr:from>
    <xdr:to>
      <xdr:col>15</xdr:col>
      <xdr:colOff>101600</xdr:colOff>
      <xdr:row>96</xdr:row>
      <xdr:rowOff>149303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140430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77764</xdr:rowOff>
    </xdr:from>
    <xdr:to>
      <xdr:col>10</xdr:col>
      <xdr:colOff>165100</xdr:colOff>
      <xdr:row>99</xdr:row>
      <xdr:rowOff>7914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170491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83821</xdr:rowOff>
    </xdr:from>
    <xdr:to>
      <xdr:col>6</xdr:col>
      <xdr:colOff>38100</xdr:colOff>
      <xdr:row>99</xdr:row>
      <xdr:rowOff>13971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158582</xdr:rowOff>
    </xdr:from>
    <xdr:to>
      <xdr:col>55</xdr:col>
      <xdr:colOff>0</xdr:colOff>
      <xdr:row>37</xdr:row>
      <xdr:rowOff>169532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02232"/>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169532</xdr:rowOff>
    </xdr:from>
    <xdr:to>
      <xdr:col>50</xdr:col>
      <xdr:colOff>114300</xdr:colOff>
      <xdr:row>38</xdr:row>
      <xdr:rowOff>40229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13182"/>
          <a:ext cx="889000" cy="4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139186</xdr:rowOff>
    </xdr:from>
    <xdr:to>
      <xdr:col>45</xdr:col>
      <xdr:colOff>177800</xdr:colOff>
      <xdr:row>38</xdr:row>
      <xdr:rowOff>40229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39936"/>
          <a:ext cx="889000" cy="4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139186</xdr:rowOff>
    </xdr:from>
    <xdr:to>
      <xdr:col>41</xdr:col>
      <xdr:colOff>50800</xdr:colOff>
      <xdr:row>38</xdr:row>
      <xdr:rowOff>67904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39936"/>
          <a:ext cx="889000" cy="4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107782</xdr:rowOff>
    </xdr:from>
    <xdr:to>
      <xdr:col>55</xdr:col>
      <xdr:colOff>50800</xdr:colOff>
      <xdr:row>38</xdr:row>
      <xdr:rowOff>37933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22709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118732</xdr:rowOff>
    </xdr:from>
    <xdr:to>
      <xdr:col>50</xdr:col>
      <xdr:colOff>165100</xdr:colOff>
      <xdr:row>38</xdr:row>
      <xdr:rowOff>48882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40009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160879</xdr:rowOff>
    </xdr:from>
    <xdr:to>
      <xdr:col>46</xdr:col>
      <xdr:colOff>38100</xdr:colOff>
      <xdr:row>38</xdr:row>
      <xdr:rowOff>91029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82156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9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88386</xdr:rowOff>
    </xdr:from>
    <xdr:to>
      <xdr:col>41</xdr:col>
      <xdr:colOff>101600</xdr:colOff>
      <xdr:row>36</xdr:row>
      <xdr:rowOff>18536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9663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17104</xdr:rowOff>
    </xdr:from>
    <xdr:to>
      <xdr:col>36</xdr:col>
      <xdr:colOff>165100</xdr:colOff>
      <xdr:row>38</xdr:row>
      <xdr:rowOff>118704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109831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42564</xdr:rowOff>
    </xdr:from>
    <xdr:to>
      <xdr:col>55</xdr:col>
      <xdr:colOff>0</xdr:colOff>
      <xdr:row>58</xdr:row>
      <xdr:rowOff>5097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43764"/>
          <a:ext cx="838200" cy="30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135829</xdr:rowOff>
    </xdr:from>
    <xdr:to>
      <xdr:col>50</xdr:col>
      <xdr:colOff>114300</xdr:colOff>
      <xdr:row>58</xdr:row>
      <xdr:rowOff>5097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37029"/>
          <a:ext cx="889000" cy="2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135829</xdr:rowOff>
    </xdr:from>
    <xdr:to>
      <xdr:col>45</xdr:col>
      <xdr:colOff>177800</xdr:colOff>
      <xdr:row>57</xdr:row>
      <xdr:rowOff>127634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37029"/>
          <a:ext cx="889000" cy="16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127634</xdr:rowOff>
    </xdr:from>
    <xdr:to>
      <xdr:col>41</xdr:col>
      <xdr:colOff>50800</xdr:colOff>
      <xdr:row>57</xdr:row>
      <xdr:rowOff>144001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00284"/>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163214</xdr:rowOff>
    </xdr:from>
    <xdr:to>
      <xdr:col>55</xdr:col>
      <xdr:colOff>50800</xdr:colOff>
      <xdr:row>56</xdr:row>
      <xdr:rowOff>93364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14641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125747</xdr:rowOff>
    </xdr:from>
    <xdr:to>
      <xdr:col>50</xdr:col>
      <xdr:colOff>165100</xdr:colOff>
      <xdr:row>58</xdr:row>
      <xdr:rowOff>55897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47024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85029</xdr:rowOff>
    </xdr:from>
    <xdr:to>
      <xdr:col>46</xdr:col>
      <xdr:colOff>38100</xdr:colOff>
      <xdr:row>57</xdr:row>
      <xdr:rowOff>15179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31706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76834</xdr:rowOff>
    </xdr:from>
    <xdr:to>
      <xdr:col>41</xdr:col>
      <xdr:colOff>101600</xdr:colOff>
      <xdr:row>58</xdr:row>
      <xdr:rowOff>6984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169561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93201</xdr:rowOff>
    </xdr:from>
    <xdr:to>
      <xdr:col>36</xdr:col>
      <xdr:colOff>165100</xdr:colOff>
      <xdr:row>58</xdr:row>
      <xdr:rowOff>23351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33784</xdr:rowOff>
    </xdr:from>
    <xdr:to>
      <xdr:col>55</xdr:col>
      <xdr:colOff>0</xdr:colOff>
      <xdr:row>77</xdr:row>
      <xdr:rowOff>106593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35434"/>
          <a:ext cx="8382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106593</xdr:rowOff>
    </xdr:from>
    <xdr:to>
      <xdr:col>50</xdr:col>
      <xdr:colOff>114300</xdr:colOff>
      <xdr:row>78</xdr:row>
      <xdr:rowOff>16918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8243"/>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13153</xdr:rowOff>
    </xdr:from>
    <xdr:to>
      <xdr:col>45</xdr:col>
      <xdr:colOff>177800</xdr:colOff>
      <xdr:row>78</xdr:row>
      <xdr:rowOff>16918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6253"/>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160125</xdr:rowOff>
    </xdr:from>
    <xdr:to>
      <xdr:col>41</xdr:col>
      <xdr:colOff>50800</xdr:colOff>
      <xdr:row>78</xdr:row>
      <xdr:rowOff>13153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1775"/>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154434</xdr:rowOff>
    </xdr:from>
    <xdr:to>
      <xdr:col>55</xdr:col>
      <xdr:colOff>50800</xdr:colOff>
      <xdr:row>77</xdr:row>
      <xdr:rowOff>84584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132861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55793</xdr:rowOff>
    </xdr:from>
    <xdr:to>
      <xdr:col>50</xdr:col>
      <xdr:colOff>165100</xdr:colOff>
      <xdr:row>77</xdr:row>
      <xdr:rowOff>157393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137568</xdr:rowOff>
    </xdr:from>
    <xdr:to>
      <xdr:col>46</xdr:col>
      <xdr:colOff>38100</xdr:colOff>
      <xdr:row>78</xdr:row>
      <xdr:rowOff>67718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58845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133803</xdr:rowOff>
    </xdr:from>
    <xdr:to>
      <xdr:col>41</xdr:col>
      <xdr:colOff>101600</xdr:colOff>
      <xdr:row>78</xdr:row>
      <xdr:rowOff>63953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55080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109325</xdr:rowOff>
    </xdr:from>
    <xdr:to>
      <xdr:col>36</xdr:col>
      <xdr:colOff>165100</xdr:colOff>
      <xdr:row>78</xdr:row>
      <xdr:rowOff>39475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30602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56900</xdr:rowOff>
    </xdr:from>
    <xdr:to>
      <xdr:col>55</xdr:col>
      <xdr:colOff>0</xdr:colOff>
      <xdr:row>98</xdr:row>
      <xdr:rowOff>18138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87550"/>
          <a:ext cx="838200" cy="1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131730</xdr:rowOff>
    </xdr:from>
    <xdr:to>
      <xdr:col>50</xdr:col>
      <xdr:colOff>114300</xdr:colOff>
      <xdr:row>98</xdr:row>
      <xdr:rowOff>18138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19480"/>
          <a:ext cx="889000" cy="40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131730</xdr:rowOff>
    </xdr:from>
    <xdr:to>
      <xdr:col>45</xdr:col>
      <xdr:colOff>177800</xdr:colOff>
      <xdr:row>96</xdr:row>
      <xdr:rowOff>140607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19480"/>
          <a:ext cx="889000" cy="1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140607</xdr:rowOff>
    </xdr:from>
    <xdr:to>
      <xdr:col>41</xdr:col>
      <xdr:colOff>50800</xdr:colOff>
      <xdr:row>97</xdr:row>
      <xdr:rowOff>45448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99807"/>
          <a:ext cx="889000" cy="7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6100</xdr:rowOff>
    </xdr:from>
    <xdr:to>
      <xdr:col>55</xdr:col>
      <xdr:colOff>50800</xdr:colOff>
      <xdr:row>97</xdr:row>
      <xdr:rowOff>107700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155977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1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138788</xdr:rowOff>
    </xdr:from>
    <xdr:to>
      <xdr:col>50</xdr:col>
      <xdr:colOff>165100</xdr:colOff>
      <xdr:row>98</xdr:row>
      <xdr:rowOff>68938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80930</xdr:rowOff>
    </xdr:from>
    <xdr:to>
      <xdr:col>46</xdr:col>
      <xdr:colOff>38100</xdr:colOff>
      <xdr:row>96</xdr:row>
      <xdr:rowOff>11080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27607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89807</xdr:rowOff>
    </xdr:from>
    <xdr:to>
      <xdr:col>41</xdr:col>
      <xdr:colOff>101600</xdr:colOff>
      <xdr:row>97</xdr:row>
      <xdr:rowOff>19957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36484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166098</xdr:rowOff>
    </xdr:from>
    <xdr:to>
      <xdr:col>36</xdr:col>
      <xdr:colOff>165100</xdr:colOff>
      <xdr:row>97</xdr:row>
      <xdr:rowOff>96248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87375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139558</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658"/>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139558</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4658"/>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39806</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54906"/>
          <a:ext cx="889000" cy="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39806</xdr:rowOff>
    </xdr:from>
    <xdr:to>
      <xdr:col>71</xdr:col>
      <xdr:colOff>177800</xdr:colOff>
      <xdr:row>38</xdr:row>
      <xdr:rowOff>125426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54906"/>
          <a:ext cx="889000" cy="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88758</xdr:rowOff>
    </xdr:from>
    <xdr:to>
      <xdr:col>81</xdr:col>
      <xdr:colOff>101600</xdr:colOff>
      <xdr:row>39</xdr:row>
      <xdr:rowOff>18908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10035</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160456</xdr:rowOff>
    </xdr:from>
    <xdr:to>
      <xdr:col>72</xdr:col>
      <xdr:colOff>38100</xdr:colOff>
      <xdr:row>38</xdr:row>
      <xdr:rowOff>90606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107133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74626</xdr:rowOff>
    </xdr:from>
    <xdr:to>
      <xdr:col>67</xdr:col>
      <xdr:colOff>101600</xdr:colOff>
      <xdr:row>39</xdr:row>
      <xdr:rowOff>4776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167353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150082</xdr:rowOff>
    </xdr:from>
    <xdr:to>
      <xdr:col>85</xdr:col>
      <xdr:colOff>127000</xdr:colOff>
      <xdr:row>77</xdr:row>
      <xdr:rowOff>150591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51732"/>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150591</xdr:rowOff>
    </xdr:from>
    <xdr:to>
      <xdr:col>81</xdr:col>
      <xdr:colOff>50800</xdr:colOff>
      <xdr:row>77</xdr:row>
      <xdr:rowOff>156525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52241"/>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156525</xdr:rowOff>
    </xdr:from>
    <xdr:to>
      <xdr:col>76</xdr:col>
      <xdr:colOff>114300</xdr:colOff>
      <xdr:row>77</xdr:row>
      <xdr:rowOff>167557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58175"/>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167557</xdr:rowOff>
    </xdr:from>
    <xdr:to>
      <xdr:col>71</xdr:col>
      <xdr:colOff>177800</xdr:colOff>
      <xdr:row>77</xdr:row>
      <xdr:rowOff>169652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6920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99282</xdr:rowOff>
    </xdr:from>
    <xdr:to>
      <xdr:col>85</xdr:col>
      <xdr:colOff>177800</xdr:colOff>
      <xdr:row>78</xdr:row>
      <xdr:rowOff>29432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99791</xdr:rowOff>
    </xdr:from>
    <xdr:to>
      <xdr:col>81</xdr:col>
      <xdr:colOff>101600</xdr:colOff>
      <xdr:row>78</xdr:row>
      <xdr:rowOff>29941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21068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105725</xdr:rowOff>
    </xdr:from>
    <xdr:to>
      <xdr:col>76</xdr:col>
      <xdr:colOff>165100</xdr:colOff>
      <xdr:row>78</xdr:row>
      <xdr:rowOff>35875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27002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116757</xdr:rowOff>
    </xdr:from>
    <xdr:to>
      <xdr:col>72</xdr:col>
      <xdr:colOff>38100</xdr:colOff>
      <xdr:row>78</xdr:row>
      <xdr:rowOff>46907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38034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118852</xdr:rowOff>
    </xdr:from>
    <xdr:to>
      <xdr:col>67</xdr:col>
      <xdr:colOff>101600</xdr:colOff>
      <xdr:row>78</xdr:row>
      <xdr:rowOff>49002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40129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62164</xdr:rowOff>
    </xdr:from>
    <xdr:to>
      <xdr:col>85</xdr:col>
      <xdr:colOff>127000</xdr:colOff>
      <xdr:row>98</xdr:row>
      <xdr:rowOff>101963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64264"/>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129391</xdr:rowOff>
    </xdr:from>
    <xdr:to>
      <xdr:col>81</xdr:col>
      <xdr:colOff>50800</xdr:colOff>
      <xdr:row>98</xdr:row>
      <xdr:rowOff>101963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60041"/>
          <a:ext cx="889000" cy="1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129391</xdr:rowOff>
    </xdr:from>
    <xdr:to>
      <xdr:col>76</xdr:col>
      <xdr:colOff>114300</xdr:colOff>
      <xdr:row>98</xdr:row>
      <xdr:rowOff>61756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60041"/>
          <a:ext cx="889000" cy="10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61756</xdr:rowOff>
    </xdr:from>
    <xdr:to>
      <xdr:col>71</xdr:col>
      <xdr:colOff>177800</xdr:colOff>
      <xdr:row>98</xdr:row>
      <xdr:rowOff>96737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63856"/>
          <a:ext cx="889000" cy="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11364</xdr:rowOff>
    </xdr:from>
    <xdr:to>
      <xdr:col>85</xdr:col>
      <xdr:colOff>177800</xdr:colOff>
      <xdr:row>98</xdr:row>
      <xdr:rowOff>112964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97741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51163</xdr:rowOff>
    </xdr:from>
    <xdr:to>
      <xdr:col>81</xdr:col>
      <xdr:colOff>101600</xdr:colOff>
      <xdr:row>98</xdr:row>
      <xdr:rowOff>152763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143890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78591</xdr:rowOff>
    </xdr:from>
    <xdr:to>
      <xdr:col>76</xdr:col>
      <xdr:colOff>165100</xdr:colOff>
      <xdr:row>98</xdr:row>
      <xdr:rowOff>8741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10956</xdr:rowOff>
    </xdr:from>
    <xdr:to>
      <xdr:col>72</xdr:col>
      <xdr:colOff>38100</xdr:colOff>
      <xdr:row>98</xdr:row>
      <xdr:rowOff>112556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103683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45937</xdr:rowOff>
    </xdr:from>
    <xdr:to>
      <xdr:col>67</xdr:col>
      <xdr:colOff>101600</xdr:colOff>
      <xdr:row>98</xdr:row>
      <xdr:rowOff>147537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138664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36602</xdr:rowOff>
    </xdr:from>
    <xdr:to>
      <xdr:col>116</xdr:col>
      <xdr:colOff>63500</xdr:colOff>
      <xdr:row>39</xdr:row>
      <xdr:rowOff>44297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3152"/>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41287</xdr:rowOff>
    </xdr:from>
    <xdr:to>
      <xdr:col>111</xdr:col>
      <xdr:colOff>177800</xdr:colOff>
      <xdr:row>39</xdr:row>
      <xdr:rowOff>44297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2783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41287</xdr:rowOff>
    </xdr:from>
    <xdr:to>
      <xdr:col>107</xdr:col>
      <xdr:colOff>50800</xdr:colOff>
      <xdr:row>39</xdr:row>
      <xdr:rowOff>41440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2783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39306</xdr:rowOff>
    </xdr:from>
    <xdr:to>
      <xdr:col>102</xdr:col>
      <xdr:colOff>114300</xdr:colOff>
      <xdr:row>39</xdr:row>
      <xdr:rowOff>41440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2585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157252</xdr:rowOff>
    </xdr:from>
    <xdr:to>
      <xdr:col>116</xdr:col>
      <xdr:colOff>114300</xdr:colOff>
      <xdr:row>39</xdr:row>
      <xdr:rowOff>87402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72179</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87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164947</xdr:rowOff>
    </xdr:from>
    <xdr:to>
      <xdr:col>112</xdr:col>
      <xdr:colOff>38100</xdr:colOff>
      <xdr:row>39</xdr:row>
      <xdr:rowOff>95097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86224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161937</xdr:rowOff>
    </xdr:from>
    <xdr:to>
      <xdr:col>107</xdr:col>
      <xdr:colOff>101600</xdr:colOff>
      <xdr:row>39</xdr:row>
      <xdr:rowOff>92087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83214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162090</xdr:rowOff>
    </xdr:from>
    <xdr:to>
      <xdr:col>102</xdr:col>
      <xdr:colOff>165100</xdr:colOff>
      <xdr:row>39</xdr:row>
      <xdr:rowOff>92240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83367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69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159956</xdr:rowOff>
    </xdr:from>
    <xdr:to>
      <xdr:col>98</xdr:col>
      <xdr:colOff>38100</xdr:colOff>
      <xdr:row>39</xdr:row>
      <xdr:rowOff>90106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81233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6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121979</xdr:rowOff>
    </xdr:from>
    <xdr:to>
      <xdr:col>116</xdr:col>
      <xdr:colOff>63500</xdr:colOff>
      <xdr:row>77</xdr:row>
      <xdr:rowOff>124689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323629"/>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108610</xdr:rowOff>
    </xdr:from>
    <xdr:to>
      <xdr:col>111</xdr:col>
      <xdr:colOff>177800</xdr:colOff>
      <xdr:row>77</xdr:row>
      <xdr:rowOff>121979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310260"/>
          <a:ext cx="8890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108610</xdr:rowOff>
    </xdr:from>
    <xdr:to>
      <xdr:col>107</xdr:col>
      <xdr:colOff>50800</xdr:colOff>
      <xdr:row>77</xdr:row>
      <xdr:rowOff>141039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10260"/>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141039</xdr:rowOff>
    </xdr:from>
    <xdr:to>
      <xdr:col>102</xdr:col>
      <xdr:colOff>114300</xdr:colOff>
      <xdr:row>77</xdr:row>
      <xdr:rowOff>160089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42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73889</xdr:rowOff>
    </xdr:from>
    <xdr:to>
      <xdr:col>116</xdr:col>
      <xdr:colOff>114300</xdr:colOff>
      <xdr:row>78</xdr:row>
      <xdr:rowOff>4039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52316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71179</xdr:rowOff>
    </xdr:from>
    <xdr:to>
      <xdr:col>112</xdr:col>
      <xdr:colOff>38100</xdr:colOff>
      <xdr:row>78</xdr:row>
      <xdr:rowOff>1329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163906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57810</xdr:rowOff>
    </xdr:from>
    <xdr:to>
      <xdr:col>107</xdr:col>
      <xdr:colOff>101600</xdr:colOff>
      <xdr:row>77</xdr:row>
      <xdr:rowOff>159410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3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90239</xdr:rowOff>
    </xdr:from>
    <xdr:to>
      <xdr:col>102</xdr:col>
      <xdr:colOff>165100</xdr:colOff>
      <xdr:row>78</xdr:row>
      <xdr:rowOff>20389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11516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109289</xdr:rowOff>
    </xdr:from>
    <xdr:to>
      <xdr:col>98</xdr:col>
      <xdr:colOff>38100</xdr:colOff>
      <xdr:row>78</xdr:row>
      <xdr:rowOff>39439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30566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557,963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90,892</a:t>
          </a:r>
          <a:r>
            <a:rPr kumimoji="1" lang="ja-JP" altLang="en-US" sz="1300">
              <a:latin typeface="ＭＳ Ｐゴシック" panose="020B0600070205080204" pitchFamily="50" charset="-128"/>
              <a:ea typeface="ＭＳ Ｐゴシック" panose="020B0600070205080204" pitchFamily="50" charset="-128"/>
            </a:rPr>
            <a:t>円の増額となっている。扶助費及び普通建設事業費が増額したことが影響している。</a:t>
          </a:r>
        </a:p>
        <a:p>
          <a:r>
            <a:rPr kumimoji="1" lang="ja-JP" altLang="en-US" sz="1300">
              <a:latin typeface="ＭＳ Ｐゴシック" panose="020B0600070205080204" pitchFamily="50" charset="-128"/>
              <a:ea typeface="ＭＳ Ｐゴシック" panose="020B0600070205080204" pitchFamily="50" charset="-128"/>
            </a:rPr>
            <a:t>　扶助費及び普通建設事業費以外の項目で類似団体平均を下回っており、現状は適正な財政運営ができている。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扶助費については、子どもや障害者の支援、高齢者援助に係る経費であり、削減は難しいことから今後も同程度の金額で推移していく見込みである。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普通建設事業費については、甘楽</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スマートＩＣ整備事業費の増加が影響して</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周辺整備が進んだため、今後は減少の見込みである。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人口減少が進んでいることも踏まえ、財政状況がより一層厳しくなることが想定される。公共施設等総合管理計画に基づく個別施設計画を策定し、維持補修費の平準化を図りながら、施設の統廃合を含めた在り方を検討し、先を見据えた財政運営に努め、住民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12,494
12,286
58.61
7,333,427
6,971,184
344,563
3,790,630
4,853,182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64643</xdr:rowOff>
    </xdr:from>
    <xdr:to>
      <xdr:col>24</xdr:col>
      <xdr:colOff>63500</xdr:colOff>
      <xdr:row>37</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0829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54928</xdr:rowOff>
    </xdr:from>
    <xdr:to>
      <xdr:col>19</xdr:col>
      <xdr:colOff>177800</xdr:colOff>
      <xdr:row>37</xdr:row>
      <xdr:rowOff>64643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8578"/>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54928</xdr:rowOff>
    </xdr:from>
    <xdr:to>
      <xdr:col>15</xdr:col>
      <xdr:colOff>50800</xdr:colOff>
      <xdr:row>37</xdr:row>
      <xdr:rowOff>73978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8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73978</xdr:rowOff>
    </xdr:from>
    <xdr:to>
      <xdr:col>10</xdr:col>
      <xdr:colOff>114300</xdr:colOff>
      <xdr:row>37</xdr:row>
      <xdr:rowOff>96647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762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93853</xdr:rowOff>
    </xdr:from>
    <xdr:to>
      <xdr:col>24</xdr:col>
      <xdr:colOff>114300</xdr:colOff>
      <xdr:row>38</xdr:row>
      <xdr:rowOff>24003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72280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13843</xdr:rowOff>
    </xdr:from>
    <xdr:to>
      <xdr:col>20</xdr:col>
      <xdr:colOff>38100</xdr:colOff>
      <xdr:row>37</xdr:row>
      <xdr:rowOff>115443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106570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4128</xdr:rowOff>
    </xdr:from>
    <xdr:to>
      <xdr:col>15</xdr:col>
      <xdr:colOff>101600</xdr:colOff>
      <xdr:row>37</xdr:row>
      <xdr:rowOff>105728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96855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23178</xdr:rowOff>
    </xdr:from>
    <xdr:to>
      <xdr:col>10</xdr:col>
      <xdr:colOff>165100</xdr:colOff>
      <xdr:row>37</xdr:row>
      <xdr:rowOff>124778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45847</xdr:rowOff>
    </xdr:from>
    <xdr:to>
      <xdr:col>6</xdr:col>
      <xdr:colOff>38100</xdr:colOff>
      <xdr:row>37</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97070</xdr:rowOff>
    </xdr:from>
    <xdr:to>
      <xdr:col>24</xdr:col>
      <xdr:colOff>63500</xdr:colOff>
      <xdr:row>57</xdr:row>
      <xdr:rowOff>120517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69720"/>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40983</xdr:rowOff>
    </xdr:from>
    <xdr:to>
      <xdr:col>19</xdr:col>
      <xdr:colOff>177800</xdr:colOff>
      <xdr:row>57</xdr:row>
      <xdr:rowOff>120517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13633"/>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104099</xdr:rowOff>
    </xdr:from>
    <xdr:to>
      <xdr:col>15</xdr:col>
      <xdr:colOff>50800</xdr:colOff>
      <xdr:row>57</xdr:row>
      <xdr:rowOff>40983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3849"/>
          <a:ext cx="889000" cy="2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104099</xdr:rowOff>
    </xdr:from>
    <xdr:to>
      <xdr:col>10</xdr:col>
      <xdr:colOff>114300</xdr:colOff>
      <xdr:row>57</xdr:row>
      <xdr:rowOff>149949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3849"/>
          <a:ext cx="889000" cy="3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46270</xdr:rowOff>
    </xdr:from>
    <xdr:to>
      <xdr:col>24</xdr:col>
      <xdr:colOff>114300</xdr:colOff>
      <xdr:row>57</xdr:row>
      <xdr:rowOff>147870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132647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69717</xdr:rowOff>
    </xdr:from>
    <xdr:to>
      <xdr:col>20</xdr:col>
      <xdr:colOff>38100</xdr:colOff>
      <xdr:row>57</xdr:row>
      <xdr:rowOff>171317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161633</xdr:rowOff>
    </xdr:from>
    <xdr:to>
      <xdr:col>15</xdr:col>
      <xdr:colOff>101600</xdr:colOff>
      <xdr:row>57</xdr:row>
      <xdr:rowOff>91783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82910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53299</xdr:rowOff>
    </xdr:from>
    <xdr:to>
      <xdr:col>10</xdr:col>
      <xdr:colOff>165100</xdr:colOff>
      <xdr:row>55</xdr:row>
      <xdr:rowOff>154899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146026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99149</xdr:rowOff>
    </xdr:from>
    <xdr:to>
      <xdr:col>6</xdr:col>
      <xdr:colOff>38100</xdr:colOff>
      <xdr:row>58</xdr:row>
      <xdr:rowOff>29299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20426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54030</xdr:rowOff>
    </xdr:from>
    <xdr:to>
      <xdr:col>24</xdr:col>
      <xdr:colOff>62865</xdr:colOff>
      <xdr:row>76</xdr:row>
      <xdr:rowOff>146219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55530"/>
          <a:ext cx="1270" cy="11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150046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1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146219</xdr:rowOff>
    </xdr:from>
    <xdr:to>
      <xdr:col>24</xdr:col>
      <xdr:colOff>152400</xdr:colOff>
      <xdr:row>76</xdr:row>
      <xdr:rowOff>146219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7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3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54030</xdr:rowOff>
    </xdr:from>
    <xdr:to>
      <xdr:col>24</xdr:col>
      <xdr:colOff>152400</xdr:colOff>
      <xdr:row>70</xdr:row>
      <xdr:rowOff>54030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162378</xdr:rowOff>
    </xdr:from>
    <xdr:to>
      <xdr:col>24</xdr:col>
      <xdr:colOff>63500</xdr:colOff>
      <xdr:row>76</xdr:row>
      <xdr:rowOff>90131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1128"/>
          <a:ext cx="838200" cy="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74991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5908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52114</xdr:rowOff>
    </xdr:from>
    <xdr:to>
      <xdr:col>24</xdr:col>
      <xdr:colOff>114300</xdr:colOff>
      <xdr:row>74</xdr:row>
      <xdr:rowOff>153714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3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90131</xdr:rowOff>
    </xdr:from>
    <xdr:to>
      <xdr:col>19</xdr:col>
      <xdr:colOff>177800</xdr:colOff>
      <xdr:row>77</xdr:row>
      <xdr:rowOff>36373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0331"/>
          <a:ext cx="889000" cy="1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171214</xdr:rowOff>
    </xdr:from>
    <xdr:to>
      <xdr:col>20</xdr:col>
      <xdr:colOff>38100</xdr:colOff>
      <xdr:row>75</xdr:row>
      <xdr:rowOff>101364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3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36373</xdr:rowOff>
    </xdr:from>
    <xdr:to>
      <xdr:col>15</xdr:col>
      <xdr:colOff>50800</xdr:colOff>
      <xdr:row>78</xdr:row>
      <xdr:rowOff>94365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8023"/>
          <a:ext cx="889000" cy="2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67411</xdr:rowOff>
    </xdr:from>
    <xdr:to>
      <xdr:col>15</xdr:col>
      <xdr:colOff>101600</xdr:colOff>
      <xdr:row>74</xdr:row>
      <xdr:rowOff>169011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7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2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94365</xdr:rowOff>
    </xdr:from>
    <xdr:to>
      <xdr:col>10</xdr:col>
      <xdr:colOff>114300</xdr:colOff>
      <xdr:row>78</xdr:row>
      <xdr:rowOff>139517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7465"/>
          <a:ext cx="889000" cy="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130076</xdr:rowOff>
    </xdr:from>
    <xdr:to>
      <xdr:col>10</xdr:col>
      <xdr:colOff>165100</xdr:colOff>
      <xdr:row>76</xdr:row>
      <xdr:rowOff>60226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76753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141698</xdr:rowOff>
    </xdr:from>
    <xdr:to>
      <xdr:col>6</xdr:col>
      <xdr:colOff>38100</xdr:colOff>
      <xdr:row>76</xdr:row>
      <xdr:rowOff>71847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04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88375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111577</xdr:rowOff>
    </xdr:from>
    <xdr:to>
      <xdr:col>24</xdr:col>
      <xdr:colOff>114300</xdr:colOff>
      <xdr:row>76</xdr:row>
      <xdr:rowOff>41728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0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90004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39331</xdr:rowOff>
    </xdr:from>
    <xdr:to>
      <xdr:col>20</xdr:col>
      <xdr:colOff>38100</xdr:colOff>
      <xdr:row>76</xdr:row>
      <xdr:rowOff>140931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132058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6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157023</xdr:rowOff>
    </xdr:from>
    <xdr:to>
      <xdr:col>15</xdr:col>
      <xdr:colOff>101600</xdr:colOff>
      <xdr:row>77</xdr:row>
      <xdr:rowOff>87173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78300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43565</xdr:rowOff>
    </xdr:from>
    <xdr:to>
      <xdr:col>10</xdr:col>
      <xdr:colOff>165100</xdr:colOff>
      <xdr:row>78</xdr:row>
      <xdr:rowOff>145165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88717</xdr:rowOff>
    </xdr:from>
    <xdr:to>
      <xdr:col>6</xdr:col>
      <xdr:colOff>38100</xdr:colOff>
      <xdr:row>79</xdr:row>
      <xdr:rowOff>18867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5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10105</xdr:rowOff>
    </xdr:from>
    <xdr:to>
      <xdr:col>24</xdr:col>
      <xdr:colOff>63500</xdr:colOff>
      <xdr:row>99</xdr:row>
      <xdr:rowOff>23451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3655"/>
          <a:ext cx="8382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12337</xdr:rowOff>
    </xdr:from>
    <xdr:to>
      <xdr:col>19</xdr:col>
      <xdr:colOff>177800</xdr:colOff>
      <xdr:row>99</xdr:row>
      <xdr:rowOff>23451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85887"/>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12337</xdr:rowOff>
    </xdr:from>
    <xdr:to>
      <xdr:col>15</xdr:col>
      <xdr:colOff>50800</xdr:colOff>
      <xdr:row>99</xdr:row>
      <xdr:rowOff>89157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85887"/>
          <a:ext cx="889000" cy="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89157</xdr:rowOff>
    </xdr:from>
    <xdr:to>
      <xdr:col>10</xdr:col>
      <xdr:colOff>114300</xdr:colOff>
      <xdr:row>99</xdr:row>
      <xdr:rowOff>93783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62707"/>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130755</xdr:rowOff>
    </xdr:from>
    <xdr:to>
      <xdr:col>24</xdr:col>
      <xdr:colOff>114300</xdr:colOff>
      <xdr:row>99</xdr:row>
      <xdr:rowOff>60905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45682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144101</xdr:rowOff>
    </xdr:from>
    <xdr:to>
      <xdr:col>20</xdr:col>
      <xdr:colOff>38100</xdr:colOff>
      <xdr:row>99</xdr:row>
      <xdr:rowOff>74251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65378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132987</xdr:rowOff>
    </xdr:from>
    <xdr:to>
      <xdr:col>15</xdr:col>
      <xdr:colOff>101600</xdr:colOff>
      <xdr:row>99</xdr:row>
      <xdr:rowOff>63137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54264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38357</xdr:rowOff>
    </xdr:from>
    <xdr:to>
      <xdr:col>10</xdr:col>
      <xdr:colOff>165100</xdr:colOff>
      <xdr:row>99</xdr:row>
      <xdr:rowOff>139957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131084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42983</xdr:rowOff>
    </xdr:from>
    <xdr:to>
      <xdr:col>6</xdr:col>
      <xdr:colOff>38100</xdr:colOff>
      <xdr:row>99</xdr:row>
      <xdr:rowOff>144583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138329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138329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138329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8806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152396</xdr:rowOff>
    </xdr:from>
    <xdr:to>
      <xdr:col>55</xdr:col>
      <xdr:colOff>0</xdr:colOff>
      <xdr:row>57</xdr:row>
      <xdr:rowOff>160201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25046"/>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160201</xdr:rowOff>
    </xdr:from>
    <xdr:to>
      <xdr:col>50</xdr:col>
      <xdr:colOff>114300</xdr:colOff>
      <xdr:row>58</xdr:row>
      <xdr:rowOff>6358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32851"/>
          <a:ext cx="8890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6358</xdr:rowOff>
    </xdr:from>
    <xdr:to>
      <xdr:col>45</xdr:col>
      <xdr:colOff>177800</xdr:colOff>
      <xdr:row>58</xdr:row>
      <xdr:rowOff>22223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50458"/>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120114</xdr:rowOff>
    </xdr:from>
    <xdr:to>
      <xdr:col>41</xdr:col>
      <xdr:colOff>50800</xdr:colOff>
      <xdr:row>58</xdr:row>
      <xdr:rowOff>22223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92764"/>
          <a:ext cx="889000" cy="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101596</xdr:rowOff>
    </xdr:from>
    <xdr:to>
      <xdr:col>55</xdr:col>
      <xdr:colOff>50800</xdr:colOff>
      <xdr:row>58</xdr:row>
      <xdr:rowOff>31746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109401</xdr:rowOff>
    </xdr:from>
    <xdr:to>
      <xdr:col>50</xdr:col>
      <xdr:colOff>165100</xdr:colOff>
      <xdr:row>58</xdr:row>
      <xdr:rowOff>39551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30678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9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127008</xdr:rowOff>
    </xdr:from>
    <xdr:to>
      <xdr:col>46</xdr:col>
      <xdr:colOff>38100</xdr:colOff>
      <xdr:row>58</xdr:row>
      <xdr:rowOff>57158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9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142873</xdr:rowOff>
    </xdr:from>
    <xdr:to>
      <xdr:col>41</xdr:col>
      <xdr:colOff>101600</xdr:colOff>
      <xdr:row>58</xdr:row>
      <xdr:rowOff>73023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69314</xdr:rowOff>
    </xdr:from>
    <xdr:to>
      <xdr:col>36</xdr:col>
      <xdr:colOff>165100</xdr:colOff>
      <xdr:row>57</xdr:row>
      <xdr:rowOff>170914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142683</xdr:rowOff>
    </xdr:from>
    <xdr:to>
      <xdr:col>55</xdr:col>
      <xdr:colOff>0</xdr:colOff>
      <xdr:row>79</xdr:row>
      <xdr:rowOff>5838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44333"/>
          <a:ext cx="838200" cy="20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142683</xdr:rowOff>
    </xdr:from>
    <xdr:to>
      <xdr:col>50</xdr:col>
      <xdr:colOff>114300</xdr:colOff>
      <xdr:row>79</xdr:row>
      <xdr:rowOff>5838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4333"/>
          <a:ext cx="889000" cy="20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118342</xdr:rowOff>
    </xdr:from>
    <xdr:to>
      <xdr:col>45</xdr:col>
      <xdr:colOff>177800</xdr:colOff>
      <xdr:row>79</xdr:row>
      <xdr:rowOff>5838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9992"/>
          <a:ext cx="889000" cy="2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118342</xdr:rowOff>
    </xdr:from>
    <xdr:to>
      <xdr:col>41</xdr:col>
      <xdr:colOff>50800</xdr:colOff>
      <xdr:row>79</xdr:row>
      <xdr:rowOff>15407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9992"/>
          <a:ext cx="889000" cy="2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126488</xdr:rowOff>
    </xdr:from>
    <xdr:to>
      <xdr:col>55</xdr:col>
      <xdr:colOff>50800</xdr:colOff>
      <xdr:row>79</xdr:row>
      <xdr:rowOff>56638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41415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91883</xdr:rowOff>
    </xdr:from>
    <xdr:to>
      <xdr:col>50</xdr:col>
      <xdr:colOff>165100</xdr:colOff>
      <xdr:row>78</xdr:row>
      <xdr:rowOff>22033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126488</xdr:rowOff>
    </xdr:from>
    <xdr:to>
      <xdr:col>46</xdr:col>
      <xdr:colOff>38100</xdr:colOff>
      <xdr:row>79</xdr:row>
      <xdr:rowOff>56638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47765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67542</xdr:rowOff>
    </xdr:from>
    <xdr:to>
      <xdr:col>41</xdr:col>
      <xdr:colOff>101600</xdr:colOff>
      <xdr:row>77</xdr:row>
      <xdr:rowOff>169142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160269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136057</xdr:rowOff>
    </xdr:from>
    <xdr:to>
      <xdr:col>36</xdr:col>
      <xdr:colOff>165100</xdr:colOff>
      <xdr:row>79</xdr:row>
      <xdr:rowOff>66207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57334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55376</xdr:rowOff>
    </xdr:from>
    <xdr:to>
      <xdr:col>55</xdr:col>
      <xdr:colOff>0</xdr:colOff>
      <xdr:row>98</xdr:row>
      <xdr:rowOff>41125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14576"/>
          <a:ext cx="838200" cy="3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139601</xdr:rowOff>
    </xdr:from>
    <xdr:to>
      <xdr:col>50</xdr:col>
      <xdr:colOff>114300</xdr:colOff>
      <xdr:row>98</xdr:row>
      <xdr:rowOff>41125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70251"/>
          <a:ext cx="889000" cy="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139601</xdr:rowOff>
    </xdr:from>
    <xdr:to>
      <xdr:col>45</xdr:col>
      <xdr:colOff>177800</xdr:colOff>
      <xdr:row>98</xdr:row>
      <xdr:rowOff>41258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70251"/>
          <a:ext cx="889000" cy="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35375</xdr:rowOff>
    </xdr:from>
    <xdr:to>
      <xdr:col>41</xdr:col>
      <xdr:colOff>50800</xdr:colOff>
      <xdr:row>98</xdr:row>
      <xdr:rowOff>41258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37475"/>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4576</xdr:rowOff>
    </xdr:from>
    <xdr:to>
      <xdr:col>55</xdr:col>
      <xdr:colOff>50800</xdr:colOff>
      <xdr:row>96</xdr:row>
      <xdr:rowOff>106176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27453</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1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161775</xdr:rowOff>
    </xdr:from>
    <xdr:to>
      <xdr:col>50</xdr:col>
      <xdr:colOff>165100</xdr:colOff>
      <xdr:row>98</xdr:row>
      <xdr:rowOff>91925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83052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88801</xdr:rowOff>
    </xdr:from>
    <xdr:to>
      <xdr:col>46</xdr:col>
      <xdr:colOff>38100</xdr:colOff>
      <xdr:row>98</xdr:row>
      <xdr:rowOff>18951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161908</xdr:rowOff>
    </xdr:from>
    <xdr:to>
      <xdr:col>41</xdr:col>
      <xdr:colOff>101600</xdr:colOff>
      <xdr:row>98</xdr:row>
      <xdr:rowOff>92058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156025</xdr:rowOff>
    </xdr:from>
    <xdr:to>
      <xdr:col>36</xdr:col>
      <xdr:colOff>165100</xdr:colOff>
      <xdr:row>98</xdr:row>
      <xdr:rowOff>86175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68671</xdr:rowOff>
    </xdr:from>
    <xdr:to>
      <xdr:col>85</xdr:col>
      <xdr:colOff>127000</xdr:colOff>
      <xdr:row>39</xdr:row>
      <xdr:rowOff>73895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755221"/>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159865</xdr:rowOff>
    </xdr:from>
    <xdr:to>
      <xdr:col>81</xdr:col>
      <xdr:colOff>50800</xdr:colOff>
      <xdr:row>39</xdr:row>
      <xdr:rowOff>73895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03515"/>
          <a:ext cx="889000" cy="2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126898</xdr:rowOff>
    </xdr:from>
    <xdr:to>
      <xdr:col>76</xdr:col>
      <xdr:colOff>114300</xdr:colOff>
      <xdr:row>37</xdr:row>
      <xdr:rowOff>159865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70548"/>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126898</xdr:rowOff>
    </xdr:from>
    <xdr:to>
      <xdr:col>71</xdr:col>
      <xdr:colOff>177800</xdr:colOff>
      <xdr:row>39</xdr:row>
      <xdr:rowOff>73079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0548"/>
          <a:ext cx="889000" cy="28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17871</xdr:rowOff>
    </xdr:from>
    <xdr:to>
      <xdr:col>85</xdr:col>
      <xdr:colOff>177800</xdr:colOff>
      <xdr:row>39</xdr:row>
      <xdr:rowOff>119471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7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104248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6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23095</xdr:rowOff>
    </xdr:from>
    <xdr:to>
      <xdr:col>81</xdr:col>
      <xdr:colOff>101600</xdr:colOff>
      <xdr:row>39</xdr:row>
      <xdr:rowOff>124695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115822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109066</xdr:rowOff>
    </xdr:from>
    <xdr:to>
      <xdr:col>76</xdr:col>
      <xdr:colOff>165100</xdr:colOff>
      <xdr:row>38</xdr:row>
      <xdr:rowOff>39216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55743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76098</xdr:rowOff>
    </xdr:from>
    <xdr:to>
      <xdr:col>72</xdr:col>
      <xdr:colOff>38100</xdr:colOff>
      <xdr:row>38</xdr:row>
      <xdr:rowOff>6248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115006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8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72990</xdr:rowOff>
    </xdr:from>
    <xdr:to>
      <xdr:col>85</xdr:col>
      <xdr:colOff>127000</xdr:colOff>
      <xdr:row>57</xdr:row>
      <xdr:rowOff>89660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45640"/>
          <a:ext cx="838200" cy="1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98954</xdr:rowOff>
    </xdr:from>
    <xdr:to>
      <xdr:col>81</xdr:col>
      <xdr:colOff>50800</xdr:colOff>
      <xdr:row>57</xdr:row>
      <xdr:rowOff>89660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00154"/>
          <a:ext cx="889000" cy="1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98954</xdr:rowOff>
    </xdr:from>
    <xdr:to>
      <xdr:col>76</xdr:col>
      <xdr:colOff>114300</xdr:colOff>
      <xdr:row>57</xdr:row>
      <xdr:rowOff>44026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0154"/>
          <a:ext cx="889000" cy="1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44026</xdr:rowOff>
    </xdr:from>
    <xdr:to>
      <xdr:col>71</xdr:col>
      <xdr:colOff>177800</xdr:colOff>
      <xdr:row>57</xdr:row>
      <xdr:rowOff>116419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16676"/>
          <a:ext cx="889000" cy="7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22190</xdr:rowOff>
    </xdr:from>
    <xdr:to>
      <xdr:col>85</xdr:col>
      <xdr:colOff>177800</xdr:colOff>
      <xdr:row>57</xdr:row>
      <xdr:rowOff>123790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108567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38860</xdr:rowOff>
    </xdr:from>
    <xdr:to>
      <xdr:col>81</xdr:col>
      <xdr:colOff>101600</xdr:colOff>
      <xdr:row>57</xdr:row>
      <xdr:rowOff>140460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131587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48154</xdr:rowOff>
    </xdr:from>
    <xdr:to>
      <xdr:col>76</xdr:col>
      <xdr:colOff>165100</xdr:colOff>
      <xdr:row>56</xdr:row>
      <xdr:rowOff>149754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166281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164676</xdr:rowOff>
    </xdr:from>
    <xdr:to>
      <xdr:col>72</xdr:col>
      <xdr:colOff>38100</xdr:colOff>
      <xdr:row>57</xdr:row>
      <xdr:rowOff>94826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85953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65619</xdr:rowOff>
    </xdr:from>
    <xdr:to>
      <xdr:col>67</xdr:col>
      <xdr:colOff>101600</xdr:colOff>
      <xdr:row>57</xdr:row>
      <xdr:rowOff>167219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158346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139559</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659"/>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139559</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2659"/>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39807</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12907"/>
          <a:ext cx="889000" cy="9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39807</xdr:rowOff>
    </xdr:from>
    <xdr:to>
      <xdr:col>71</xdr:col>
      <xdr:colOff>177800</xdr:colOff>
      <xdr:row>78</xdr:row>
      <xdr:rowOff>125426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12907"/>
          <a:ext cx="889000" cy="8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88759</xdr:rowOff>
    </xdr:from>
    <xdr:to>
      <xdr:col>81</xdr:col>
      <xdr:colOff>101600</xdr:colOff>
      <xdr:row>79</xdr:row>
      <xdr:rowOff>18909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10036</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4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160457</xdr:rowOff>
    </xdr:from>
    <xdr:to>
      <xdr:col>72</xdr:col>
      <xdr:colOff>38100</xdr:colOff>
      <xdr:row>78</xdr:row>
      <xdr:rowOff>90607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107134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74626</xdr:rowOff>
    </xdr:from>
    <xdr:to>
      <xdr:col>67</xdr:col>
      <xdr:colOff>101600</xdr:colOff>
      <xdr:row>79</xdr:row>
      <xdr:rowOff>4776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167353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150082</xdr:rowOff>
    </xdr:from>
    <xdr:to>
      <xdr:col>85</xdr:col>
      <xdr:colOff>127000</xdr:colOff>
      <xdr:row>97</xdr:row>
      <xdr:rowOff>150591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80732"/>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150591</xdr:rowOff>
    </xdr:from>
    <xdr:to>
      <xdr:col>81</xdr:col>
      <xdr:colOff>50800</xdr:colOff>
      <xdr:row>97</xdr:row>
      <xdr:rowOff>156525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81241"/>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156525</xdr:rowOff>
    </xdr:from>
    <xdr:to>
      <xdr:col>76</xdr:col>
      <xdr:colOff>114300</xdr:colOff>
      <xdr:row>97</xdr:row>
      <xdr:rowOff>167557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787175"/>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167557</xdr:rowOff>
    </xdr:from>
    <xdr:to>
      <xdr:col>71</xdr:col>
      <xdr:colOff>177800</xdr:colOff>
      <xdr:row>97</xdr:row>
      <xdr:rowOff>169652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9820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99282</xdr:rowOff>
    </xdr:from>
    <xdr:to>
      <xdr:col>85</xdr:col>
      <xdr:colOff>177800</xdr:colOff>
      <xdr:row>98</xdr:row>
      <xdr:rowOff>29432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14209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99791</xdr:rowOff>
    </xdr:from>
    <xdr:to>
      <xdr:col>81</xdr:col>
      <xdr:colOff>101600</xdr:colOff>
      <xdr:row>98</xdr:row>
      <xdr:rowOff>29941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21068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105725</xdr:rowOff>
    </xdr:from>
    <xdr:to>
      <xdr:col>76</xdr:col>
      <xdr:colOff>165100</xdr:colOff>
      <xdr:row>98</xdr:row>
      <xdr:rowOff>35875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27002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116757</xdr:rowOff>
    </xdr:from>
    <xdr:to>
      <xdr:col>72</xdr:col>
      <xdr:colOff>38100</xdr:colOff>
      <xdr:row>98</xdr:row>
      <xdr:rowOff>46907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38034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118852</xdr:rowOff>
    </xdr:from>
    <xdr:to>
      <xdr:col>67</xdr:col>
      <xdr:colOff>101600</xdr:colOff>
      <xdr:row>98</xdr:row>
      <xdr:rowOff>49002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40129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4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土木費を除く項目で類似団体平均を下回っており、甘楽町第６次総合計画に基づく計画的な事業執行により、適切な支出ができている。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土木費については、甘楽</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スマートＩＣ整備事業関係の増額が要因となり、住民一人当たりでは</a:t>
          </a:r>
          <a:r>
            <a:rPr kumimoji="1" lang="en-US" altLang="ja-JP" sz="1300">
              <a:latin typeface="ＭＳ Ｐゴシック" panose="020B0600070205080204" pitchFamily="50" charset="-128"/>
              <a:ea typeface="ＭＳ Ｐゴシック" panose="020B0600070205080204" pitchFamily="50" charset="-128"/>
            </a:rPr>
            <a:t>132,132</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86,259</a:t>
          </a:r>
          <a:r>
            <a:rPr kumimoji="1" lang="ja-JP" altLang="en-US" sz="1300">
              <a:latin typeface="ＭＳ Ｐゴシック" panose="020B0600070205080204" pitchFamily="50" charset="-128"/>
              <a:ea typeface="ＭＳ Ｐゴシック" panose="020B0600070205080204" pitchFamily="50" charset="-128"/>
            </a:rPr>
            <a:t>円の増額となり、類似団体と比較して</a:t>
          </a:r>
          <a:r>
            <a:rPr kumimoji="1" lang="en-US" altLang="ja-JP" sz="1300">
              <a:latin typeface="ＭＳ Ｐゴシック" panose="020B0600070205080204" pitchFamily="50" charset="-128"/>
              <a:ea typeface="ＭＳ Ｐゴシック" panose="020B0600070205080204" pitchFamily="50" charset="-128"/>
            </a:rPr>
            <a:t>56,554</a:t>
          </a:r>
          <a:r>
            <a:rPr kumimoji="1" lang="ja-JP" altLang="en-US" sz="1300">
              <a:latin typeface="ＭＳ Ｐゴシック" panose="020B0600070205080204" pitchFamily="50" charset="-128"/>
              <a:ea typeface="ＭＳ Ｐゴシック" panose="020B0600070205080204" pitchFamily="50" charset="-128"/>
            </a:rPr>
            <a:t>円高い状況となっている。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今後も総合計画に基づき実施事業の必要性を考慮し、財政状況を勘案しながら適正な財政運営を図っていく。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財政調整基金残高は、地方税の増額や前年度繰越金の増額による余剰金の活用により、取崩を行うことなく財政運営ができたため、前年度比</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ポイントの増となった。標準財政規模に対する割合は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％以上であり、緊急の財政出動にも耐えられる状況となっている。</a:t>
          </a:r>
        </a:p>
        <a:p>
          <a:r>
            <a:rPr kumimoji="1" lang="ja-JP" altLang="en-US" sz="1400">
              <a:latin typeface="ＭＳ ゴシック" pitchFamily="49" charset="-128"/>
              <a:ea typeface="ＭＳ ゴシック" pitchFamily="49" charset="-128"/>
            </a:rPr>
            <a:t>　実質単年度収支についても、町が進めてきた財政健全化による効果により、引き続き黒字を確保することができている。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この５年間は、一般会計、水道事業会計、特別会計全てにおいて黒字であることから、適正な財政運営がされている。中でも水道事業会計の黒字額が継続して高い水準で推移している。</a:t>
          </a:r>
        </a:p>
        <a:p>
          <a:r>
            <a:rPr kumimoji="1" lang="ja-JP" altLang="en-US" sz="1400">
              <a:latin typeface="ＭＳ ゴシック" pitchFamily="49" charset="-128"/>
              <a:ea typeface="ＭＳ ゴシック" pitchFamily="49" charset="-128"/>
            </a:rPr>
            <a:t>　特別会計においても黒字で推移しているが、一般会計からの繰出金に依存している部分があり、今後も繰出基準外の繰出金について抑制を図っていく必要がある。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一般会計の元利償還金は令和５年度</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百万円となった。町債借入残高の減少が影響し、前年度と比較すると</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交付税措置のある元利償還金の割合は減少しているが、元利償還金等も減少したため、実質公債費比率の分子は減少した。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一般会計に係る地方債の現在高が前年度比</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百万円減少したことや公営企業債等繰入見込額が前年度比</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百万円減少した一方で、組合等負担等見込額が前年度比</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百万円増加したことや基準財政需要額算入見込額が前年度比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百万円減少したことが影響し、将来負担比率の分子は</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充当可能基金は減少傾向にあり、限られていることから、今後も計画的な償還と適債事業を慎重に判断することで将来負担比率の改善を図っていく。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近年頻発する自然災害への備えや、老朽化した公共施設の改修費用が必要となることから、決算状況等により基金積立てを計画的に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行わなければならない。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・公立学校建築基金：学校等の設置及び改築、その他学校等の災害復旧等の財源不足が生じたときの財源充当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・甘楽町公共施設等整備基金：公共施設等の整備に要する経費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・長岡今朝吉福祉基金：甘楽町の福祉推進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・甘楽町ふるさとづくり基金：歴史を生かしたまちづくりに関する事業、自然環境の保全に関する事業等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・地域福祉基金：高齢化社会の到来に備え、保健福祉活動の推進、快適な生活環境の形成を図る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・公立学校建築基金：小学校施設維持管理事業費として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・甘楽町公共施設等整備基金：一般財源余剰金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・長岡今朝吉福祉基金：長岡今朝吉記念ギャラリー運営経費として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千円を取り崩したことで減少した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・甘楽町ふるさとづくり基金：一般財源余剰金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千円を積立て、子育て支援事業費や観光イベント事業費等として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・地域福祉基金：福祉医療事業医療費として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長岡今朝吉福祉基金については、今後積み立てが見込めないため、取り崩しには慎重な判断が必要となる。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施設の老朽化に伴う解体費用及び修繕費用が継続的に見込まれていることから、公立学校建築基金や甘楽町公共施設等整備基金等への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計画的な積み立てを行っていく必要がある。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令和５年度は取崩は行わず、地方税の増額や前年度繰越金の増額により決算余剰金を積み立てた結果、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近年は当初予算編成の上で財源不足分を財政調整基金を取崩して編成しなければならない状況が続いている。今後も財源不足を補うため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取崩しを行うことが予測されるが、基金の繰入れについては慎重に判断し、過度な取崩しはせず、健全な財政運営に努める。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令和５年度は取崩は行わず、前倒し交付となった臨時財政対策債償還分に係る普通交付税追加分を積み立てた結果、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元金償還の公債費に充当できる目的基金であるため、必要に応じて積立てる。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7333427</v>
      </c>
      <c r="BO4" s="449"/>
      <c r="BP4" s="449"/>
      <c r="BQ4" s="449"/>
      <c r="BR4" s="449"/>
      <c r="BS4" s="449"/>
      <c r="BT4" s="449"/>
      <c r="BU4" s="450"/>
      <c r="BV4" s="448">
        <v>6281378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v>
      </c>
      <c r="CU4" s="589"/>
      <c r="CV4" s="589"/>
      <c r="CW4" s="589"/>
      <c r="CX4" s="589"/>
      <c r="CY4" s="589"/>
      <c r="CZ4" s="589"/>
      <c r="DA4" s="590"/>
      <c r="DB4" s="588">
        <v>8.6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6971184</v>
      </c>
      <c r="BO5" s="420"/>
      <c r="BP5" s="420"/>
      <c r="BQ5" s="420"/>
      <c r="BR5" s="420"/>
      <c r="BS5" s="420"/>
      <c r="BT5" s="420"/>
      <c r="BU5" s="421"/>
      <c r="BV5" s="419">
        <v>5885566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86.3</v>
      </c>
      <c r="CU5" s="417"/>
      <c r="CV5" s="417"/>
      <c r="CW5" s="417"/>
      <c r="CX5" s="417"/>
      <c r="CY5" s="417"/>
      <c r="CZ5" s="417"/>
      <c r="DA5" s="418"/>
      <c r="DB5" s="416">
        <v>88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362243</v>
      </c>
      <c r="BO6" s="420"/>
      <c r="BP6" s="420"/>
      <c r="BQ6" s="420"/>
      <c r="BR6" s="420"/>
      <c r="BS6" s="420"/>
      <c r="BT6" s="420"/>
      <c r="BU6" s="421"/>
      <c r="BV6" s="419">
        <v>395812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86.9</v>
      </c>
      <c r="CU6" s="563"/>
      <c r="CV6" s="563"/>
      <c r="CW6" s="563"/>
      <c r="CX6" s="563"/>
      <c r="CY6" s="563"/>
      <c r="CZ6" s="563"/>
      <c r="DA6" s="564"/>
      <c r="DB6" s="562">
        <v>89.3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17680</v>
      </c>
      <c r="BO7" s="420"/>
      <c r="BP7" s="420"/>
      <c r="BQ7" s="420"/>
      <c r="BR7" s="420"/>
      <c r="BS7" s="420"/>
      <c r="BT7" s="420"/>
      <c r="BU7" s="421"/>
      <c r="BV7" s="419">
        <v>71481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3790630</v>
      </c>
      <c r="CU7" s="420"/>
      <c r="CV7" s="420"/>
      <c r="CW7" s="420"/>
      <c r="CX7" s="420"/>
      <c r="CY7" s="420"/>
      <c r="CZ7" s="420"/>
      <c r="DA7" s="421"/>
      <c r="DB7" s="419">
        <v>3770897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344563</v>
      </c>
      <c r="BO8" s="420"/>
      <c r="BP8" s="420"/>
      <c r="BQ8" s="420"/>
      <c r="BR8" s="420"/>
      <c r="BS8" s="420"/>
      <c r="BT8" s="420"/>
      <c r="BU8" s="421"/>
      <c r="BV8" s="419">
        <v>324331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12491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20232</v>
      </c>
      <c r="BO9" s="420"/>
      <c r="BP9" s="420"/>
      <c r="BQ9" s="420"/>
      <c r="BR9" s="420"/>
      <c r="BS9" s="420"/>
      <c r="BT9" s="420"/>
      <c r="BU9" s="421"/>
      <c r="BV9" s="419">
        <v>11136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8.4</v>
      </c>
      <c r="CU9" s="417"/>
      <c r="CV9" s="417"/>
      <c r="CW9" s="417"/>
      <c r="CX9" s="417"/>
      <c r="CY9" s="417"/>
      <c r="CZ9" s="417"/>
      <c r="DA9" s="418"/>
      <c r="DB9" s="416">
        <v>9.8000000000000007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13200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108526</v>
      </c>
      <c r="BO10" s="420"/>
      <c r="BP10" s="420"/>
      <c r="BQ10" s="420"/>
      <c r="BR10" s="420"/>
      <c r="BS10" s="420"/>
      <c r="BT10" s="420"/>
      <c r="BU10" s="421"/>
      <c r="BV10" s="419">
        <v>23108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12494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12286</v>
      </c>
      <c r="S13" s="507"/>
      <c r="T13" s="507"/>
      <c r="U13" s="507"/>
      <c r="V13" s="508"/>
      <c r="W13" s="509" t="s">
        <v>130</v>
      </c>
      <c r="X13" s="405"/>
      <c r="Y13" s="405"/>
      <c r="Z13" s="405"/>
      <c r="AA13" s="405"/>
      <c r="AB13" s="406"/>
      <c r="AC13" s="372">
        <v>562</v>
      </c>
      <c r="AD13" s="373"/>
      <c r="AE13" s="373"/>
      <c r="AF13" s="373"/>
      <c r="AG13" s="374"/>
      <c r="AH13" s="372">
        <v>689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128758</v>
      </c>
      <c r="BO13" s="420"/>
      <c r="BP13" s="420"/>
      <c r="BQ13" s="420"/>
      <c r="BR13" s="420"/>
      <c r="BS13" s="420"/>
      <c r="BT13" s="420"/>
      <c r="BU13" s="421"/>
      <c r="BV13" s="419">
        <v>34244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8.3000000000000007</v>
      </c>
      <c r="CU13" s="417"/>
      <c r="CV13" s="417"/>
      <c r="CW13" s="417"/>
      <c r="CX13" s="417"/>
      <c r="CY13" s="417"/>
      <c r="CZ13" s="417"/>
      <c r="DA13" s="418"/>
      <c r="DB13" s="416">
        <v>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12601</v>
      </c>
      <c r="S14" s="507"/>
      <c r="T14" s="507"/>
      <c r="U14" s="507"/>
      <c r="V14" s="508"/>
      <c r="W14" s="510"/>
      <c r="X14" s="408"/>
      <c r="Y14" s="408"/>
      <c r="Z14" s="408"/>
      <c r="AA14" s="408"/>
      <c r="AB14" s="409"/>
      <c r="AC14" s="499">
        <v>8.8000000000000007</v>
      </c>
      <c r="AD14" s="500"/>
      <c r="AE14" s="500"/>
      <c r="AF14" s="500"/>
      <c r="AG14" s="501"/>
      <c r="AH14" s="499">
        <v>10</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11.2</v>
      </c>
      <c r="CU14" s="517"/>
      <c r="CV14" s="517"/>
      <c r="CW14" s="517"/>
      <c r="CX14" s="517"/>
      <c r="CY14" s="517"/>
      <c r="CZ14" s="517"/>
      <c r="DA14" s="518"/>
      <c r="DB14" s="516">
        <v>9.3000000000000007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12415</v>
      </c>
      <c r="S15" s="507"/>
      <c r="T15" s="507"/>
      <c r="U15" s="507"/>
      <c r="V15" s="508"/>
      <c r="W15" s="509" t="s">
        <v>137</v>
      </c>
      <c r="X15" s="405"/>
      <c r="Y15" s="405"/>
      <c r="Z15" s="405"/>
      <c r="AA15" s="405"/>
      <c r="AB15" s="406"/>
      <c r="AC15" s="372">
        <v>2508</v>
      </c>
      <c r="AD15" s="373"/>
      <c r="AE15" s="373"/>
      <c r="AF15" s="373"/>
      <c r="AG15" s="374"/>
      <c r="AH15" s="372">
        <v>2722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1614303</v>
      </c>
      <c r="BO15" s="449"/>
      <c r="BP15" s="449"/>
      <c r="BQ15" s="449"/>
      <c r="BR15" s="449"/>
      <c r="BS15" s="449"/>
      <c r="BT15" s="449"/>
      <c r="BU15" s="450"/>
      <c r="BV15" s="448">
        <v>1561433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39.1</v>
      </c>
      <c r="AD16" s="500"/>
      <c r="AE16" s="500"/>
      <c r="AF16" s="500"/>
      <c r="AG16" s="501"/>
      <c r="AH16" s="499">
        <v>39.5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3359702</v>
      </c>
      <c r="BO16" s="420"/>
      <c r="BP16" s="420"/>
      <c r="BQ16" s="420"/>
      <c r="BR16" s="420"/>
      <c r="BS16" s="420"/>
      <c r="BT16" s="420"/>
      <c r="BU16" s="421"/>
      <c r="BV16" s="419">
        <v>3319622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3337</v>
      </c>
      <c r="AD17" s="373"/>
      <c r="AE17" s="373"/>
      <c r="AF17" s="373"/>
      <c r="AG17" s="374"/>
      <c r="AH17" s="372">
        <v>3485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2020400</v>
      </c>
      <c r="BO17" s="420"/>
      <c r="BP17" s="420"/>
      <c r="BQ17" s="420"/>
      <c r="BR17" s="420"/>
      <c r="BS17" s="420"/>
      <c r="BT17" s="420"/>
      <c r="BU17" s="421"/>
      <c r="BV17" s="419">
        <v>1956435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58.61</v>
      </c>
      <c r="M18" s="472"/>
      <c r="N18" s="472"/>
      <c r="O18" s="472"/>
      <c r="P18" s="472"/>
      <c r="Q18" s="472"/>
      <c r="R18" s="473"/>
      <c r="S18" s="473"/>
      <c r="T18" s="473"/>
      <c r="U18" s="473"/>
      <c r="V18" s="474"/>
      <c r="W18" s="490"/>
      <c r="X18" s="491"/>
      <c r="Y18" s="491"/>
      <c r="Z18" s="491"/>
      <c r="AA18" s="491"/>
      <c r="AB18" s="515"/>
      <c r="AC18" s="389">
        <v>52.1</v>
      </c>
      <c r="AD18" s="390"/>
      <c r="AE18" s="390"/>
      <c r="AF18" s="390"/>
      <c r="AG18" s="475"/>
      <c r="AH18" s="389">
        <v>50.5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3312907</v>
      </c>
      <c r="BO18" s="420"/>
      <c r="BP18" s="420"/>
      <c r="BQ18" s="420"/>
      <c r="BR18" s="420"/>
      <c r="BS18" s="420"/>
      <c r="BT18" s="420"/>
      <c r="BU18" s="421"/>
      <c r="BV18" s="419">
        <v>3354969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5239769</v>
      </c>
      <c r="BO19" s="420"/>
      <c r="BP19" s="420"/>
      <c r="BQ19" s="420"/>
      <c r="BR19" s="420"/>
      <c r="BS19" s="420"/>
      <c r="BT19" s="420"/>
      <c r="BU19" s="421"/>
      <c r="BV19" s="419">
        <v>4529964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4660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4853182</v>
      </c>
      <c r="BO22" s="449"/>
      <c r="BP22" s="449"/>
      <c r="BQ22" s="449"/>
      <c r="BR22" s="449"/>
      <c r="BS22" s="449"/>
      <c r="BT22" s="449"/>
      <c r="BU22" s="450"/>
      <c r="BV22" s="448">
        <v>5025746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4547476</v>
      </c>
      <c r="BO23" s="420"/>
      <c r="BP23" s="420"/>
      <c r="BQ23" s="420"/>
      <c r="BR23" s="420"/>
      <c r="BS23" s="420"/>
      <c r="BT23" s="420"/>
      <c r="BU23" s="421"/>
      <c r="BV23" s="419">
        <v>4691298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7220</v>
      </c>
      <c r="R24" s="373"/>
      <c r="S24" s="373"/>
      <c r="T24" s="373"/>
      <c r="U24" s="373"/>
      <c r="V24" s="374"/>
      <c r="W24" s="462"/>
      <c r="X24" s="399"/>
      <c r="Y24" s="400"/>
      <c r="Z24" s="375" t="s">
        <v>162</v>
      </c>
      <c r="AA24" s="376"/>
      <c r="AB24" s="376"/>
      <c r="AC24" s="376"/>
      <c r="AD24" s="376"/>
      <c r="AE24" s="376"/>
      <c r="AF24" s="376"/>
      <c r="AG24" s="377"/>
      <c r="AH24" s="372">
        <v>92</v>
      </c>
      <c r="AI24" s="373"/>
      <c r="AJ24" s="373"/>
      <c r="AK24" s="373"/>
      <c r="AL24" s="374"/>
      <c r="AM24" s="372">
        <v>276736</v>
      </c>
      <c r="AN24" s="373"/>
      <c r="AO24" s="373"/>
      <c r="AP24" s="373"/>
      <c r="AQ24" s="373"/>
      <c r="AR24" s="374"/>
      <c r="AS24" s="372">
        <v>3008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2600759</v>
      </c>
      <c r="BO24" s="420"/>
      <c r="BP24" s="420"/>
      <c r="BQ24" s="420"/>
      <c r="BR24" s="420"/>
      <c r="BS24" s="420"/>
      <c r="BT24" s="420"/>
      <c r="BU24" s="421"/>
      <c r="BV24" s="419">
        <v>2558756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5840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1054800</v>
      </c>
      <c r="BO25" s="449"/>
      <c r="BP25" s="449"/>
      <c r="BQ25" s="449"/>
      <c r="BR25" s="449"/>
      <c r="BS25" s="449"/>
      <c r="BT25" s="449"/>
      <c r="BU25" s="450"/>
      <c r="BV25" s="448">
        <v>1071096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8673</v>
      </c>
      <c r="AN26" s="373"/>
      <c r="AO26" s="373"/>
      <c r="AP26" s="373"/>
      <c r="AQ26" s="373"/>
      <c r="AR26" s="374"/>
      <c r="AS26" s="372">
        <v>2891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2900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216508</v>
      </c>
      <c r="BO27" s="454"/>
      <c r="BP27" s="454"/>
      <c r="BQ27" s="454"/>
      <c r="BR27" s="454"/>
      <c r="BS27" s="454"/>
      <c r="BT27" s="454"/>
      <c r="BU27" s="455"/>
      <c r="BV27" s="453">
        <v>216505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2250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2002978</v>
      </c>
      <c r="BO28" s="449"/>
      <c r="BP28" s="449"/>
      <c r="BQ28" s="449"/>
      <c r="BR28" s="449"/>
      <c r="BS28" s="449"/>
      <c r="BT28" s="449"/>
      <c r="BU28" s="450"/>
      <c r="BV28" s="448">
        <v>1894452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2100</v>
      </c>
      <c r="R29" s="373"/>
      <c r="S29" s="373"/>
      <c r="T29" s="373"/>
      <c r="U29" s="373"/>
      <c r="V29" s="374"/>
      <c r="W29" s="463"/>
      <c r="X29" s="464"/>
      <c r="Y29" s="465"/>
      <c r="Z29" s="375" t="s">
        <v>178</v>
      </c>
      <c r="AA29" s="376"/>
      <c r="AB29" s="376"/>
      <c r="AC29" s="376"/>
      <c r="AD29" s="376"/>
      <c r="AE29" s="376"/>
      <c r="AF29" s="376"/>
      <c r="AG29" s="377"/>
      <c r="AH29" s="372">
        <v>93</v>
      </c>
      <c r="AI29" s="373"/>
      <c r="AJ29" s="373"/>
      <c r="AK29" s="373"/>
      <c r="AL29" s="374"/>
      <c r="AM29" s="372">
        <v>280666</v>
      </c>
      <c r="AN29" s="373"/>
      <c r="AO29" s="373"/>
      <c r="AP29" s="373"/>
      <c r="AQ29" s="373"/>
      <c r="AR29" s="374"/>
      <c r="AS29" s="372">
        <v>3018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74008</v>
      </c>
      <c r="BO29" s="420"/>
      <c r="BP29" s="420"/>
      <c r="BQ29" s="420"/>
      <c r="BR29" s="420"/>
      <c r="BS29" s="420"/>
      <c r="BT29" s="420"/>
      <c r="BU29" s="421"/>
      <c r="BV29" s="419">
        <v>56840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844317</v>
      </c>
      <c r="BO30" s="454"/>
      <c r="BP30" s="454"/>
      <c r="BQ30" s="454"/>
      <c r="BR30" s="454"/>
      <c r="BS30" s="454"/>
      <c r="BT30" s="454"/>
      <c r="BU30" s="455"/>
      <c r="BV30" s="453">
        <v>912812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甘楽町水道事業会計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富岡地域医療企業団</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甘楽町都市農村交流協会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富岡甘楽広域市町村圏振興整備組合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甘楽町国際交流振興協会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群馬県市町村総合事務組合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甘楽郡土地開発公社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群馬県市町村会館管理組合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4orU491+bpdgkQhtNU7lq2gcwHUgGa5v2Uj5c7AskfcGtRp4GlF82AHuqIf+nmGKfibEcmbuv0kuAodeZbCwKw==" saltValue="mEW0yyH3KMXxem6NdVYm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1559215</v>
      </c>
      <c r="S5" s="677"/>
      <c r="T5" s="677"/>
      <c r="U5" s="677"/>
      <c r="V5" s="677"/>
      <c r="W5" s="677"/>
      <c r="X5" s="677"/>
      <c r="Y5" s="702"/>
      <c r="Z5" s="715">
        <v>21.3</v>
      </c>
      <c r="AA5" s="715"/>
      <c r="AB5" s="715"/>
      <c r="AC5" s="715"/>
      <c r="AD5" s="716">
        <v>1559215</v>
      </c>
      <c r="AE5" s="716"/>
      <c r="AF5" s="716"/>
      <c r="AG5" s="716"/>
      <c r="AH5" s="716"/>
      <c r="AI5" s="716"/>
      <c r="AJ5" s="716"/>
      <c r="AK5" s="716"/>
      <c r="AL5" s="703">
        <v>40.9</v>
      </c>
      <c r="AM5" s="685"/>
      <c r="AN5" s="685"/>
      <c r="AO5" s="704"/>
      <c r="AP5" s="679" t="s">
        <v>217</v>
      </c>
      <c r="AQ5" s="680"/>
      <c r="AR5" s="680"/>
      <c r="AS5" s="680"/>
      <c r="AT5" s="680"/>
      <c r="AU5" s="680"/>
      <c r="AV5" s="680"/>
      <c r="AW5" s="680"/>
      <c r="AX5" s="680"/>
      <c r="AY5" s="680"/>
      <c r="AZ5" s="680"/>
      <c r="BA5" s="680"/>
      <c r="BB5" s="680"/>
      <c r="BC5" s="680"/>
      <c r="BD5" s="680"/>
      <c r="BE5" s="680"/>
      <c r="BF5" s="681"/>
      <c r="BG5" s="621">
        <v>1559215</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76828</v>
      </c>
      <c r="S6" s="622"/>
      <c r="T6" s="622"/>
      <c r="U6" s="622"/>
      <c r="V6" s="622"/>
      <c r="W6" s="622"/>
      <c r="X6" s="622"/>
      <c r="Y6" s="623"/>
      <c r="Z6" s="659">
        <v>1</v>
      </c>
      <c r="AA6" s="659"/>
      <c r="AB6" s="659"/>
      <c r="AC6" s="659"/>
      <c r="AD6" s="660">
        <v>76828</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1559215</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65892</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65892</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440</v>
      </c>
      <c r="S7" s="622"/>
      <c r="T7" s="622"/>
      <c r="U7" s="622"/>
      <c r="V7" s="622"/>
      <c r="W7" s="622"/>
      <c r="X7" s="622"/>
      <c r="Y7" s="623"/>
      <c r="Z7" s="659">
        <v>0</v>
      </c>
      <c r="AA7" s="659"/>
      <c r="AB7" s="659"/>
      <c r="AC7" s="659"/>
      <c r="AD7" s="660">
        <v>440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651433</v>
      </c>
      <c r="BH7" s="622"/>
      <c r="BI7" s="622"/>
      <c r="BJ7" s="622"/>
      <c r="BK7" s="622"/>
      <c r="BL7" s="622"/>
      <c r="BM7" s="622"/>
      <c r="BN7" s="623"/>
      <c r="BO7" s="659">
        <v>41.8</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951904</v>
      </c>
      <c r="CS7" s="622"/>
      <c r="CT7" s="622"/>
      <c r="CU7" s="622"/>
      <c r="CV7" s="622"/>
      <c r="CW7" s="622"/>
      <c r="CX7" s="622"/>
      <c r="CY7" s="623"/>
      <c r="CZ7" s="659">
        <v>13.7</v>
      </c>
      <c r="DA7" s="659"/>
      <c r="DB7" s="659"/>
      <c r="DC7" s="659"/>
      <c r="DD7" s="627">
        <v>13991</v>
      </c>
      <c r="DE7" s="622"/>
      <c r="DF7" s="622"/>
      <c r="DG7" s="622"/>
      <c r="DH7" s="622"/>
      <c r="DI7" s="622"/>
      <c r="DJ7" s="622"/>
      <c r="DK7" s="622"/>
      <c r="DL7" s="622"/>
      <c r="DM7" s="622"/>
      <c r="DN7" s="622"/>
      <c r="DO7" s="622"/>
      <c r="DP7" s="623"/>
      <c r="DQ7" s="627">
        <v>819801</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8255</v>
      </c>
      <c r="S8" s="622"/>
      <c r="T8" s="622"/>
      <c r="U8" s="622"/>
      <c r="V8" s="622"/>
      <c r="W8" s="622"/>
      <c r="X8" s="622"/>
      <c r="Y8" s="623"/>
      <c r="Z8" s="659">
        <v>0.1</v>
      </c>
      <c r="AA8" s="659"/>
      <c r="AB8" s="659"/>
      <c r="AC8" s="659"/>
      <c r="AD8" s="660">
        <v>8255</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23432</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1921200</v>
      </c>
      <c r="CS8" s="622"/>
      <c r="CT8" s="622"/>
      <c r="CU8" s="622"/>
      <c r="CV8" s="622"/>
      <c r="CW8" s="622"/>
      <c r="CX8" s="622"/>
      <c r="CY8" s="623"/>
      <c r="CZ8" s="659">
        <v>27.6</v>
      </c>
      <c r="DA8" s="659"/>
      <c r="DB8" s="659"/>
      <c r="DC8" s="659"/>
      <c r="DD8" s="627">
        <v>60016</v>
      </c>
      <c r="DE8" s="622"/>
      <c r="DF8" s="622"/>
      <c r="DG8" s="622"/>
      <c r="DH8" s="622"/>
      <c r="DI8" s="622"/>
      <c r="DJ8" s="622"/>
      <c r="DK8" s="622"/>
      <c r="DL8" s="622"/>
      <c r="DM8" s="622"/>
      <c r="DN8" s="622"/>
      <c r="DO8" s="622"/>
      <c r="DP8" s="623"/>
      <c r="DQ8" s="627">
        <v>1011499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10440</v>
      </c>
      <c r="S9" s="622"/>
      <c r="T9" s="622"/>
      <c r="U9" s="622"/>
      <c r="V9" s="622"/>
      <c r="W9" s="622"/>
      <c r="X9" s="622"/>
      <c r="Y9" s="623"/>
      <c r="Z9" s="659">
        <v>0.1</v>
      </c>
      <c r="AA9" s="659"/>
      <c r="AB9" s="659"/>
      <c r="AC9" s="659"/>
      <c r="AD9" s="660">
        <v>10440</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541875</v>
      </c>
      <c r="BH9" s="622"/>
      <c r="BI9" s="622"/>
      <c r="BJ9" s="622"/>
      <c r="BK9" s="622"/>
      <c r="BL9" s="622"/>
      <c r="BM9" s="622"/>
      <c r="BN9" s="623"/>
      <c r="BO9" s="659">
        <v>34.799999999999997</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476703</v>
      </c>
      <c r="CS9" s="622"/>
      <c r="CT9" s="622"/>
      <c r="CU9" s="622"/>
      <c r="CV9" s="622"/>
      <c r="CW9" s="622"/>
      <c r="CX9" s="622"/>
      <c r="CY9" s="623"/>
      <c r="CZ9" s="659">
        <v>6.8</v>
      </c>
      <c r="DA9" s="659"/>
      <c r="DB9" s="659"/>
      <c r="DC9" s="659"/>
      <c r="DD9" s="627">
        <v>2730</v>
      </c>
      <c r="DE9" s="622"/>
      <c r="DF9" s="622"/>
      <c r="DG9" s="622"/>
      <c r="DH9" s="622"/>
      <c r="DI9" s="622"/>
      <c r="DJ9" s="622"/>
      <c r="DK9" s="622"/>
      <c r="DL9" s="622"/>
      <c r="DM9" s="622"/>
      <c r="DN9" s="622"/>
      <c r="DO9" s="622"/>
      <c r="DP9" s="623"/>
      <c r="DQ9" s="627">
        <v>340676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26240</v>
      </c>
      <c r="BH10" s="622"/>
      <c r="BI10" s="622"/>
      <c r="BJ10" s="622"/>
      <c r="BK10" s="622"/>
      <c r="BL10" s="622"/>
      <c r="BM10" s="622"/>
      <c r="BN10" s="623"/>
      <c r="BO10" s="659">
        <v>1.7</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42</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304951</v>
      </c>
      <c r="S11" s="622"/>
      <c r="T11" s="622"/>
      <c r="U11" s="622"/>
      <c r="V11" s="622"/>
      <c r="W11" s="622"/>
      <c r="X11" s="622"/>
      <c r="Y11" s="623"/>
      <c r="Z11" s="624">
        <v>4.2</v>
      </c>
      <c r="AA11" s="625"/>
      <c r="AB11" s="625"/>
      <c r="AC11" s="626"/>
      <c r="AD11" s="627">
        <v>304951</v>
      </c>
      <c r="AE11" s="622"/>
      <c r="AF11" s="622"/>
      <c r="AG11" s="622"/>
      <c r="AH11" s="622"/>
      <c r="AI11" s="622"/>
      <c r="AJ11" s="622"/>
      <c r="AK11" s="623"/>
      <c r="AL11" s="624">
        <v>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59886</v>
      </c>
      <c r="BH11" s="622"/>
      <c r="BI11" s="622"/>
      <c r="BJ11" s="622"/>
      <c r="BK11" s="622"/>
      <c r="BL11" s="622"/>
      <c r="BM11" s="622"/>
      <c r="BN11" s="623"/>
      <c r="BO11" s="659">
        <v>3.8</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433833</v>
      </c>
      <c r="CS11" s="622"/>
      <c r="CT11" s="622"/>
      <c r="CU11" s="622"/>
      <c r="CV11" s="622"/>
      <c r="CW11" s="622"/>
      <c r="CX11" s="622"/>
      <c r="CY11" s="623"/>
      <c r="CZ11" s="659">
        <v>6.2</v>
      </c>
      <c r="DA11" s="659"/>
      <c r="DB11" s="659"/>
      <c r="DC11" s="659"/>
      <c r="DD11" s="627">
        <v>188908</v>
      </c>
      <c r="DE11" s="622"/>
      <c r="DF11" s="622"/>
      <c r="DG11" s="622"/>
      <c r="DH11" s="622"/>
      <c r="DI11" s="622"/>
      <c r="DJ11" s="622"/>
      <c r="DK11" s="622"/>
      <c r="DL11" s="622"/>
      <c r="DM11" s="622"/>
      <c r="DN11" s="622"/>
      <c r="DO11" s="622"/>
      <c r="DP11" s="623"/>
      <c r="DQ11" s="627">
        <v>224570</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42039</v>
      </c>
      <c r="S12" s="622"/>
      <c r="T12" s="622"/>
      <c r="U12" s="622"/>
      <c r="V12" s="622"/>
      <c r="W12" s="622"/>
      <c r="X12" s="622"/>
      <c r="Y12" s="623"/>
      <c r="Z12" s="659">
        <v>0.6</v>
      </c>
      <c r="AA12" s="659"/>
      <c r="AB12" s="659"/>
      <c r="AC12" s="659"/>
      <c r="AD12" s="660">
        <v>42039</v>
      </c>
      <c r="AE12" s="660"/>
      <c r="AF12" s="660"/>
      <c r="AG12" s="660"/>
      <c r="AH12" s="660"/>
      <c r="AI12" s="660"/>
      <c r="AJ12" s="660"/>
      <c r="AK12" s="660"/>
      <c r="AL12" s="624">
        <v>1.1000000000000001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786822</v>
      </c>
      <c r="BH12" s="622"/>
      <c r="BI12" s="622"/>
      <c r="BJ12" s="622"/>
      <c r="BK12" s="622"/>
      <c r="BL12" s="622"/>
      <c r="BM12" s="622"/>
      <c r="BN12" s="623"/>
      <c r="BO12" s="659">
        <v>50.5</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106784</v>
      </c>
      <c r="CS12" s="622"/>
      <c r="CT12" s="622"/>
      <c r="CU12" s="622"/>
      <c r="CV12" s="622"/>
      <c r="CW12" s="622"/>
      <c r="CX12" s="622"/>
      <c r="CY12" s="623"/>
      <c r="CZ12" s="659">
        <v>1.5</v>
      </c>
      <c r="DA12" s="659"/>
      <c r="DB12" s="659"/>
      <c r="DC12" s="659"/>
      <c r="DD12" s="627">
        <v>1064</v>
      </c>
      <c r="DE12" s="622"/>
      <c r="DF12" s="622"/>
      <c r="DG12" s="622"/>
      <c r="DH12" s="622"/>
      <c r="DI12" s="622"/>
      <c r="DJ12" s="622"/>
      <c r="DK12" s="622"/>
      <c r="DL12" s="622"/>
      <c r="DM12" s="622"/>
      <c r="DN12" s="622"/>
      <c r="DO12" s="622"/>
      <c r="DP12" s="623"/>
      <c r="DQ12" s="627">
        <v>93629</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784579</v>
      </c>
      <c r="BH13" s="622"/>
      <c r="BI13" s="622"/>
      <c r="BJ13" s="622"/>
      <c r="BK13" s="622"/>
      <c r="BL13" s="622"/>
      <c r="BM13" s="622"/>
      <c r="BN13" s="623"/>
      <c r="BO13" s="659">
        <v>50.3</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1650856</v>
      </c>
      <c r="CS13" s="622"/>
      <c r="CT13" s="622"/>
      <c r="CU13" s="622"/>
      <c r="CV13" s="622"/>
      <c r="CW13" s="622"/>
      <c r="CX13" s="622"/>
      <c r="CY13" s="623"/>
      <c r="CZ13" s="659">
        <v>23.7</v>
      </c>
      <c r="DA13" s="659"/>
      <c r="DB13" s="659"/>
      <c r="DC13" s="659"/>
      <c r="DD13" s="627">
        <v>1375995</v>
      </c>
      <c r="DE13" s="622"/>
      <c r="DF13" s="622"/>
      <c r="DG13" s="622"/>
      <c r="DH13" s="622"/>
      <c r="DI13" s="622"/>
      <c r="DJ13" s="622"/>
      <c r="DK13" s="622"/>
      <c r="DL13" s="622"/>
      <c r="DM13" s="622"/>
      <c r="DN13" s="622"/>
      <c r="DO13" s="622"/>
      <c r="DP13" s="623"/>
      <c r="DQ13" s="627">
        <v>1085394</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563</v>
      </c>
      <c r="S14" s="622"/>
      <c r="T14" s="622"/>
      <c r="U14" s="622"/>
      <c r="V14" s="622"/>
      <c r="W14" s="622"/>
      <c r="X14" s="622"/>
      <c r="Y14" s="623"/>
      <c r="Z14" s="659">
        <v>0</v>
      </c>
      <c r="AA14" s="659"/>
      <c r="AB14" s="659"/>
      <c r="AC14" s="659"/>
      <c r="AD14" s="660">
        <v>563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54865</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272997</v>
      </c>
      <c r="CS14" s="622"/>
      <c r="CT14" s="622"/>
      <c r="CU14" s="622"/>
      <c r="CV14" s="622"/>
      <c r="CW14" s="622"/>
      <c r="CX14" s="622"/>
      <c r="CY14" s="623"/>
      <c r="CZ14" s="659">
        <v>3.9</v>
      </c>
      <c r="DA14" s="659"/>
      <c r="DB14" s="659"/>
      <c r="DC14" s="659"/>
      <c r="DD14" s="627" t="s">
        <v>121</v>
      </c>
      <c r="DE14" s="622"/>
      <c r="DF14" s="622"/>
      <c r="DG14" s="622"/>
      <c r="DH14" s="622"/>
      <c r="DI14" s="622"/>
      <c r="DJ14" s="622"/>
      <c r="DK14" s="622"/>
      <c r="DL14" s="622"/>
      <c r="DM14" s="622"/>
      <c r="DN14" s="622"/>
      <c r="DO14" s="622"/>
      <c r="DP14" s="623"/>
      <c r="DQ14" s="627">
        <v>272997</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66095</v>
      </c>
      <c r="BH15" s="622"/>
      <c r="BI15" s="622"/>
      <c r="BJ15" s="622"/>
      <c r="BK15" s="622"/>
      <c r="BL15" s="622"/>
      <c r="BM15" s="622"/>
      <c r="BN15" s="623"/>
      <c r="BO15" s="659">
        <v>4.2</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650821</v>
      </c>
      <c r="CS15" s="622"/>
      <c r="CT15" s="622"/>
      <c r="CU15" s="622"/>
      <c r="CV15" s="622"/>
      <c r="CW15" s="622"/>
      <c r="CX15" s="622"/>
      <c r="CY15" s="623"/>
      <c r="CZ15" s="659">
        <v>9.3000000000000007</v>
      </c>
      <c r="DA15" s="659"/>
      <c r="DB15" s="659"/>
      <c r="DC15" s="659"/>
      <c r="DD15" s="627">
        <v>50175</v>
      </c>
      <c r="DE15" s="622"/>
      <c r="DF15" s="622"/>
      <c r="DG15" s="622"/>
      <c r="DH15" s="622"/>
      <c r="DI15" s="622"/>
      <c r="DJ15" s="622"/>
      <c r="DK15" s="622"/>
      <c r="DL15" s="622"/>
      <c r="DM15" s="622"/>
      <c r="DN15" s="622"/>
      <c r="DO15" s="622"/>
      <c r="DP15" s="623"/>
      <c r="DQ15" s="627">
        <v>522874</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10578</v>
      </c>
      <c r="S16" s="622"/>
      <c r="T16" s="622"/>
      <c r="U16" s="622"/>
      <c r="V16" s="622"/>
      <c r="W16" s="622"/>
      <c r="X16" s="622"/>
      <c r="Y16" s="623"/>
      <c r="Z16" s="659">
        <v>0.1</v>
      </c>
      <c r="AA16" s="659"/>
      <c r="AB16" s="659"/>
      <c r="AC16" s="659"/>
      <c r="AD16" s="660">
        <v>10578</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26130</v>
      </c>
      <c r="S17" s="622"/>
      <c r="T17" s="622"/>
      <c r="U17" s="622"/>
      <c r="V17" s="622"/>
      <c r="W17" s="622"/>
      <c r="X17" s="622"/>
      <c r="Y17" s="623"/>
      <c r="Z17" s="659">
        <v>0.4</v>
      </c>
      <c r="AA17" s="659"/>
      <c r="AB17" s="659"/>
      <c r="AC17" s="659"/>
      <c r="AD17" s="660">
        <v>26130</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440152</v>
      </c>
      <c r="CS17" s="622"/>
      <c r="CT17" s="622"/>
      <c r="CU17" s="622"/>
      <c r="CV17" s="622"/>
      <c r="CW17" s="622"/>
      <c r="CX17" s="622"/>
      <c r="CY17" s="623"/>
      <c r="CZ17" s="659">
        <v>6.3</v>
      </c>
      <c r="DA17" s="659"/>
      <c r="DB17" s="659"/>
      <c r="DC17" s="659"/>
      <c r="DD17" s="627" t="s">
        <v>121</v>
      </c>
      <c r="DE17" s="622"/>
      <c r="DF17" s="622"/>
      <c r="DG17" s="622"/>
      <c r="DH17" s="622"/>
      <c r="DI17" s="622"/>
      <c r="DJ17" s="622"/>
      <c r="DK17" s="622"/>
      <c r="DL17" s="622"/>
      <c r="DM17" s="622"/>
      <c r="DN17" s="622"/>
      <c r="DO17" s="622"/>
      <c r="DP17" s="623"/>
      <c r="DQ17" s="627">
        <v>440152</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24203</v>
      </c>
      <c r="S18" s="622"/>
      <c r="T18" s="622"/>
      <c r="U18" s="622"/>
      <c r="V18" s="622"/>
      <c r="W18" s="622"/>
      <c r="X18" s="622"/>
      <c r="Y18" s="623"/>
      <c r="Z18" s="659">
        <v>0.3</v>
      </c>
      <c r="AA18" s="659"/>
      <c r="AB18" s="659"/>
      <c r="AC18" s="659"/>
      <c r="AD18" s="660">
        <v>24203</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11197</v>
      </c>
      <c r="S19" s="622"/>
      <c r="T19" s="622"/>
      <c r="U19" s="622"/>
      <c r="V19" s="622"/>
      <c r="W19" s="622"/>
      <c r="X19" s="622"/>
      <c r="Y19" s="623"/>
      <c r="Z19" s="659">
        <v>0.2</v>
      </c>
      <c r="AA19" s="659"/>
      <c r="AB19" s="659"/>
      <c r="AC19" s="659"/>
      <c r="AD19" s="660">
        <v>11197</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13006</v>
      </c>
      <c r="S20" s="622"/>
      <c r="T20" s="622"/>
      <c r="U20" s="622"/>
      <c r="V20" s="622"/>
      <c r="W20" s="622"/>
      <c r="X20" s="622"/>
      <c r="Y20" s="623"/>
      <c r="Z20" s="659">
        <v>0.2</v>
      </c>
      <c r="AA20" s="659"/>
      <c r="AB20" s="659"/>
      <c r="AC20" s="659"/>
      <c r="AD20" s="660">
        <v>13006</v>
      </c>
      <c r="AE20" s="660"/>
      <c r="AF20" s="660"/>
      <c r="AG20" s="660"/>
      <c r="AH20" s="660"/>
      <c r="AI20" s="660"/>
      <c r="AJ20" s="660"/>
      <c r="AK20" s="660"/>
      <c r="AL20" s="624">
        <v>0.3</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6971184</v>
      </c>
      <c r="CS20" s="622"/>
      <c r="CT20" s="622"/>
      <c r="CU20" s="622"/>
      <c r="CV20" s="622"/>
      <c r="CW20" s="622"/>
      <c r="CX20" s="622"/>
      <c r="CY20" s="623"/>
      <c r="CZ20" s="659">
        <v>100</v>
      </c>
      <c r="DA20" s="659"/>
      <c r="DB20" s="659"/>
      <c r="DC20" s="659"/>
      <c r="DD20" s="627">
        <v>1692879</v>
      </c>
      <c r="DE20" s="622"/>
      <c r="DF20" s="622"/>
      <c r="DG20" s="622"/>
      <c r="DH20" s="622"/>
      <c r="DI20" s="622"/>
      <c r="DJ20" s="622"/>
      <c r="DK20" s="622"/>
      <c r="DL20" s="622"/>
      <c r="DM20" s="622"/>
      <c r="DN20" s="622"/>
      <c r="DO20" s="622"/>
      <c r="DP20" s="623"/>
      <c r="DQ20" s="627">
        <v>4877526</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1892438</v>
      </c>
      <c r="S21" s="622"/>
      <c r="T21" s="622"/>
      <c r="U21" s="622"/>
      <c r="V21" s="622"/>
      <c r="W21" s="622"/>
      <c r="X21" s="622"/>
      <c r="Y21" s="623"/>
      <c r="Z21" s="659">
        <v>25.8</v>
      </c>
      <c r="AA21" s="659"/>
      <c r="AB21" s="659"/>
      <c r="AC21" s="659"/>
      <c r="AD21" s="660">
        <v>1745399</v>
      </c>
      <c r="AE21" s="660"/>
      <c r="AF21" s="660"/>
      <c r="AG21" s="660"/>
      <c r="AH21" s="660"/>
      <c r="AI21" s="660"/>
      <c r="AJ21" s="660"/>
      <c r="AK21" s="660"/>
      <c r="AL21" s="624">
        <v>45.8</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1745399</v>
      </c>
      <c r="S22" s="622"/>
      <c r="T22" s="622"/>
      <c r="U22" s="622"/>
      <c r="V22" s="622"/>
      <c r="W22" s="622"/>
      <c r="X22" s="622"/>
      <c r="Y22" s="623"/>
      <c r="Z22" s="659">
        <v>23.8</v>
      </c>
      <c r="AA22" s="659"/>
      <c r="AB22" s="659"/>
      <c r="AC22" s="659"/>
      <c r="AD22" s="660">
        <v>1745399</v>
      </c>
      <c r="AE22" s="660"/>
      <c r="AF22" s="660"/>
      <c r="AG22" s="660"/>
      <c r="AH22" s="660"/>
      <c r="AI22" s="660"/>
      <c r="AJ22" s="660"/>
      <c r="AK22" s="660"/>
      <c r="AL22" s="624">
        <v>45.8</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147039</v>
      </c>
      <c r="S23" s="622"/>
      <c r="T23" s="622"/>
      <c r="U23" s="622"/>
      <c r="V23" s="622"/>
      <c r="W23" s="622"/>
      <c r="X23" s="622"/>
      <c r="Y23" s="623"/>
      <c r="Z23" s="659">
        <v>2</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2545252</v>
      </c>
      <c r="CS24" s="677"/>
      <c r="CT24" s="677"/>
      <c r="CU24" s="677"/>
      <c r="CV24" s="677"/>
      <c r="CW24" s="677"/>
      <c r="CX24" s="677"/>
      <c r="CY24" s="702"/>
      <c r="CZ24" s="703">
        <v>36.5</v>
      </c>
      <c r="DA24" s="685"/>
      <c r="DB24" s="685"/>
      <c r="DC24" s="705"/>
      <c r="DD24" s="701">
        <v>1684273</v>
      </c>
      <c r="DE24" s="677"/>
      <c r="DF24" s="677"/>
      <c r="DG24" s="677"/>
      <c r="DH24" s="677"/>
      <c r="DI24" s="677"/>
      <c r="DJ24" s="677"/>
      <c r="DK24" s="702"/>
      <c r="DL24" s="701">
        <v>1517996</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3956080</v>
      </c>
      <c r="S25" s="622"/>
      <c r="T25" s="622"/>
      <c r="U25" s="622"/>
      <c r="V25" s="622"/>
      <c r="W25" s="622"/>
      <c r="X25" s="622"/>
      <c r="Y25" s="623"/>
      <c r="Z25" s="659">
        <v>53.9</v>
      </c>
      <c r="AA25" s="659"/>
      <c r="AB25" s="659"/>
      <c r="AC25" s="659"/>
      <c r="AD25" s="660">
        <v>3809041</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890581</v>
      </c>
      <c r="CS25" s="634"/>
      <c r="CT25" s="634"/>
      <c r="CU25" s="634"/>
      <c r="CV25" s="634"/>
      <c r="CW25" s="634"/>
      <c r="CX25" s="634"/>
      <c r="CY25" s="635"/>
      <c r="CZ25" s="624">
        <v>12.8</v>
      </c>
      <c r="DA25" s="636"/>
      <c r="DB25" s="636"/>
      <c r="DC25" s="637"/>
      <c r="DD25" s="627">
        <v>827544</v>
      </c>
      <c r="DE25" s="634"/>
      <c r="DF25" s="634"/>
      <c r="DG25" s="634"/>
      <c r="DH25" s="634"/>
      <c r="DI25" s="634"/>
      <c r="DJ25" s="634"/>
      <c r="DK25" s="635"/>
      <c r="DL25" s="627">
        <v>823967</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1085</v>
      </c>
      <c r="S26" s="622"/>
      <c r="T26" s="622"/>
      <c r="U26" s="622"/>
      <c r="V26" s="622"/>
      <c r="W26" s="622"/>
      <c r="X26" s="622"/>
      <c r="Y26" s="623"/>
      <c r="Z26" s="659">
        <v>0</v>
      </c>
      <c r="AA26" s="659"/>
      <c r="AB26" s="659"/>
      <c r="AC26" s="659"/>
      <c r="AD26" s="660">
        <v>1085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470850</v>
      </c>
      <c r="CS26" s="622"/>
      <c r="CT26" s="622"/>
      <c r="CU26" s="622"/>
      <c r="CV26" s="622"/>
      <c r="CW26" s="622"/>
      <c r="CX26" s="622"/>
      <c r="CY26" s="623"/>
      <c r="CZ26" s="624">
        <v>6.8</v>
      </c>
      <c r="DA26" s="636"/>
      <c r="DB26" s="636"/>
      <c r="DC26" s="637"/>
      <c r="DD26" s="627">
        <v>436818</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6205</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1559215</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1214519</v>
      </c>
      <c r="CS27" s="634"/>
      <c r="CT27" s="634"/>
      <c r="CU27" s="634"/>
      <c r="CV27" s="634"/>
      <c r="CW27" s="634"/>
      <c r="CX27" s="634"/>
      <c r="CY27" s="635"/>
      <c r="CZ27" s="624">
        <v>17.399999999999999</v>
      </c>
      <c r="DA27" s="636"/>
      <c r="DB27" s="636"/>
      <c r="DC27" s="637"/>
      <c r="DD27" s="627">
        <v>416577</v>
      </c>
      <c r="DE27" s="634"/>
      <c r="DF27" s="634"/>
      <c r="DG27" s="634"/>
      <c r="DH27" s="634"/>
      <c r="DI27" s="634"/>
      <c r="DJ27" s="634"/>
      <c r="DK27" s="635"/>
      <c r="DL27" s="627">
        <v>253877</v>
      </c>
      <c r="DM27" s="634"/>
      <c r="DN27" s="634"/>
      <c r="DO27" s="634"/>
      <c r="DP27" s="634"/>
      <c r="DQ27" s="634"/>
      <c r="DR27" s="634"/>
      <c r="DS27" s="634"/>
      <c r="DT27" s="634"/>
      <c r="DU27" s="634"/>
      <c r="DV27" s="635"/>
      <c r="DW27" s="624">
        <v>6.6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77800</v>
      </c>
      <c r="S28" s="622"/>
      <c r="T28" s="622"/>
      <c r="U28" s="622"/>
      <c r="V28" s="622"/>
      <c r="W28" s="622"/>
      <c r="X28" s="622"/>
      <c r="Y28" s="623"/>
      <c r="Z28" s="659">
        <v>1.1000000000000001</v>
      </c>
      <c r="AA28" s="659"/>
      <c r="AB28" s="659"/>
      <c r="AC28" s="659"/>
      <c r="AD28" s="660">
        <v>2193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440152</v>
      </c>
      <c r="CS28" s="622"/>
      <c r="CT28" s="622"/>
      <c r="CU28" s="622"/>
      <c r="CV28" s="622"/>
      <c r="CW28" s="622"/>
      <c r="CX28" s="622"/>
      <c r="CY28" s="623"/>
      <c r="CZ28" s="624">
        <v>6.3</v>
      </c>
      <c r="DA28" s="636"/>
      <c r="DB28" s="636"/>
      <c r="DC28" s="637"/>
      <c r="DD28" s="627">
        <v>440152</v>
      </c>
      <c r="DE28" s="622"/>
      <c r="DF28" s="622"/>
      <c r="DG28" s="622"/>
      <c r="DH28" s="622"/>
      <c r="DI28" s="622"/>
      <c r="DJ28" s="622"/>
      <c r="DK28" s="623"/>
      <c r="DL28" s="627">
        <v>440152</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35056</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440152</v>
      </c>
      <c r="CS29" s="634"/>
      <c r="CT29" s="634"/>
      <c r="CU29" s="634"/>
      <c r="CV29" s="634"/>
      <c r="CW29" s="634"/>
      <c r="CX29" s="634"/>
      <c r="CY29" s="635"/>
      <c r="CZ29" s="624">
        <v>6.3</v>
      </c>
      <c r="DA29" s="636"/>
      <c r="DB29" s="636"/>
      <c r="DC29" s="637"/>
      <c r="DD29" s="627">
        <v>440152</v>
      </c>
      <c r="DE29" s="634"/>
      <c r="DF29" s="634"/>
      <c r="DG29" s="634"/>
      <c r="DH29" s="634"/>
      <c r="DI29" s="634"/>
      <c r="DJ29" s="634"/>
      <c r="DK29" s="635"/>
      <c r="DL29" s="627">
        <v>440152</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1154288</v>
      </c>
      <c r="S30" s="622"/>
      <c r="T30" s="622"/>
      <c r="U30" s="622"/>
      <c r="V30" s="622"/>
      <c r="W30" s="622"/>
      <c r="X30" s="622"/>
      <c r="Y30" s="623"/>
      <c r="Z30" s="659">
        <v>15.7</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422664</v>
      </c>
      <c r="CS30" s="622"/>
      <c r="CT30" s="622"/>
      <c r="CU30" s="622"/>
      <c r="CV30" s="622"/>
      <c r="CW30" s="622"/>
      <c r="CX30" s="622"/>
      <c r="CY30" s="623"/>
      <c r="CZ30" s="624">
        <v>6.1</v>
      </c>
      <c r="DA30" s="636"/>
      <c r="DB30" s="636"/>
      <c r="DC30" s="637"/>
      <c r="DD30" s="627">
        <v>422664</v>
      </c>
      <c r="DE30" s="622"/>
      <c r="DF30" s="622"/>
      <c r="DG30" s="622"/>
      <c r="DH30" s="622"/>
      <c r="DI30" s="622"/>
      <c r="DJ30" s="622"/>
      <c r="DK30" s="623"/>
      <c r="DL30" s="627">
        <v>422664</v>
      </c>
      <c r="DM30" s="622"/>
      <c r="DN30" s="622"/>
      <c r="DO30" s="622"/>
      <c r="DP30" s="622"/>
      <c r="DQ30" s="622"/>
      <c r="DR30" s="622"/>
      <c r="DS30" s="622"/>
      <c r="DT30" s="622"/>
      <c r="DU30" s="622"/>
      <c r="DV30" s="623"/>
      <c r="DW30" s="624">
        <v>11</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97.1</v>
      </c>
      <c r="BN31" s="684"/>
      <c r="BO31" s="684"/>
      <c r="BP31" s="684"/>
      <c r="BQ31" s="686"/>
      <c r="BR31" s="683">
        <v>99.3</v>
      </c>
      <c r="BS31" s="684"/>
      <c r="BT31" s="684"/>
      <c r="BU31" s="684"/>
      <c r="BV31" s="684"/>
      <c r="BW31" s="684"/>
      <c r="BX31" s="685">
        <v>97.4</v>
      </c>
      <c r="BY31" s="684"/>
      <c r="BZ31" s="684"/>
      <c r="CA31" s="684"/>
      <c r="CB31" s="686"/>
      <c r="CD31" s="642"/>
      <c r="CE31" s="643"/>
      <c r="CF31" s="618" t="s">
        <v>301</v>
      </c>
      <c r="CG31" s="619"/>
      <c r="CH31" s="619"/>
      <c r="CI31" s="619"/>
      <c r="CJ31" s="619"/>
      <c r="CK31" s="619"/>
      <c r="CL31" s="619"/>
      <c r="CM31" s="619"/>
      <c r="CN31" s="619"/>
      <c r="CO31" s="619"/>
      <c r="CP31" s="619"/>
      <c r="CQ31" s="620"/>
      <c r="CR31" s="621">
        <v>17488</v>
      </c>
      <c r="CS31" s="634"/>
      <c r="CT31" s="634"/>
      <c r="CU31" s="634"/>
      <c r="CV31" s="634"/>
      <c r="CW31" s="634"/>
      <c r="CX31" s="634"/>
      <c r="CY31" s="635"/>
      <c r="CZ31" s="624">
        <v>0.3</v>
      </c>
      <c r="DA31" s="636"/>
      <c r="DB31" s="636"/>
      <c r="DC31" s="637"/>
      <c r="DD31" s="627">
        <v>17488</v>
      </c>
      <c r="DE31" s="634"/>
      <c r="DF31" s="634"/>
      <c r="DG31" s="634"/>
      <c r="DH31" s="634"/>
      <c r="DI31" s="634"/>
      <c r="DJ31" s="634"/>
      <c r="DK31" s="635"/>
      <c r="DL31" s="627">
        <v>17488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476791</v>
      </c>
      <c r="S32" s="622"/>
      <c r="T32" s="622"/>
      <c r="U32" s="622"/>
      <c r="V32" s="622"/>
      <c r="W32" s="622"/>
      <c r="X32" s="622"/>
      <c r="Y32" s="623"/>
      <c r="Z32" s="659">
        <v>6.5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99.6</v>
      </c>
      <c r="BH32" s="634"/>
      <c r="BI32" s="634"/>
      <c r="BJ32" s="634"/>
      <c r="BK32" s="634"/>
      <c r="BL32" s="634"/>
      <c r="BM32" s="625">
        <v>98.9</v>
      </c>
      <c r="BN32" s="634"/>
      <c r="BO32" s="634"/>
      <c r="BP32" s="634"/>
      <c r="BQ32" s="657"/>
      <c r="BR32" s="687">
        <v>99.6</v>
      </c>
      <c r="BS32" s="634"/>
      <c r="BT32" s="634"/>
      <c r="BU32" s="634"/>
      <c r="BV32" s="634"/>
      <c r="BW32" s="634"/>
      <c r="BX32" s="625">
        <v>99.1</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618623</v>
      </c>
      <c r="S33" s="622"/>
      <c r="T33" s="622"/>
      <c r="U33" s="622"/>
      <c r="V33" s="622"/>
      <c r="W33" s="622"/>
      <c r="X33" s="622"/>
      <c r="Y33" s="623"/>
      <c r="Z33" s="659">
        <v>8.4</v>
      </c>
      <c r="AA33" s="659"/>
      <c r="AB33" s="659"/>
      <c r="AC33" s="659"/>
      <c r="AD33" s="660">
        <v>479</v>
      </c>
      <c r="AE33" s="660"/>
      <c r="AF33" s="660"/>
      <c r="AG33" s="660"/>
      <c r="AH33" s="660"/>
      <c r="AI33" s="660"/>
      <c r="AJ33" s="660"/>
      <c r="AK33" s="660"/>
      <c r="AL33" s="624">
        <v>0</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98.9</v>
      </c>
      <c r="BH33" s="606"/>
      <c r="BI33" s="606"/>
      <c r="BJ33" s="606"/>
      <c r="BK33" s="606"/>
      <c r="BL33" s="606"/>
      <c r="BM33" s="652">
        <v>95.4</v>
      </c>
      <c r="BN33" s="606"/>
      <c r="BO33" s="606"/>
      <c r="BP33" s="606"/>
      <c r="BQ33" s="669"/>
      <c r="BR33" s="682">
        <v>99.1</v>
      </c>
      <c r="BS33" s="606"/>
      <c r="BT33" s="606"/>
      <c r="BU33" s="606"/>
      <c r="BV33" s="606"/>
      <c r="BW33" s="606"/>
      <c r="BX33" s="652">
        <v>95.7</v>
      </c>
      <c r="BY33" s="606"/>
      <c r="BZ33" s="606"/>
      <c r="CA33" s="606"/>
      <c r="CB33" s="669"/>
      <c r="CD33" s="618" t="s">
        <v>308</v>
      </c>
      <c r="CE33" s="619"/>
      <c r="CF33" s="619"/>
      <c r="CG33" s="619"/>
      <c r="CH33" s="619"/>
      <c r="CI33" s="619"/>
      <c r="CJ33" s="619"/>
      <c r="CK33" s="619"/>
      <c r="CL33" s="619"/>
      <c r="CM33" s="619"/>
      <c r="CN33" s="619"/>
      <c r="CO33" s="619"/>
      <c r="CP33" s="619"/>
      <c r="CQ33" s="620"/>
      <c r="CR33" s="621">
        <v>2733053</v>
      </c>
      <c r="CS33" s="634"/>
      <c r="CT33" s="634"/>
      <c r="CU33" s="634"/>
      <c r="CV33" s="634"/>
      <c r="CW33" s="634"/>
      <c r="CX33" s="634"/>
      <c r="CY33" s="635"/>
      <c r="CZ33" s="624">
        <v>39.200000000000003</v>
      </c>
      <c r="DA33" s="636"/>
      <c r="DB33" s="636"/>
      <c r="DC33" s="637"/>
      <c r="DD33" s="627">
        <v>2195790</v>
      </c>
      <c r="DE33" s="634"/>
      <c r="DF33" s="634"/>
      <c r="DG33" s="634"/>
      <c r="DH33" s="634"/>
      <c r="DI33" s="634"/>
      <c r="DJ33" s="634"/>
      <c r="DK33" s="635"/>
      <c r="DL33" s="627">
        <v>1794911</v>
      </c>
      <c r="DM33" s="634"/>
      <c r="DN33" s="634"/>
      <c r="DO33" s="634"/>
      <c r="DP33" s="634"/>
      <c r="DQ33" s="634"/>
      <c r="DR33" s="634"/>
      <c r="DS33" s="634"/>
      <c r="DT33" s="634"/>
      <c r="DU33" s="634"/>
      <c r="DV33" s="635"/>
      <c r="DW33" s="624">
        <v>46.8</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64583</v>
      </c>
      <c r="S34" s="622"/>
      <c r="T34" s="622"/>
      <c r="U34" s="622"/>
      <c r="V34" s="622"/>
      <c r="W34" s="622"/>
      <c r="X34" s="622"/>
      <c r="Y34" s="623"/>
      <c r="Z34" s="659">
        <v>0.9</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1002717</v>
      </c>
      <c r="CS34" s="622"/>
      <c r="CT34" s="622"/>
      <c r="CU34" s="622"/>
      <c r="CV34" s="622"/>
      <c r="CW34" s="622"/>
      <c r="CX34" s="622"/>
      <c r="CY34" s="623"/>
      <c r="CZ34" s="624">
        <v>14.4</v>
      </c>
      <c r="DA34" s="636"/>
      <c r="DB34" s="636"/>
      <c r="DC34" s="637"/>
      <c r="DD34" s="627">
        <v>732277</v>
      </c>
      <c r="DE34" s="622"/>
      <c r="DF34" s="622"/>
      <c r="DG34" s="622"/>
      <c r="DH34" s="622"/>
      <c r="DI34" s="622"/>
      <c r="DJ34" s="622"/>
      <c r="DK34" s="623"/>
      <c r="DL34" s="627">
        <v>677622</v>
      </c>
      <c r="DM34" s="622"/>
      <c r="DN34" s="622"/>
      <c r="DO34" s="622"/>
      <c r="DP34" s="622"/>
      <c r="DQ34" s="622"/>
      <c r="DR34" s="622"/>
      <c r="DS34" s="622"/>
      <c r="DT34" s="622"/>
      <c r="DU34" s="622"/>
      <c r="DV34" s="623"/>
      <c r="DW34" s="624">
        <v>17.7</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157559</v>
      </c>
      <c r="S35" s="622"/>
      <c r="T35" s="622"/>
      <c r="U35" s="622"/>
      <c r="V35" s="622"/>
      <c r="W35" s="622"/>
      <c r="X35" s="622"/>
      <c r="Y35" s="623"/>
      <c r="Z35" s="659">
        <v>2.1</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26941</v>
      </c>
      <c r="CS35" s="634"/>
      <c r="CT35" s="634"/>
      <c r="CU35" s="634"/>
      <c r="CV35" s="634"/>
      <c r="CW35" s="634"/>
      <c r="CX35" s="634"/>
      <c r="CY35" s="635"/>
      <c r="CZ35" s="624">
        <v>0.4</v>
      </c>
      <c r="DA35" s="636"/>
      <c r="DB35" s="636"/>
      <c r="DC35" s="637"/>
      <c r="DD35" s="627">
        <v>26134</v>
      </c>
      <c r="DE35" s="634"/>
      <c r="DF35" s="634"/>
      <c r="DG35" s="634"/>
      <c r="DH35" s="634"/>
      <c r="DI35" s="634"/>
      <c r="DJ35" s="634"/>
      <c r="DK35" s="635"/>
      <c r="DL35" s="627">
        <v>26134</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395812</v>
      </c>
      <c r="S36" s="622"/>
      <c r="T36" s="622"/>
      <c r="U36" s="622"/>
      <c r="V36" s="622"/>
      <c r="W36" s="622"/>
      <c r="X36" s="622"/>
      <c r="Y36" s="623"/>
      <c r="Z36" s="659">
        <v>5.4</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770368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57357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750187</v>
      </c>
      <c r="CS36" s="622"/>
      <c r="CT36" s="622"/>
      <c r="CU36" s="622"/>
      <c r="CV36" s="622"/>
      <c r="CW36" s="622"/>
      <c r="CX36" s="622"/>
      <c r="CY36" s="623"/>
      <c r="CZ36" s="624">
        <v>10.8</v>
      </c>
      <c r="DA36" s="636"/>
      <c r="DB36" s="636"/>
      <c r="DC36" s="637"/>
      <c r="DD36" s="627">
        <v>649347</v>
      </c>
      <c r="DE36" s="622"/>
      <c r="DF36" s="622"/>
      <c r="DG36" s="622"/>
      <c r="DH36" s="622"/>
      <c r="DI36" s="622"/>
      <c r="DJ36" s="622"/>
      <c r="DK36" s="623"/>
      <c r="DL36" s="627">
        <v>482553</v>
      </c>
      <c r="DM36" s="622"/>
      <c r="DN36" s="622"/>
      <c r="DO36" s="622"/>
      <c r="DP36" s="622"/>
      <c r="DQ36" s="622"/>
      <c r="DR36" s="622"/>
      <c r="DS36" s="622"/>
      <c r="DT36" s="622"/>
      <c r="DU36" s="622"/>
      <c r="DV36" s="623"/>
      <c r="DW36" s="624">
        <v>12.6</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139445</v>
      </c>
      <c r="S37" s="622"/>
      <c r="T37" s="622"/>
      <c r="U37" s="622"/>
      <c r="V37" s="622"/>
      <c r="W37" s="622"/>
      <c r="X37" s="622"/>
      <c r="Y37" s="623"/>
      <c r="Z37" s="659">
        <v>1.9</v>
      </c>
      <c r="AA37" s="659"/>
      <c r="AB37" s="659"/>
      <c r="AC37" s="659"/>
      <c r="AD37" s="660">
        <v>7</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252634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48355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298361</v>
      </c>
      <c r="CS37" s="634"/>
      <c r="CT37" s="634"/>
      <c r="CU37" s="634"/>
      <c r="CV37" s="634"/>
      <c r="CW37" s="634"/>
      <c r="CX37" s="634"/>
      <c r="CY37" s="635"/>
      <c r="CZ37" s="624">
        <v>4.3</v>
      </c>
      <c r="DA37" s="636"/>
      <c r="DB37" s="636"/>
      <c r="DC37" s="637"/>
      <c r="DD37" s="627">
        <v>298361</v>
      </c>
      <c r="DE37" s="634"/>
      <c r="DF37" s="634"/>
      <c r="DG37" s="634"/>
      <c r="DH37" s="634"/>
      <c r="DI37" s="634"/>
      <c r="DJ37" s="634"/>
      <c r="DK37" s="635"/>
      <c r="DL37" s="627">
        <v>293553</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250100</v>
      </c>
      <c r="S38" s="622"/>
      <c r="T38" s="622"/>
      <c r="U38" s="622"/>
      <c r="V38" s="622"/>
      <c r="W38" s="622"/>
      <c r="X38" s="622"/>
      <c r="Y38" s="623"/>
      <c r="Z38" s="659">
        <v>3.4</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31396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1756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738752</v>
      </c>
      <c r="CS38" s="622"/>
      <c r="CT38" s="622"/>
      <c r="CU38" s="622"/>
      <c r="CV38" s="622"/>
      <c r="CW38" s="622"/>
      <c r="CX38" s="622"/>
      <c r="CY38" s="623"/>
      <c r="CZ38" s="624">
        <v>10.6</v>
      </c>
      <c r="DA38" s="636"/>
      <c r="DB38" s="636"/>
      <c r="DC38" s="637"/>
      <c r="DD38" s="627">
        <v>642019</v>
      </c>
      <c r="DE38" s="622"/>
      <c r="DF38" s="622"/>
      <c r="DG38" s="622"/>
      <c r="DH38" s="622"/>
      <c r="DI38" s="622"/>
      <c r="DJ38" s="622"/>
      <c r="DK38" s="623"/>
      <c r="DL38" s="627">
        <v>608602</v>
      </c>
      <c r="DM38" s="622"/>
      <c r="DN38" s="622"/>
      <c r="DO38" s="622"/>
      <c r="DP38" s="622"/>
      <c r="DQ38" s="622"/>
      <c r="DR38" s="622"/>
      <c r="DS38" s="622"/>
      <c r="DT38" s="622"/>
      <c r="DU38" s="622"/>
      <c r="DV38" s="623"/>
      <c r="DW38" s="624">
        <v>15.9</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220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2863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211883</v>
      </c>
      <c r="CS39" s="634"/>
      <c r="CT39" s="634"/>
      <c r="CU39" s="634"/>
      <c r="CV39" s="634"/>
      <c r="CW39" s="634"/>
      <c r="CX39" s="634"/>
      <c r="CY39" s="635"/>
      <c r="CZ39" s="624">
        <v>3</v>
      </c>
      <c r="DA39" s="636"/>
      <c r="DB39" s="636"/>
      <c r="DC39" s="637"/>
      <c r="DD39" s="627">
        <v>143440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24800</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2573</v>
      </c>
      <c r="CS40" s="622"/>
      <c r="CT40" s="622"/>
      <c r="CU40" s="622"/>
      <c r="CV40" s="622"/>
      <c r="CW40" s="622"/>
      <c r="CX40" s="622"/>
      <c r="CY40" s="623"/>
      <c r="CZ40" s="624">
        <v>0</v>
      </c>
      <c r="DA40" s="636"/>
      <c r="DB40" s="636"/>
      <c r="DC40" s="637"/>
      <c r="DD40" s="627">
        <v>2573</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7333427</v>
      </c>
      <c r="S41" s="646"/>
      <c r="T41" s="646"/>
      <c r="U41" s="646"/>
      <c r="V41" s="646"/>
      <c r="W41" s="646"/>
      <c r="X41" s="646"/>
      <c r="Y41" s="649"/>
      <c r="Z41" s="650">
        <v>100</v>
      </c>
      <c r="AA41" s="650"/>
      <c r="AB41" s="650"/>
      <c r="AC41" s="650"/>
      <c r="AD41" s="651">
        <v>3812805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123466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362652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1692879</v>
      </c>
      <c r="CS42" s="634"/>
      <c r="CT42" s="634"/>
      <c r="CU42" s="634"/>
      <c r="CV42" s="634"/>
      <c r="CW42" s="634"/>
      <c r="CX42" s="634"/>
      <c r="CY42" s="635"/>
      <c r="CZ42" s="624">
        <v>24.3</v>
      </c>
      <c r="DA42" s="636"/>
      <c r="DB42" s="636"/>
      <c r="DC42" s="637"/>
      <c r="DD42" s="627">
        <v>997463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59509</v>
      </c>
      <c r="CS43" s="634"/>
      <c r="CT43" s="634"/>
      <c r="CU43" s="634"/>
      <c r="CV43" s="634"/>
      <c r="CW43" s="634"/>
      <c r="CX43" s="634"/>
      <c r="CY43" s="635"/>
      <c r="CZ43" s="624">
        <v>0.9</v>
      </c>
      <c r="DA43" s="636"/>
      <c r="DB43" s="636"/>
      <c r="DC43" s="637"/>
      <c r="DD43" s="627">
        <v>59509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1692879</v>
      </c>
      <c r="CS44" s="622"/>
      <c r="CT44" s="622"/>
      <c r="CU44" s="622"/>
      <c r="CV44" s="622"/>
      <c r="CW44" s="622"/>
      <c r="CX44" s="622"/>
      <c r="CY44" s="623"/>
      <c r="CZ44" s="624">
        <v>24.3</v>
      </c>
      <c r="DA44" s="625"/>
      <c r="DB44" s="625"/>
      <c r="DC44" s="626"/>
      <c r="DD44" s="627">
        <v>997463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581968</v>
      </c>
      <c r="CS45" s="634"/>
      <c r="CT45" s="634"/>
      <c r="CU45" s="634"/>
      <c r="CV45" s="634"/>
      <c r="CW45" s="634"/>
      <c r="CX45" s="634"/>
      <c r="CY45" s="635"/>
      <c r="CZ45" s="624">
        <v>8.3000000000000007</v>
      </c>
      <c r="DA45" s="636"/>
      <c r="DB45" s="636"/>
      <c r="DC45" s="637"/>
      <c r="DD45" s="627">
        <v>39779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1102812</v>
      </c>
      <c r="CS46" s="622"/>
      <c r="CT46" s="622"/>
      <c r="CU46" s="622"/>
      <c r="CV46" s="622"/>
      <c r="CW46" s="622"/>
      <c r="CX46" s="622"/>
      <c r="CY46" s="623"/>
      <c r="CZ46" s="624">
        <v>15.8</v>
      </c>
      <c r="DA46" s="625"/>
      <c r="DB46" s="625"/>
      <c r="DC46" s="626"/>
      <c r="DD46" s="627">
        <v>949585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6971184</v>
      </c>
      <c r="CS49" s="606"/>
      <c r="CT49" s="606"/>
      <c r="CU49" s="606"/>
      <c r="CV49" s="606"/>
      <c r="CW49" s="606"/>
      <c r="CX49" s="606"/>
      <c r="CY49" s="607"/>
      <c r="CZ49" s="608">
        <v>100</v>
      </c>
      <c r="DA49" s="609"/>
      <c r="DB49" s="609"/>
      <c r="DC49" s="610"/>
      <c r="DD49" s="611">
        <v>4877526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lbZ1YdTBfEkBbQcSlP+eSln0Z+knk+HTwRb8+o30fUjhcZXFyBL/K9GvHroJqkR8ZGxLbdShR+a2wtws7dqvg==" saltValue="uKnB23z5ZUAs7v8uZ4B4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32"/>
      <c r="BA5" s="232"/>
      <c r="BB5" s="232"/>
      <c r="BC5" s="232"/>
      <c r="BD5" s="232"/>
      <c r="BE5" s="233"/>
      <c r="BF5" s="233"/>
      <c r="BG5" s="233"/>
      <c r="BH5" s="233"/>
      <c r="BI5" s="233"/>
      <c r="BJ5" s="233"/>
      <c r="BK5" s="233"/>
      <c r="BL5" s="233"/>
      <c r="BM5" s="233"/>
      <c r="BN5" s="233"/>
      <c r="BO5" s="233"/>
      <c r="BP5" s="233"/>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2">
      <c r="A7" s="236">
        <v>1</v>
      </c>
      <c r="B7" s="1049" t="s">
        <v>375</v>
      </c>
      <c r="C7" s="1050"/>
      <c r="D7" s="1050"/>
      <c r="E7" s="1050"/>
      <c r="F7" s="1050"/>
      <c r="G7" s="1050"/>
      <c r="H7" s="1050"/>
      <c r="I7" s="1050"/>
      <c r="J7" s="1050"/>
      <c r="K7" s="1050"/>
      <c r="L7" s="1050"/>
      <c r="M7" s="1050"/>
      <c r="N7" s="1050"/>
      <c r="O7" s="1050"/>
      <c r="P7" s="1051"/>
      <c r="Q7" s="1104">
        <v>7337</v>
      </c>
      <c r="R7" s="1105"/>
      <c r="S7" s="1105"/>
      <c r="T7" s="1105"/>
      <c r="U7" s="1105"/>
      <c r="V7" s="1105">
        <v>6974</v>
      </c>
      <c r="W7" s="1105"/>
      <c r="X7" s="1105"/>
      <c r="Y7" s="1105"/>
      <c r="Z7" s="1105"/>
      <c r="AA7" s="1105">
        <v>362</v>
      </c>
      <c r="AB7" s="1105"/>
      <c r="AC7" s="1105"/>
      <c r="AD7" s="1105"/>
      <c r="AE7" s="1106"/>
      <c r="AF7" s="1107">
        <v>345</v>
      </c>
      <c r="AG7" s="1108"/>
      <c r="AH7" s="1108"/>
      <c r="AI7" s="1108"/>
      <c r="AJ7" s="1109"/>
      <c r="AK7" s="1110">
        <v>155</v>
      </c>
      <c r="AL7" s="1111"/>
      <c r="AM7" s="1111"/>
      <c r="AN7" s="1111"/>
      <c r="AO7" s="1111"/>
      <c r="AP7" s="1111">
        <v>4853</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553</v>
      </c>
      <c r="BT7" s="1102"/>
      <c r="BU7" s="1102"/>
      <c r="BV7" s="1102"/>
      <c r="BW7" s="1102"/>
      <c r="BX7" s="1102"/>
      <c r="BY7" s="1102"/>
      <c r="BZ7" s="1102"/>
      <c r="CA7" s="1102"/>
      <c r="CB7" s="1102"/>
      <c r="CC7" s="1102"/>
      <c r="CD7" s="1102"/>
      <c r="CE7" s="1102"/>
      <c r="CF7" s="1102"/>
      <c r="CG7" s="1114"/>
      <c r="CH7" s="1098">
        <v>2</v>
      </c>
      <c r="CI7" s="1099"/>
      <c r="CJ7" s="1099"/>
      <c r="CK7" s="1099"/>
      <c r="CL7" s="1100"/>
      <c r="CM7" s="1098">
        <v>151</v>
      </c>
      <c r="CN7" s="1099"/>
      <c r="CO7" s="1099"/>
      <c r="CP7" s="1099"/>
      <c r="CQ7" s="1100"/>
      <c r="CR7" s="1098">
        <v>50</v>
      </c>
      <c r="CS7" s="1099"/>
      <c r="CT7" s="1099"/>
      <c r="CU7" s="1099"/>
      <c r="CV7" s="1100"/>
      <c r="CW7" s="1098">
        <v>12</v>
      </c>
      <c r="CX7" s="1099"/>
      <c r="CY7" s="1099"/>
      <c r="CZ7" s="1099"/>
      <c r="DA7" s="1100"/>
      <c r="DB7" s="1098" t="s">
        <v>552</v>
      </c>
      <c r="DC7" s="1099"/>
      <c r="DD7" s="1099"/>
      <c r="DE7" s="1099"/>
      <c r="DF7" s="1100"/>
      <c r="DG7" s="1098" t="s">
        <v>552</v>
      </c>
      <c r="DH7" s="1099"/>
      <c r="DI7" s="1099"/>
      <c r="DJ7" s="1099"/>
      <c r="DK7" s="1100"/>
      <c r="DL7" s="1098" t="s">
        <v>552</v>
      </c>
      <c r="DM7" s="1099"/>
      <c r="DN7" s="1099"/>
      <c r="DO7" s="1099"/>
      <c r="DP7" s="1100"/>
      <c r="DQ7" s="1098" t="s">
        <v>552</v>
      </c>
      <c r="DR7" s="1099"/>
      <c r="DS7" s="1099"/>
      <c r="DT7" s="1099"/>
      <c r="DU7" s="1100"/>
      <c r="DV7" s="1101"/>
      <c r="DW7" s="1102"/>
      <c r="DX7" s="1102"/>
      <c r="DY7" s="1102"/>
      <c r="DZ7" s="1103"/>
      <c r="EA7" s="234"/>
    </row>
    <row r="8" spans="1:131" s="235" customFormat="1" ht="26.25" customHeight="1" x14ac:dyDescent="0.2">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554</v>
      </c>
      <c r="BT8" s="995"/>
      <c r="BU8" s="995"/>
      <c r="BV8" s="995"/>
      <c r="BW8" s="995"/>
      <c r="BX8" s="995"/>
      <c r="BY8" s="995"/>
      <c r="BZ8" s="995"/>
      <c r="CA8" s="995"/>
      <c r="CB8" s="995"/>
      <c r="CC8" s="995"/>
      <c r="CD8" s="995"/>
      <c r="CE8" s="995"/>
      <c r="CF8" s="995"/>
      <c r="CG8" s="1016"/>
      <c r="CH8" s="991">
        <v>-1</v>
      </c>
      <c r="CI8" s="992"/>
      <c r="CJ8" s="992"/>
      <c r="CK8" s="992"/>
      <c r="CL8" s="993"/>
      <c r="CM8" s="991">
        <v>65</v>
      </c>
      <c r="CN8" s="992"/>
      <c r="CO8" s="992"/>
      <c r="CP8" s="992"/>
      <c r="CQ8" s="993"/>
      <c r="CR8" s="991">
        <v>65</v>
      </c>
      <c r="CS8" s="992"/>
      <c r="CT8" s="992"/>
      <c r="CU8" s="992"/>
      <c r="CV8" s="993"/>
      <c r="CW8" s="991" t="s">
        <v>552</v>
      </c>
      <c r="CX8" s="992"/>
      <c r="CY8" s="992"/>
      <c r="CZ8" s="992"/>
      <c r="DA8" s="993"/>
      <c r="DB8" s="991" t="s">
        <v>552</v>
      </c>
      <c r="DC8" s="992"/>
      <c r="DD8" s="992"/>
      <c r="DE8" s="992"/>
      <c r="DF8" s="993"/>
      <c r="DG8" s="991" t="s">
        <v>552</v>
      </c>
      <c r="DH8" s="992"/>
      <c r="DI8" s="992"/>
      <c r="DJ8" s="992"/>
      <c r="DK8" s="993"/>
      <c r="DL8" s="991" t="s">
        <v>552</v>
      </c>
      <c r="DM8" s="992"/>
      <c r="DN8" s="992"/>
      <c r="DO8" s="992"/>
      <c r="DP8" s="993"/>
      <c r="DQ8" s="991" t="s">
        <v>552</v>
      </c>
      <c r="DR8" s="992"/>
      <c r="DS8" s="992"/>
      <c r="DT8" s="992"/>
      <c r="DU8" s="993"/>
      <c r="DV8" s="994"/>
      <c r="DW8" s="995"/>
      <c r="DX8" s="995"/>
      <c r="DY8" s="995"/>
      <c r="DZ8" s="996"/>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t="s">
        <v>556</v>
      </c>
      <c r="BS9" s="994" t="s">
        <v>555</v>
      </c>
      <c r="BT9" s="995"/>
      <c r="BU9" s="995"/>
      <c r="BV9" s="995"/>
      <c r="BW9" s="995"/>
      <c r="BX9" s="995"/>
      <c r="BY9" s="995"/>
      <c r="BZ9" s="995"/>
      <c r="CA9" s="995"/>
      <c r="CB9" s="995"/>
      <c r="CC9" s="995"/>
      <c r="CD9" s="995"/>
      <c r="CE9" s="995"/>
      <c r="CF9" s="995"/>
      <c r="CG9" s="1016"/>
      <c r="CH9" s="991">
        <v>-5</v>
      </c>
      <c r="CI9" s="992"/>
      <c r="CJ9" s="992"/>
      <c r="CK9" s="992"/>
      <c r="CL9" s="993"/>
      <c r="CM9" s="991">
        <v>12</v>
      </c>
      <c r="CN9" s="992"/>
      <c r="CO9" s="992"/>
      <c r="CP9" s="992"/>
      <c r="CQ9" s="993"/>
      <c r="CR9" s="991">
        <v>2</v>
      </c>
      <c r="CS9" s="992"/>
      <c r="CT9" s="992"/>
      <c r="CU9" s="992"/>
      <c r="CV9" s="993"/>
      <c r="CW9" s="991" t="s">
        <v>552</v>
      </c>
      <c r="CX9" s="992"/>
      <c r="CY9" s="992"/>
      <c r="CZ9" s="992"/>
      <c r="DA9" s="993"/>
      <c r="DB9" s="991">
        <v>153</v>
      </c>
      <c r="DC9" s="992"/>
      <c r="DD9" s="992"/>
      <c r="DE9" s="992"/>
      <c r="DF9" s="993"/>
      <c r="DG9" s="991" t="s">
        <v>552</v>
      </c>
      <c r="DH9" s="992"/>
      <c r="DI9" s="992"/>
      <c r="DJ9" s="992"/>
      <c r="DK9" s="993"/>
      <c r="DL9" s="991" t="s">
        <v>552</v>
      </c>
      <c r="DM9" s="992"/>
      <c r="DN9" s="992"/>
      <c r="DO9" s="992"/>
      <c r="DP9" s="993"/>
      <c r="DQ9" s="991" t="s">
        <v>552</v>
      </c>
      <c r="DR9" s="992"/>
      <c r="DS9" s="992"/>
      <c r="DT9" s="992"/>
      <c r="DU9" s="993"/>
      <c r="DV9" s="994"/>
      <c r="DW9" s="995"/>
      <c r="DX9" s="995"/>
      <c r="DY9" s="995"/>
      <c r="DZ9" s="996"/>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9">
        <v>7337</v>
      </c>
      <c r="R23" s="1063"/>
      <c r="S23" s="1063"/>
      <c r="T23" s="1063"/>
      <c r="U23" s="1063"/>
      <c r="V23" s="1063">
        <v>6974</v>
      </c>
      <c r="W23" s="1063"/>
      <c r="X23" s="1063"/>
      <c r="Y23" s="1063"/>
      <c r="Z23" s="1063"/>
      <c r="AA23" s="1063">
        <v>362</v>
      </c>
      <c r="AB23" s="1063"/>
      <c r="AC23" s="1063"/>
      <c r="AD23" s="1063"/>
      <c r="AE23" s="1070"/>
      <c r="AF23" s="1071">
        <v>345</v>
      </c>
      <c r="AG23" s="1063"/>
      <c r="AH23" s="1063"/>
      <c r="AI23" s="1063"/>
      <c r="AJ23" s="1072"/>
      <c r="AK23" s="1073"/>
      <c r="AL23" s="1074"/>
      <c r="AM23" s="1074"/>
      <c r="AN23" s="1074"/>
      <c r="AO23" s="1074"/>
      <c r="AP23" s="1063">
        <v>4853</v>
      </c>
      <c r="AQ23" s="1063"/>
      <c r="AR23" s="1063"/>
      <c r="AS23" s="1063"/>
      <c r="AT23" s="1063"/>
      <c r="AU23" s="1064"/>
      <c r="AV23" s="1064"/>
      <c r="AW23" s="1064"/>
      <c r="AX23" s="1064"/>
      <c r="AY23" s="1065"/>
      <c r="AZ23" s="1066" t="s">
        <v>121</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358</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365</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9" t="s">
        <v>389</v>
      </c>
      <c r="C28" s="1050"/>
      <c r="D28" s="1050"/>
      <c r="E28" s="1050"/>
      <c r="F28" s="1050"/>
      <c r="G28" s="1050"/>
      <c r="H28" s="1050"/>
      <c r="I28" s="1050"/>
      <c r="J28" s="1050"/>
      <c r="K28" s="1050"/>
      <c r="L28" s="1050"/>
      <c r="M28" s="1050"/>
      <c r="N28" s="1050"/>
      <c r="O28" s="1050"/>
      <c r="P28" s="1051"/>
      <c r="Q28" s="1052">
        <v>1560</v>
      </c>
      <c r="R28" s="1053"/>
      <c r="S28" s="1053"/>
      <c r="T28" s="1053"/>
      <c r="U28" s="1053"/>
      <c r="V28" s="1053">
        <v>1502</v>
      </c>
      <c r="W28" s="1053"/>
      <c r="X28" s="1053"/>
      <c r="Y28" s="1053"/>
      <c r="Z28" s="1053"/>
      <c r="AA28" s="1053">
        <v>57</v>
      </c>
      <c r="AB28" s="1053"/>
      <c r="AC28" s="1053"/>
      <c r="AD28" s="1053"/>
      <c r="AE28" s="1054"/>
      <c r="AF28" s="1055">
        <v>57</v>
      </c>
      <c r="AG28" s="1053"/>
      <c r="AH28" s="1053"/>
      <c r="AI28" s="1053"/>
      <c r="AJ28" s="1056"/>
      <c r="AK28" s="1044">
        <v>126</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390</v>
      </c>
      <c r="C29" s="1033"/>
      <c r="D29" s="1033"/>
      <c r="E29" s="1033"/>
      <c r="F29" s="1033"/>
      <c r="G29" s="1033"/>
      <c r="H29" s="1033"/>
      <c r="I29" s="1033"/>
      <c r="J29" s="1033"/>
      <c r="K29" s="1033"/>
      <c r="L29" s="1033"/>
      <c r="M29" s="1033"/>
      <c r="N29" s="1033"/>
      <c r="O29" s="1033"/>
      <c r="P29" s="1034"/>
      <c r="Q29" s="1040">
        <v>1345</v>
      </c>
      <c r="R29" s="1041"/>
      <c r="S29" s="1041"/>
      <c r="T29" s="1041"/>
      <c r="U29" s="1041"/>
      <c r="V29" s="1041">
        <v>1193</v>
      </c>
      <c r="W29" s="1041"/>
      <c r="X29" s="1041"/>
      <c r="Y29" s="1041"/>
      <c r="Z29" s="1041"/>
      <c r="AA29" s="1041">
        <v>152</v>
      </c>
      <c r="AB29" s="1041"/>
      <c r="AC29" s="1041"/>
      <c r="AD29" s="1041"/>
      <c r="AE29" s="1042"/>
      <c r="AF29" s="1037">
        <v>152</v>
      </c>
      <c r="AG29" s="1038"/>
      <c r="AH29" s="1038"/>
      <c r="AI29" s="1038"/>
      <c r="AJ29" s="1039"/>
      <c r="AK29" s="980">
        <v>172</v>
      </c>
      <c r="AL29" s="971"/>
      <c r="AM29" s="971"/>
      <c r="AN29" s="971"/>
      <c r="AO29" s="971"/>
      <c r="AP29" s="971"/>
      <c r="AQ29" s="971"/>
      <c r="AR29" s="971"/>
      <c r="AS29" s="971"/>
      <c r="AT29" s="971"/>
      <c r="AU29" s="971"/>
      <c r="AV29" s="971"/>
      <c r="AW29" s="971"/>
      <c r="AX29" s="971"/>
      <c r="AY29" s="971"/>
      <c r="AZ29" s="1043"/>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391</v>
      </c>
      <c r="C30" s="1033"/>
      <c r="D30" s="1033"/>
      <c r="E30" s="1033"/>
      <c r="F30" s="1033"/>
      <c r="G30" s="1033"/>
      <c r="H30" s="1033"/>
      <c r="I30" s="1033"/>
      <c r="J30" s="1033"/>
      <c r="K30" s="1033"/>
      <c r="L30" s="1033"/>
      <c r="M30" s="1033"/>
      <c r="N30" s="1033"/>
      <c r="O30" s="1033"/>
      <c r="P30" s="1034"/>
      <c r="Q30" s="1040">
        <v>182</v>
      </c>
      <c r="R30" s="1041"/>
      <c r="S30" s="1041"/>
      <c r="T30" s="1041"/>
      <c r="U30" s="1041"/>
      <c r="V30" s="1041">
        <v>178</v>
      </c>
      <c r="W30" s="1041"/>
      <c r="X30" s="1041"/>
      <c r="Y30" s="1041"/>
      <c r="Z30" s="1041"/>
      <c r="AA30" s="1041">
        <v>4</v>
      </c>
      <c r="AB30" s="1041"/>
      <c r="AC30" s="1041"/>
      <c r="AD30" s="1041"/>
      <c r="AE30" s="1042"/>
      <c r="AF30" s="1037">
        <v>4</v>
      </c>
      <c r="AG30" s="1038"/>
      <c r="AH30" s="1038"/>
      <c r="AI30" s="1038"/>
      <c r="AJ30" s="1039"/>
      <c r="AK30" s="980">
        <v>52</v>
      </c>
      <c r="AL30" s="971"/>
      <c r="AM30" s="971"/>
      <c r="AN30" s="971"/>
      <c r="AO30" s="971"/>
      <c r="AP30" s="971"/>
      <c r="AQ30" s="971"/>
      <c r="AR30" s="971"/>
      <c r="AS30" s="971"/>
      <c r="AT30" s="971"/>
      <c r="AU30" s="971"/>
      <c r="AV30" s="971"/>
      <c r="AW30" s="971"/>
      <c r="AX30" s="971"/>
      <c r="AY30" s="971"/>
      <c r="AZ30" s="1043"/>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392</v>
      </c>
      <c r="C31" s="1033"/>
      <c r="D31" s="1033"/>
      <c r="E31" s="1033"/>
      <c r="F31" s="1033"/>
      <c r="G31" s="1033"/>
      <c r="H31" s="1033"/>
      <c r="I31" s="1033"/>
      <c r="J31" s="1033"/>
      <c r="K31" s="1033"/>
      <c r="L31" s="1033"/>
      <c r="M31" s="1033"/>
      <c r="N31" s="1033"/>
      <c r="O31" s="1033"/>
      <c r="P31" s="1034"/>
      <c r="Q31" s="1040">
        <v>246</v>
      </c>
      <c r="R31" s="1041"/>
      <c r="S31" s="1041"/>
      <c r="T31" s="1041"/>
      <c r="U31" s="1041"/>
      <c r="V31" s="1041">
        <v>216</v>
      </c>
      <c r="W31" s="1041"/>
      <c r="X31" s="1041"/>
      <c r="Y31" s="1041"/>
      <c r="Z31" s="1041"/>
      <c r="AA31" s="1041">
        <v>30</v>
      </c>
      <c r="AB31" s="1041"/>
      <c r="AC31" s="1041"/>
      <c r="AD31" s="1041"/>
      <c r="AE31" s="1042"/>
      <c r="AF31" s="1037">
        <v>489</v>
      </c>
      <c r="AG31" s="1038"/>
      <c r="AH31" s="1038"/>
      <c r="AI31" s="1038"/>
      <c r="AJ31" s="1039"/>
      <c r="AK31" s="980">
        <v>1</v>
      </c>
      <c r="AL31" s="971"/>
      <c r="AM31" s="971"/>
      <c r="AN31" s="971"/>
      <c r="AO31" s="971"/>
      <c r="AP31" s="971">
        <v>1643</v>
      </c>
      <c r="AQ31" s="971"/>
      <c r="AR31" s="971"/>
      <c r="AS31" s="971"/>
      <c r="AT31" s="971"/>
      <c r="AU31" s="971">
        <v>3</v>
      </c>
      <c r="AV31" s="971"/>
      <c r="AW31" s="971"/>
      <c r="AX31" s="971"/>
      <c r="AY31" s="971"/>
      <c r="AZ31" s="1043"/>
      <c r="BA31" s="1043"/>
      <c r="BB31" s="1043"/>
      <c r="BC31" s="1043"/>
      <c r="BD31" s="1043"/>
      <c r="BE31" s="972" t="s">
        <v>393</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394</v>
      </c>
      <c r="C32" s="1033"/>
      <c r="D32" s="1033"/>
      <c r="E32" s="1033"/>
      <c r="F32" s="1033"/>
      <c r="G32" s="1033"/>
      <c r="H32" s="1033"/>
      <c r="I32" s="1033"/>
      <c r="J32" s="1033"/>
      <c r="K32" s="1033"/>
      <c r="L32" s="1033"/>
      <c r="M32" s="1033"/>
      <c r="N32" s="1033"/>
      <c r="O32" s="1033"/>
      <c r="P32" s="1034"/>
      <c r="Q32" s="1040">
        <v>437</v>
      </c>
      <c r="R32" s="1041"/>
      <c r="S32" s="1041"/>
      <c r="T32" s="1041"/>
      <c r="U32" s="1041"/>
      <c r="V32" s="1041">
        <v>420</v>
      </c>
      <c r="W32" s="1041"/>
      <c r="X32" s="1041"/>
      <c r="Y32" s="1041"/>
      <c r="Z32" s="1041"/>
      <c r="AA32" s="1041">
        <v>17</v>
      </c>
      <c r="AB32" s="1041"/>
      <c r="AC32" s="1041"/>
      <c r="AD32" s="1041"/>
      <c r="AE32" s="1042"/>
      <c r="AF32" s="1037">
        <v>17</v>
      </c>
      <c r="AG32" s="1038"/>
      <c r="AH32" s="1038"/>
      <c r="AI32" s="1038"/>
      <c r="AJ32" s="1039"/>
      <c r="AK32" s="980">
        <v>210</v>
      </c>
      <c r="AL32" s="971"/>
      <c r="AM32" s="971"/>
      <c r="AN32" s="971"/>
      <c r="AO32" s="971"/>
      <c r="AP32" s="971">
        <v>2142</v>
      </c>
      <c r="AQ32" s="971"/>
      <c r="AR32" s="971"/>
      <c r="AS32" s="971"/>
      <c r="AT32" s="971"/>
      <c r="AU32" s="971">
        <v>1769</v>
      </c>
      <c r="AV32" s="971"/>
      <c r="AW32" s="971"/>
      <c r="AX32" s="971"/>
      <c r="AY32" s="971"/>
      <c r="AZ32" s="1043"/>
      <c r="BA32" s="1043"/>
      <c r="BB32" s="1043"/>
      <c r="BC32" s="1043"/>
      <c r="BD32" s="1043"/>
      <c r="BE32" s="972" t="s">
        <v>395</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t="s">
        <v>396</v>
      </c>
      <c r="C33" s="1033"/>
      <c r="D33" s="1033"/>
      <c r="E33" s="1033"/>
      <c r="F33" s="1033"/>
      <c r="G33" s="1033"/>
      <c r="H33" s="1033"/>
      <c r="I33" s="1033"/>
      <c r="J33" s="1033"/>
      <c r="K33" s="1033"/>
      <c r="L33" s="1033"/>
      <c r="M33" s="1033"/>
      <c r="N33" s="1033"/>
      <c r="O33" s="1033"/>
      <c r="P33" s="1034"/>
      <c r="Q33" s="1040">
        <v>59</v>
      </c>
      <c r="R33" s="1041"/>
      <c r="S33" s="1041"/>
      <c r="T33" s="1041"/>
      <c r="U33" s="1041"/>
      <c r="V33" s="1041">
        <v>57</v>
      </c>
      <c r="W33" s="1041"/>
      <c r="X33" s="1041"/>
      <c r="Y33" s="1041"/>
      <c r="Z33" s="1041"/>
      <c r="AA33" s="1041">
        <v>2</v>
      </c>
      <c r="AB33" s="1041"/>
      <c r="AC33" s="1041"/>
      <c r="AD33" s="1041"/>
      <c r="AE33" s="1042"/>
      <c r="AF33" s="1037">
        <v>2</v>
      </c>
      <c r="AG33" s="1038"/>
      <c r="AH33" s="1038"/>
      <c r="AI33" s="1038"/>
      <c r="AJ33" s="1039"/>
      <c r="AK33" s="980">
        <v>42</v>
      </c>
      <c r="AL33" s="971"/>
      <c r="AM33" s="971"/>
      <c r="AN33" s="971"/>
      <c r="AO33" s="971"/>
      <c r="AP33" s="971">
        <v>275</v>
      </c>
      <c r="AQ33" s="971"/>
      <c r="AR33" s="971"/>
      <c r="AS33" s="971"/>
      <c r="AT33" s="971"/>
      <c r="AU33" s="971">
        <v>275</v>
      </c>
      <c r="AV33" s="971"/>
      <c r="AW33" s="971"/>
      <c r="AX33" s="971"/>
      <c r="AY33" s="971"/>
      <c r="AZ33" s="1043"/>
      <c r="BA33" s="1043"/>
      <c r="BB33" s="1043"/>
      <c r="BC33" s="1043"/>
      <c r="BD33" s="1043"/>
      <c r="BE33" s="972" t="s">
        <v>395</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397</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721</v>
      </c>
      <c r="AG63" s="959"/>
      <c r="AH63" s="959"/>
      <c r="AI63" s="959"/>
      <c r="AJ63" s="1024"/>
      <c r="AK63" s="1025"/>
      <c r="AL63" s="963"/>
      <c r="AM63" s="963"/>
      <c r="AN63" s="963"/>
      <c r="AO63" s="963"/>
      <c r="AP63" s="959">
        <v>4060</v>
      </c>
      <c r="AQ63" s="959"/>
      <c r="AR63" s="959"/>
      <c r="AS63" s="959"/>
      <c r="AT63" s="959"/>
      <c r="AU63" s="959">
        <v>2047</v>
      </c>
      <c r="AV63" s="959"/>
      <c r="AW63" s="959"/>
      <c r="AX63" s="959"/>
      <c r="AY63" s="959"/>
      <c r="AZ63" s="1019"/>
      <c r="BA63" s="1019"/>
      <c r="BB63" s="1019"/>
      <c r="BC63" s="1019"/>
      <c r="BD63" s="1019"/>
      <c r="BE63" s="960"/>
      <c r="BF63" s="960"/>
      <c r="BG63" s="960"/>
      <c r="BH63" s="960"/>
      <c r="BI63" s="961"/>
      <c r="BJ63" s="1020" t="s">
        <v>121</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400</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401</v>
      </c>
      <c r="AV66" s="1004"/>
      <c r="AW66" s="1004"/>
      <c r="AX66" s="1004"/>
      <c r="AY66" s="1005"/>
      <c r="AZ66" s="1003" t="s">
        <v>365</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546</v>
      </c>
      <c r="C68" s="988"/>
      <c r="D68" s="988"/>
      <c r="E68" s="988"/>
      <c r="F68" s="988"/>
      <c r="G68" s="988"/>
      <c r="H68" s="988"/>
      <c r="I68" s="988"/>
      <c r="J68" s="988"/>
      <c r="K68" s="988"/>
      <c r="L68" s="988"/>
      <c r="M68" s="988"/>
      <c r="N68" s="988"/>
      <c r="O68" s="988"/>
      <c r="P68" s="989"/>
      <c r="Q68" s="990">
        <v>10785</v>
      </c>
      <c r="R68" s="983"/>
      <c r="S68" s="983"/>
      <c r="T68" s="983"/>
      <c r="U68" s="984"/>
      <c r="V68" s="982">
        <v>11245</v>
      </c>
      <c r="W68" s="983"/>
      <c r="X68" s="983"/>
      <c r="Y68" s="983"/>
      <c r="Z68" s="984"/>
      <c r="AA68" s="982">
        <v>-460</v>
      </c>
      <c r="AB68" s="983"/>
      <c r="AC68" s="983"/>
      <c r="AD68" s="983"/>
      <c r="AE68" s="984"/>
      <c r="AF68" s="982">
        <v>5106</v>
      </c>
      <c r="AG68" s="983"/>
      <c r="AH68" s="983"/>
      <c r="AI68" s="983"/>
      <c r="AJ68" s="984"/>
      <c r="AK68" s="982" t="s">
        <v>552</v>
      </c>
      <c r="AL68" s="983"/>
      <c r="AM68" s="983"/>
      <c r="AN68" s="983"/>
      <c r="AO68" s="984"/>
      <c r="AP68" s="982">
        <v>3762</v>
      </c>
      <c r="AQ68" s="983"/>
      <c r="AR68" s="983"/>
      <c r="AS68" s="983"/>
      <c r="AT68" s="984"/>
      <c r="AU68" s="982">
        <v>145</v>
      </c>
      <c r="AV68" s="983"/>
      <c r="AW68" s="983"/>
      <c r="AX68" s="983"/>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8">
        <v>5076</v>
      </c>
      <c r="R69" s="979"/>
      <c r="S69" s="979"/>
      <c r="T69" s="979"/>
      <c r="U69" s="980"/>
      <c r="V69" s="981">
        <v>5023</v>
      </c>
      <c r="W69" s="979"/>
      <c r="X69" s="979"/>
      <c r="Y69" s="979"/>
      <c r="Z69" s="980"/>
      <c r="AA69" s="981">
        <v>53</v>
      </c>
      <c r="AB69" s="979"/>
      <c r="AC69" s="979"/>
      <c r="AD69" s="979"/>
      <c r="AE69" s="980"/>
      <c r="AF69" s="981">
        <v>46</v>
      </c>
      <c r="AG69" s="979"/>
      <c r="AH69" s="979"/>
      <c r="AI69" s="979"/>
      <c r="AJ69" s="980"/>
      <c r="AK69" s="981">
        <v>266</v>
      </c>
      <c r="AL69" s="979"/>
      <c r="AM69" s="979"/>
      <c r="AN69" s="979"/>
      <c r="AO69" s="980"/>
      <c r="AP69" s="981">
        <v>3229</v>
      </c>
      <c r="AQ69" s="979"/>
      <c r="AR69" s="979"/>
      <c r="AS69" s="979"/>
      <c r="AT69" s="980"/>
      <c r="AU69" s="981">
        <v>479</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8">
        <v>4231</v>
      </c>
      <c r="R70" s="979"/>
      <c r="S70" s="979"/>
      <c r="T70" s="979"/>
      <c r="U70" s="980"/>
      <c r="V70" s="981">
        <v>3817</v>
      </c>
      <c r="W70" s="979"/>
      <c r="X70" s="979"/>
      <c r="Y70" s="979"/>
      <c r="Z70" s="980"/>
      <c r="AA70" s="981">
        <v>414</v>
      </c>
      <c r="AB70" s="979"/>
      <c r="AC70" s="979"/>
      <c r="AD70" s="979"/>
      <c r="AE70" s="980"/>
      <c r="AF70" s="981">
        <v>414</v>
      </c>
      <c r="AG70" s="979"/>
      <c r="AH70" s="979"/>
      <c r="AI70" s="979"/>
      <c r="AJ70" s="980"/>
      <c r="AK70" s="981" t="s">
        <v>552</v>
      </c>
      <c r="AL70" s="979"/>
      <c r="AM70" s="979"/>
      <c r="AN70" s="979"/>
      <c r="AO70" s="980"/>
      <c r="AP70" s="981" t="s">
        <v>552</v>
      </c>
      <c r="AQ70" s="979"/>
      <c r="AR70" s="979"/>
      <c r="AS70" s="979"/>
      <c r="AT70" s="980"/>
      <c r="AU70" s="981" t="s">
        <v>552</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8">
        <v>141</v>
      </c>
      <c r="R71" s="979"/>
      <c r="S71" s="979"/>
      <c r="T71" s="979"/>
      <c r="U71" s="980"/>
      <c r="V71" s="981">
        <v>131</v>
      </c>
      <c r="W71" s="979"/>
      <c r="X71" s="979"/>
      <c r="Y71" s="979"/>
      <c r="Z71" s="980"/>
      <c r="AA71" s="981">
        <v>10</v>
      </c>
      <c r="AB71" s="979"/>
      <c r="AC71" s="979"/>
      <c r="AD71" s="979"/>
      <c r="AE71" s="980"/>
      <c r="AF71" s="981">
        <v>10</v>
      </c>
      <c r="AG71" s="979"/>
      <c r="AH71" s="979"/>
      <c r="AI71" s="979"/>
      <c r="AJ71" s="980"/>
      <c r="AK71" s="981">
        <v>5</v>
      </c>
      <c r="AL71" s="979"/>
      <c r="AM71" s="979"/>
      <c r="AN71" s="979"/>
      <c r="AO71" s="980"/>
      <c r="AP71" s="981" t="s">
        <v>552</v>
      </c>
      <c r="AQ71" s="979"/>
      <c r="AR71" s="979"/>
      <c r="AS71" s="979"/>
      <c r="AT71" s="980"/>
      <c r="AU71" s="981" t="s">
        <v>552</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8">
        <v>265484</v>
      </c>
      <c r="R72" s="979"/>
      <c r="S72" s="979"/>
      <c r="T72" s="979"/>
      <c r="U72" s="980"/>
      <c r="V72" s="981">
        <v>260529</v>
      </c>
      <c r="W72" s="979"/>
      <c r="X72" s="979"/>
      <c r="Y72" s="979"/>
      <c r="Z72" s="980"/>
      <c r="AA72" s="981">
        <v>4955</v>
      </c>
      <c r="AB72" s="979"/>
      <c r="AC72" s="979"/>
      <c r="AD72" s="979"/>
      <c r="AE72" s="980"/>
      <c r="AF72" s="981">
        <v>4502</v>
      </c>
      <c r="AG72" s="979"/>
      <c r="AH72" s="979"/>
      <c r="AI72" s="979"/>
      <c r="AJ72" s="980"/>
      <c r="AK72" s="981">
        <v>2205</v>
      </c>
      <c r="AL72" s="979"/>
      <c r="AM72" s="979"/>
      <c r="AN72" s="979"/>
      <c r="AO72" s="980"/>
      <c r="AP72" s="981" t="s">
        <v>552</v>
      </c>
      <c r="AQ72" s="979"/>
      <c r="AR72" s="979"/>
      <c r="AS72" s="979"/>
      <c r="AT72" s="980"/>
      <c r="AU72" s="981" t="s">
        <v>552</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8">
        <v>176</v>
      </c>
      <c r="R73" s="979"/>
      <c r="S73" s="979"/>
      <c r="T73" s="979"/>
      <c r="U73" s="980"/>
      <c r="V73" s="981">
        <v>142</v>
      </c>
      <c r="W73" s="979"/>
      <c r="X73" s="979"/>
      <c r="Y73" s="979"/>
      <c r="Z73" s="980"/>
      <c r="AA73" s="981">
        <v>34</v>
      </c>
      <c r="AB73" s="979"/>
      <c r="AC73" s="979"/>
      <c r="AD73" s="979"/>
      <c r="AE73" s="980"/>
      <c r="AF73" s="981">
        <v>34</v>
      </c>
      <c r="AG73" s="979"/>
      <c r="AH73" s="979"/>
      <c r="AI73" s="979"/>
      <c r="AJ73" s="980"/>
      <c r="AK73" s="981">
        <v>19</v>
      </c>
      <c r="AL73" s="979"/>
      <c r="AM73" s="979"/>
      <c r="AN73" s="979"/>
      <c r="AO73" s="980"/>
      <c r="AP73" s="981" t="s">
        <v>552</v>
      </c>
      <c r="AQ73" s="979"/>
      <c r="AR73" s="979"/>
      <c r="AS73" s="979"/>
      <c r="AT73" s="980"/>
      <c r="AU73" s="981" t="s">
        <v>552</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10112</v>
      </c>
      <c r="AG88" s="959"/>
      <c r="AH88" s="959"/>
      <c r="AI88" s="959"/>
      <c r="AJ88" s="959"/>
      <c r="AK88" s="963"/>
      <c r="AL88" s="963"/>
      <c r="AM88" s="963"/>
      <c r="AN88" s="963"/>
      <c r="AO88" s="963"/>
      <c r="AP88" s="959">
        <v>6991</v>
      </c>
      <c r="AQ88" s="959"/>
      <c r="AR88" s="959"/>
      <c r="AS88" s="959"/>
      <c r="AT88" s="959"/>
      <c r="AU88" s="959">
        <v>624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117</v>
      </c>
      <c r="CS102" s="953"/>
      <c r="CT102" s="953"/>
      <c r="CU102" s="953"/>
      <c r="CV102" s="954"/>
      <c r="CW102" s="952">
        <v>12</v>
      </c>
      <c r="CX102" s="953"/>
      <c r="CY102" s="953"/>
      <c r="CZ102" s="953"/>
      <c r="DA102" s="954"/>
      <c r="DB102" s="952">
        <v>153</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431774</v>
      </c>
      <c r="AB110" s="889"/>
      <c r="AC110" s="889"/>
      <c r="AD110" s="889"/>
      <c r="AE110" s="890"/>
      <c r="AF110" s="891">
        <v>442521</v>
      </c>
      <c r="AG110" s="889"/>
      <c r="AH110" s="889"/>
      <c r="AI110" s="889"/>
      <c r="AJ110" s="890"/>
      <c r="AK110" s="891">
        <v>440152</v>
      </c>
      <c r="AL110" s="889"/>
      <c r="AM110" s="889"/>
      <c r="AN110" s="889"/>
      <c r="AO110" s="890"/>
      <c r="AP110" s="892">
        <v>13.1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5349048</v>
      </c>
      <c r="BR110" s="842"/>
      <c r="BS110" s="842"/>
      <c r="BT110" s="842"/>
      <c r="BU110" s="842"/>
      <c r="BV110" s="842">
        <v>5025746</v>
      </c>
      <c r="BW110" s="842"/>
      <c r="BX110" s="842"/>
      <c r="BY110" s="842"/>
      <c r="BZ110" s="842"/>
      <c r="CA110" s="842">
        <v>4853182</v>
      </c>
      <c r="CB110" s="842"/>
      <c r="CC110" s="842"/>
      <c r="CD110" s="842"/>
      <c r="CE110" s="842"/>
      <c r="CF110" s="866">
        <v>144.6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2332737</v>
      </c>
      <c r="BR112" s="817"/>
      <c r="BS112" s="817"/>
      <c r="BT112" s="817"/>
      <c r="BU112" s="817"/>
      <c r="BV112" s="817">
        <v>2187250</v>
      </c>
      <c r="BW112" s="817"/>
      <c r="BX112" s="817"/>
      <c r="BY112" s="817"/>
      <c r="BZ112" s="817"/>
      <c r="CA112" s="817">
        <v>2047236</v>
      </c>
      <c r="CB112" s="817"/>
      <c r="CC112" s="817"/>
      <c r="CD112" s="817"/>
      <c r="CE112" s="817"/>
      <c r="CF112" s="875">
        <v>61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261522</v>
      </c>
      <c r="AB113" s="919"/>
      <c r="AC113" s="919"/>
      <c r="AD113" s="919"/>
      <c r="AE113" s="920"/>
      <c r="AF113" s="921">
        <v>249015</v>
      </c>
      <c r="AG113" s="919"/>
      <c r="AH113" s="919"/>
      <c r="AI113" s="919"/>
      <c r="AJ113" s="920"/>
      <c r="AK113" s="921">
        <v>233727</v>
      </c>
      <c r="AL113" s="919"/>
      <c r="AM113" s="919"/>
      <c r="AN113" s="919"/>
      <c r="AO113" s="920"/>
      <c r="AP113" s="922">
        <v>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265239</v>
      </c>
      <c r="BR113" s="817"/>
      <c r="BS113" s="817"/>
      <c r="BT113" s="817"/>
      <c r="BU113" s="817"/>
      <c r="BV113" s="817">
        <v>289921</v>
      </c>
      <c r="BW113" s="817"/>
      <c r="BX113" s="817"/>
      <c r="BY113" s="817"/>
      <c r="BZ113" s="817"/>
      <c r="CA113" s="817">
        <v>624431</v>
      </c>
      <c r="CB113" s="817"/>
      <c r="CC113" s="817"/>
      <c r="CD113" s="817"/>
      <c r="CE113" s="817"/>
      <c r="CF113" s="875">
        <v>18.600000000000001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41934</v>
      </c>
      <c r="AB114" s="780"/>
      <c r="AC114" s="780"/>
      <c r="AD114" s="780"/>
      <c r="AE114" s="781"/>
      <c r="AF114" s="782">
        <v>47496</v>
      </c>
      <c r="AG114" s="780"/>
      <c r="AH114" s="780"/>
      <c r="AI114" s="780"/>
      <c r="AJ114" s="781"/>
      <c r="AK114" s="782">
        <v>41048</v>
      </c>
      <c r="AL114" s="780"/>
      <c r="AM114" s="780"/>
      <c r="AN114" s="780"/>
      <c r="AO114" s="781"/>
      <c r="AP114" s="824">
        <v>1.2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894376</v>
      </c>
      <c r="BR114" s="817"/>
      <c r="BS114" s="817"/>
      <c r="BT114" s="817"/>
      <c r="BU114" s="817"/>
      <c r="BV114" s="817">
        <v>941903</v>
      </c>
      <c r="BW114" s="817"/>
      <c r="BX114" s="817"/>
      <c r="BY114" s="817"/>
      <c r="BZ114" s="817"/>
      <c r="CA114" s="817">
        <v>932802</v>
      </c>
      <c r="CB114" s="817"/>
      <c r="CC114" s="817"/>
      <c r="CD114" s="817"/>
      <c r="CE114" s="817"/>
      <c r="CF114" s="875">
        <v>27.8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v>869</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735230</v>
      </c>
      <c r="AB117" s="903"/>
      <c r="AC117" s="903"/>
      <c r="AD117" s="903"/>
      <c r="AE117" s="904"/>
      <c r="AF117" s="905">
        <v>739032</v>
      </c>
      <c r="AG117" s="903"/>
      <c r="AH117" s="903"/>
      <c r="AI117" s="903"/>
      <c r="AJ117" s="904"/>
      <c r="AK117" s="905">
        <v>714927</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8841400</v>
      </c>
      <c r="BR119" s="845"/>
      <c r="BS119" s="845"/>
      <c r="BT119" s="845"/>
      <c r="BU119" s="845"/>
      <c r="BV119" s="845">
        <v>8445689</v>
      </c>
      <c r="BW119" s="845"/>
      <c r="BX119" s="845"/>
      <c r="BY119" s="845"/>
      <c r="BZ119" s="845"/>
      <c r="CA119" s="845">
        <v>8457651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3309225</v>
      </c>
      <c r="BR120" s="842"/>
      <c r="BS120" s="842"/>
      <c r="BT120" s="842"/>
      <c r="BU120" s="842"/>
      <c r="BV120" s="842">
        <v>3315243</v>
      </c>
      <c r="BW120" s="842"/>
      <c r="BX120" s="842"/>
      <c r="BY120" s="842"/>
      <c r="BZ120" s="842"/>
      <c r="CA120" s="842">
        <v>3325523</v>
      </c>
      <c r="CB120" s="842"/>
      <c r="CC120" s="842"/>
      <c r="CD120" s="842"/>
      <c r="CE120" s="842"/>
      <c r="CF120" s="866">
        <v>99.1</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1784646</v>
      </c>
      <c r="DH120" s="842"/>
      <c r="DI120" s="842"/>
      <c r="DJ120" s="842"/>
      <c r="DK120" s="842"/>
      <c r="DL120" s="842">
        <v>1807840</v>
      </c>
      <c r="DM120" s="842"/>
      <c r="DN120" s="842"/>
      <c r="DO120" s="842"/>
      <c r="DP120" s="842"/>
      <c r="DQ120" s="842">
        <v>1769318</v>
      </c>
      <c r="DR120" s="842"/>
      <c r="DS120" s="842"/>
      <c r="DT120" s="842"/>
      <c r="DU120" s="842"/>
      <c r="DV120" s="843">
        <v>52.7</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510846</v>
      </c>
      <c r="DH121" s="817"/>
      <c r="DI121" s="817"/>
      <c r="DJ121" s="817"/>
      <c r="DK121" s="817"/>
      <c r="DL121" s="817">
        <v>340714</v>
      </c>
      <c r="DM121" s="817"/>
      <c r="DN121" s="817"/>
      <c r="DO121" s="817"/>
      <c r="DP121" s="817"/>
      <c r="DQ121" s="817">
        <v>274632</v>
      </c>
      <c r="DR121" s="817"/>
      <c r="DS121" s="817"/>
      <c r="DT121" s="817"/>
      <c r="DU121" s="817"/>
      <c r="DV121" s="794">
        <v>8.1999999999999993</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5070281</v>
      </c>
      <c r="BR122" s="845"/>
      <c r="BS122" s="845"/>
      <c r="BT122" s="845"/>
      <c r="BU122" s="845"/>
      <c r="BV122" s="845">
        <v>4821022</v>
      </c>
      <c r="BW122" s="845"/>
      <c r="BX122" s="845"/>
      <c r="BY122" s="845"/>
      <c r="BZ122" s="845"/>
      <c r="CA122" s="845">
        <v>4755067</v>
      </c>
      <c r="CB122" s="845"/>
      <c r="CC122" s="845"/>
      <c r="CD122" s="845"/>
      <c r="CE122" s="845"/>
      <c r="CF122" s="846">
        <v>141.69999999999999</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37245</v>
      </c>
      <c r="DH122" s="817"/>
      <c r="DI122" s="817"/>
      <c r="DJ122" s="817"/>
      <c r="DK122" s="817"/>
      <c r="DL122" s="817">
        <v>38696</v>
      </c>
      <c r="DM122" s="817"/>
      <c r="DN122" s="817"/>
      <c r="DO122" s="817"/>
      <c r="DP122" s="817"/>
      <c r="DQ122" s="817">
        <v>3286</v>
      </c>
      <c r="DR122" s="817"/>
      <c r="DS122" s="817"/>
      <c r="DT122" s="817"/>
      <c r="DU122" s="817"/>
      <c r="DV122" s="794">
        <v>0.1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8379506</v>
      </c>
      <c r="BR123" s="833"/>
      <c r="BS123" s="833"/>
      <c r="BT123" s="833"/>
      <c r="BU123" s="833"/>
      <c r="BV123" s="833">
        <v>8136265</v>
      </c>
      <c r="BW123" s="833"/>
      <c r="BX123" s="833"/>
      <c r="BY123" s="833"/>
      <c r="BZ123" s="833"/>
      <c r="CA123" s="833">
        <v>8080590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v>
      </c>
      <c r="BR124" s="831"/>
      <c r="BS124" s="831"/>
      <c r="BT124" s="831"/>
      <c r="BU124" s="831"/>
      <c r="BV124" s="831">
        <v>9.3000000000000007</v>
      </c>
      <c r="BW124" s="831"/>
      <c r="BX124" s="831"/>
      <c r="BY124" s="831"/>
      <c r="BZ124" s="831"/>
      <c r="CA124" s="831">
        <v>11.2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v>869</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4004299</v>
      </c>
      <c r="AB129" s="780"/>
      <c r="AC129" s="780"/>
      <c r="AD129" s="780"/>
      <c r="AE129" s="781"/>
      <c r="AF129" s="782">
        <v>3770897</v>
      </c>
      <c r="AG129" s="780"/>
      <c r="AH129" s="780"/>
      <c r="AI129" s="780"/>
      <c r="AJ129" s="781"/>
      <c r="AK129" s="782">
        <v>3790630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456841</v>
      </c>
      <c r="AB130" s="780"/>
      <c r="AC130" s="780"/>
      <c r="AD130" s="780"/>
      <c r="AE130" s="781"/>
      <c r="AF130" s="782">
        <v>449438</v>
      </c>
      <c r="AG130" s="780"/>
      <c r="AH130" s="780"/>
      <c r="AI130" s="780"/>
      <c r="AJ130" s="781"/>
      <c r="AK130" s="782">
        <v>434887</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3547458</v>
      </c>
      <c r="AB131" s="764"/>
      <c r="AC131" s="764"/>
      <c r="AD131" s="764"/>
      <c r="AE131" s="765"/>
      <c r="AF131" s="766">
        <v>3321459</v>
      </c>
      <c r="AG131" s="764"/>
      <c r="AH131" s="764"/>
      <c r="AI131" s="764"/>
      <c r="AJ131" s="765"/>
      <c r="AK131" s="766">
        <v>3355743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11.2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7.8475629590000002</v>
      </c>
      <c r="AB132" s="745"/>
      <c r="AC132" s="745"/>
      <c r="AD132" s="745"/>
      <c r="AE132" s="746"/>
      <c r="AF132" s="747">
        <v>8.7188792639999999</v>
      </c>
      <c r="AG132" s="745"/>
      <c r="AH132" s="745"/>
      <c r="AI132" s="745"/>
      <c r="AJ132" s="746"/>
      <c r="AK132" s="747">
        <v>8.3450967489999996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7.6</v>
      </c>
      <c r="AB133" s="724"/>
      <c r="AC133" s="724"/>
      <c r="AD133" s="724"/>
      <c r="AE133" s="725"/>
      <c r="AF133" s="723">
        <v>8</v>
      </c>
      <c r="AG133" s="724"/>
      <c r="AH133" s="724"/>
      <c r="AI133" s="724"/>
      <c r="AJ133" s="725"/>
      <c r="AK133" s="723">
        <v>8.3000000000000007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yy/YIGSo+/G+YNdwhI9dP93smhv2vlirQwkQkOJJMhHIkPoWZXXU/Fv2eiKSnL1SRuYiu5H23ceo65bf039dQ==" saltValue="3Y5DREjzSOPCRJ/jqsVK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gN2F29sZWQHqN+kCQbydrA4rrlNIygCWExKtv56DdxYo8TEa0Xf2N/ydZvtAW55p9MNCh+ysygwdYAlFXmVSQ==" saltValue="TnDYXinq6opEEwTpU/BQt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UIPms/qVuBhlT8d2UDtEe2V/aOwulM02RMh0M5SboGb1XzQiPra8xqQedD3/IiDQxg5OJ0E0jeW+N3aVHzkKA==" saltValue="aHEVd7OJ0K1ENg/H2+nb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485</v>
      </c>
      <c r="AL9" s="1133"/>
      <c r="AM9" s="1133"/>
      <c r="AN9" s="1134"/>
      <c r="AO9" s="281">
        <v>890581</v>
      </c>
      <c r="AP9" s="281">
        <v>71281</v>
      </c>
      <c r="AQ9" s="282">
        <v>109056</v>
      </c>
      <c r="AR9" s="283">
        <v>-34.6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486</v>
      </c>
      <c r="AL10" s="1133"/>
      <c r="AM10" s="1133"/>
      <c r="AN10" s="1134"/>
      <c r="AO10" s="284">
        <v>219199</v>
      </c>
      <c r="AP10" s="284">
        <v>17544</v>
      </c>
      <c r="AQ10" s="285">
        <v>18467</v>
      </c>
      <c r="AR10" s="286">
        <v>-5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487</v>
      </c>
      <c r="AL11" s="1133"/>
      <c r="AM11" s="1133"/>
      <c r="AN11" s="1134"/>
      <c r="AO11" s="284" t="s">
        <v>488</v>
      </c>
      <c r="AP11" s="284" t="s">
        <v>488</v>
      </c>
      <c r="AQ11" s="285">
        <v>875</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489</v>
      </c>
      <c r="AL12" s="1133"/>
      <c r="AM12" s="1133"/>
      <c r="AN12" s="1134"/>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490</v>
      </c>
      <c r="AL13" s="1133"/>
      <c r="AM13" s="1133"/>
      <c r="AN13" s="1134"/>
      <c r="AO13" s="284">
        <v>66195</v>
      </c>
      <c r="AP13" s="284">
        <v>5298</v>
      </c>
      <c r="AQ13" s="285">
        <v>4658</v>
      </c>
      <c r="AR13" s="286">
        <v>13.7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491</v>
      </c>
      <c r="AL14" s="1133"/>
      <c r="AM14" s="1133"/>
      <c r="AN14" s="1134"/>
      <c r="AO14" s="284">
        <v>59509</v>
      </c>
      <c r="AP14" s="284">
        <v>4763</v>
      </c>
      <c r="AQ14" s="285">
        <v>1950</v>
      </c>
      <c r="AR14" s="286">
        <v>144.30000000000001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492</v>
      </c>
      <c r="AL15" s="1136"/>
      <c r="AM15" s="1136"/>
      <c r="AN15" s="1137"/>
      <c r="AO15" s="284">
        <v>-53025</v>
      </c>
      <c r="AP15" s="284">
        <v>-4244</v>
      </c>
      <c r="AQ15" s="285">
        <v>-7086</v>
      </c>
      <c r="AR15" s="286">
        <v>-40.1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1182459</v>
      </c>
      <c r="AP16" s="284">
        <v>94642</v>
      </c>
      <c r="AQ16" s="285">
        <v>127919</v>
      </c>
      <c r="AR16" s="286">
        <v>-26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497</v>
      </c>
      <c r="AL21" s="1139"/>
      <c r="AM21" s="1139"/>
      <c r="AN21" s="1140"/>
      <c r="AO21" s="297">
        <v>7.44</v>
      </c>
      <c r="AP21" s="298">
        <v>10.82</v>
      </c>
      <c r="AQ21" s="299">
        <v>-3.38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498</v>
      </c>
      <c r="AL22" s="1139"/>
      <c r="AM22" s="1139"/>
      <c r="AN22" s="1140"/>
      <c r="AO22" s="302">
        <v>97</v>
      </c>
      <c r="AP22" s="303">
        <v>96.9</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1" t="s">
        <v>499</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502</v>
      </c>
      <c r="AL32" s="1123"/>
      <c r="AM32" s="1123"/>
      <c r="AN32" s="1124"/>
      <c r="AO32" s="312">
        <v>440152</v>
      </c>
      <c r="AP32" s="312">
        <v>35229</v>
      </c>
      <c r="AQ32" s="313">
        <v>61308</v>
      </c>
      <c r="AR32" s="314">
        <v>-42.5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503</v>
      </c>
      <c r="AL33" s="1123"/>
      <c r="AM33" s="1123"/>
      <c r="AN33" s="1124"/>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504</v>
      </c>
      <c r="AL34" s="1123"/>
      <c r="AM34" s="1123"/>
      <c r="AN34" s="1124"/>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505</v>
      </c>
      <c r="AL35" s="1123"/>
      <c r="AM35" s="1123"/>
      <c r="AN35" s="1124"/>
      <c r="AO35" s="312">
        <v>233727</v>
      </c>
      <c r="AP35" s="312">
        <v>18707</v>
      </c>
      <c r="AQ35" s="313">
        <v>22520</v>
      </c>
      <c r="AR35" s="314">
        <v>-16.899999999999999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506</v>
      </c>
      <c r="AL36" s="1123"/>
      <c r="AM36" s="1123"/>
      <c r="AN36" s="1124"/>
      <c r="AO36" s="312">
        <v>41048</v>
      </c>
      <c r="AP36" s="312">
        <v>3285</v>
      </c>
      <c r="AQ36" s="313">
        <v>5045</v>
      </c>
      <c r="AR36" s="314">
        <v>-34.9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507</v>
      </c>
      <c r="AL37" s="1123"/>
      <c r="AM37" s="1123"/>
      <c r="AN37" s="1124"/>
      <c r="AO37" s="312" t="s">
        <v>488</v>
      </c>
      <c r="AP37" s="312" t="s">
        <v>488</v>
      </c>
      <c r="AQ37" s="313">
        <v>526</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508</v>
      </c>
      <c r="AL38" s="1126"/>
      <c r="AM38" s="1126"/>
      <c r="AN38" s="1127"/>
      <c r="AO38" s="315" t="s">
        <v>488</v>
      </c>
      <c r="AP38" s="315" t="s">
        <v>488</v>
      </c>
      <c r="AQ38" s="316">
        <v>11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509</v>
      </c>
      <c r="AL39" s="1126"/>
      <c r="AM39" s="1126"/>
      <c r="AN39" s="1127"/>
      <c r="AO39" s="312" t="s">
        <v>488</v>
      </c>
      <c r="AP39" s="312" t="s">
        <v>488</v>
      </c>
      <c r="AQ39" s="313">
        <v>-1559</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510</v>
      </c>
      <c r="AL40" s="1123"/>
      <c r="AM40" s="1123"/>
      <c r="AN40" s="1124"/>
      <c r="AO40" s="312">
        <v>-434887</v>
      </c>
      <c r="AP40" s="312">
        <v>-34808</v>
      </c>
      <c r="AQ40" s="313">
        <v>-58872</v>
      </c>
      <c r="AR40" s="314">
        <v>-40.9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280040</v>
      </c>
      <c r="AP41" s="312">
        <v>22414</v>
      </c>
      <c r="AQ41" s="313">
        <v>28979</v>
      </c>
      <c r="AR41" s="314">
        <v>-22.7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480</v>
      </c>
      <c r="AN49" s="1117" t="s">
        <v>513</v>
      </c>
      <c r="AO49" s="1118"/>
      <c r="AP49" s="1118"/>
      <c r="AQ49" s="1118"/>
      <c r="AR49" s="111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839398</v>
      </c>
      <c r="AN51" s="334">
        <v>63871</v>
      </c>
      <c r="AO51" s="335">
        <v>56.1</v>
      </c>
      <c r="AP51" s="336">
        <v>93492</v>
      </c>
      <c r="AQ51" s="337">
        <v>-13.6</v>
      </c>
      <c r="AR51" s="338">
        <v>69.7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497256</v>
      </c>
      <c r="AN52" s="342">
        <v>37837</v>
      </c>
      <c r="AO52" s="343">
        <v>68.400000000000006</v>
      </c>
      <c r="AP52" s="344">
        <v>53316</v>
      </c>
      <c r="AQ52" s="345">
        <v>6</v>
      </c>
      <c r="AR52" s="346">
        <v>62.4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882281</v>
      </c>
      <c r="AN53" s="334">
        <v>68167</v>
      </c>
      <c r="AO53" s="335">
        <v>6.7</v>
      </c>
      <c r="AP53" s="336">
        <v>94796</v>
      </c>
      <c r="AQ53" s="337">
        <v>1.4</v>
      </c>
      <c r="AR53" s="338">
        <v>5.3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551291</v>
      </c>
      <c r="AN54" s="342">
        <v>42594</v>
      </c>
      <c r="AO54" s="343">
        <v>12.6</v>
      </c>
      <c r="AP54" s="344">
        <v>55781</v>
      </c>
      <c r="AQ54" s="345">
        <v>4.5999999999999996</v>
      </c>
      <c r="AR54" s="346">
        <v>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1417341</v>
      </c>
      <c r="AN55" s="334">
        <v>111016</v>
      </c>
      <c r="AO55" s="335">
        <v>62.9</v>
      </c>
      <c r="AP55" s="336">
        <v>85942</v>
      </c>
      <c r="AQ55" s="337">
        <v>-9.3000000000000007</v>
      </c>
      <c r="AR55" s="338">
        <v>72.2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594597</v>
      </c>
      <c r="AN56" s="342">
        <v>46573</v>
      </c>
      <c r="AO56" s="343">
        <v>9.3000000000000007</v>
      </c>
      <c r="AP56" s="344">
        <v>48630</v>
      </c>
      <c r="AQ56" s="345">
        <v>-12.8</v>
      </c>
      <c r="AR56" s="346">
        <v>22.1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697196</v>
      </c>
      <c r="AN57" s="334">
        <v>55329</v>
      </c>
      <c r="AO57" s="335">
        <v>-50.2</v>
      </c>
      <c r="AP57" s="336">
        <v>95007</v>
      </c>
      <c r="AQ57" s="337">
        <v>10.5</v>
      </c>
      <c r="AR57" s="338">
        <v>-60.7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386911</v>
      </c>
      <c r="AN58" s="342">
        <v>30705</v>
      </c>
      <c r="AO58" s="343">
        <v>-34.1</v>
      </c>
      <c r="AP58" s="344">
        <v>48509</v>
      </c>
      <c r="AQ58" s="345">
        <v>-0.2</v>
      </c>
      <c r="AR58" s="346">
        <v>-33.9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1692879</v>
      </c>
      <c r="AN59" s="334">
        <v>135495</v>
      </c>
      <c r="AO59" s="335">
        <v>144.9</v>
      </c>
      <c r="AP59" s="336">
        <v>98176</v>
      </c>
      <c r="AQ59" s="337">
        <v>3.3</v>
      </c>
      <c r="AR59" s="338">
        <v>141.6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1102812</v>
      </c>
      <c r="AN60" s="342">
        <v>88267</v>
      </c>
      <c r="AO60" s="343">
        <v>187.5</v>
      </c>
      <c r="AP60" s="344">
        <v>58489</v>
      </c>
      <c r="AQ60" s="345">
        <v>20.6</v>
      </c>
      <c r="AR60" s="346">
        <v>166.9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1105819</v>
      </c>
      <c r="AN61" s="349">
        <v>86776</v>
      </c>
      <c r="AO61" s="350">
        <v>44.1</v>
      </c>
      <c r="AP61" s="351">
        <v>93483</v>
      </c>
      <c r="AQ61" s="352">
        <v>-1.5</v>
      </c>
      <c r="AR61" s="338">
        <v>45.6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626573</v>
      </c>
      <c r="AN62" s="342">
        <v>49195</v>
      </c>
      <c r="AO62" s="343">
        <v>48.7</v>
      </c>
      <c r="AP62" s="344">
        <v>52945</v>
      </c>
      <c r="AQ62" s="345">
        <v>3.6</v>
      </c>
      <c r="AR62" s="346">
        <v>45.1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fhnch2l1ExkgZQ484dJPUOUANqEWELdEEIv2qj8nHzjhn9ysZ3vWdr/m9JXlmGEmCVlmRLsZAjir5+iUlwjvw==" saltValue="bnkPCDMpe8SJbQDLbFNd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tPeyrvfwJdAz8LPkD3AwkXJIvpSFtfPsVbzNf8fXqooAU0QFU9YX/JpvxvjQK69RSXLbtqzlOCv33TdAipRAGA==" saltValue="vNBnwzApReadZoQ+zOzJ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vS9TMq2YPoHxpjTLsUQlwwgk4aQs9lzND1qsiun6Y1TD1la3gJ9cCw/DXnrXeibu+5tpQaec7gpV0faeCN/mxA==" saltValue="ZMhbywSkj5f3LbXxAsS5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41" t="s">
        <v>3</v>
      </c>
      <c r="D47" s="1141"/>
      <c r="E47" s="1142"/>
      <c r="F47" s="11">
        <v>41.78</v>
      </c>
      <c r="G47" s="12">
        <v>41.77</v>
      </c>
      <c r="H47" s="12">
        <v>46.73</v>
      </c>
      <c r="I47" s="12">
        <v>50.24</v>
      </c>
      <c r="J47" s="13">
        <v>52.84</v>
      </c>
    </row>
    <row r="48" spans="2:10" ht="57.75" customHeight="1" x14ac:dyDescent="0.2">
      <c r="B48" s="14"/>
      <c r="C48" s="1143" t="s">
        <v>4</v>
      </c>
      <c r="D48" s="1143"/>
      <c r="E48" s="1144"/>
      <c r="F48" s="15">
        <v>4.9800000000000004</v>
      </c>
      <c r="G48" s="16">
        <v>6.42</v>
      </c>
      <c r="H48" s="16">
        <v>7.82</v>
      </c>
      <c r="I48" s="16">
        <v>8.6</v>
      </c>
      <c r="J48" s="17">
        <v>9.09</v>
      </c>
    </row>
    <row r="49" spans="2:10" ht="57.75" customHeight="1" thickBot="1" x14ac:dyDescent="0.25">
      <c r="B49" s="18"/>
      <c r="C49" s="1145" t="s">
        <v>5</v>
      </c>
      <c r="D49" s="1145"/>
      <c r="E49" s="1146"/>
      <c r="F49" s="19">
        <v>0.34</v>
      </c>
      <c r="G49" s="20">
        <v>3.87</v>
      </c>
      <c r="H49" s="20">
        <v>9.3000000000000007</v>
      </c>
      <c r="I49" s="20">
        <v>0.91</v>
      </c>
      <c r="J49" s="21">
        <v>3.4</v>
      </c>
    </row>
    <row r="50" spans="2:10" ht="13" x14ac:dyDescent="0.2"/>
  </sheetData>
  <sheetProtection algorithmName="SHA-512" hashValue="IHBHv7W/Wt/qrUVNb2TT4GmDRdaNYuNySWQdc5rFpWuoQzX+1PPOVoUToPlrZNUwlH5CkjdvWF6mtPdT6qElvA==" saltValue="7uVPll9s0hqQ+mQ3LXio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3" t="s">
        <v>532</v>
      </c>
      <c r="D34" s="1153"/>
      <c r="E34" s="1154"/>
      <c r="F34" s="32">
        <v>11.67</v>
      </c>
      <c r="G34" s="33">
        <v>10.96</v>
      </c>
      <c r="H34" s="33">
        <v>10.5</v>
      </c>
      <c r="I34" s="33">
        <v>12.04</v>
      </c>
      <c r="J34" s="34">
        <v>12.89</v>
      </c>
      <c r="K34" s="22"/>
      <c r="L34" s="22"/>
      <c r="M34" s="22"/>
      <c r="N34" s="22"/>
      <c r="O34" s="22"/>
      <c r="P34" s="22"/>
    </row>
    <row r="35" spans="1:16" ht="39" customHeight="1" x14ac:dyDescent="0.2">
      <c r="A35" s="22"/>
      <c r="B35" s="35"/>
      <c r="C35" s="1147" t="s">
        <v>533</v>
      </c>
      <c r="D35" s="1148"/>
      <c r="E35" s="1149"/>
      <c r="F35" s="36">
        <v>4.9800000000000004</v>
      </c>
      <c r="G35" s="37">
        <v>6.41</v>
      </c>
      <c r="H35" s="37">
        <v>7.82</v>
      </c>
      <c r="I35" s="37">
        <v>8.6</v>
      </c>
      <c r="J35" s="38">
        <v>9.08</v>
      </c>
      <c r="K35" s="22"/>
      <c r="L35" s="22"/>
      <c r="M35" s="22"/>
      <c r="N35" s="22"/>
      <c r="O35" s="22"/>
      <c r="P35" s="22"/>
    </row>
    <row r="36" spans="1:16" ht="39" customHeight="1" x14ac:dyDescent="0.2">
      <c r="A36" s="22"/>
      <c r="B36" s="35"/>
      <c r="C36" s="1147" t="s">
        <v>534</v>
      </c>
      <c r="D36" s="1148"/>
      <c r="E36" s="1149"/>
      <c r="F36" s="36">
        <v>0.3</v>
      </c>
      <c r="G36" s="37">
        <v>0.93</v>
      </c>
      <c r="H36" s="37">
        <v>2.04</v>
      </c>
      <c r="I36" s="37">
        <v>2.35</v>
      </c>
      <c r="J36" s="38">
        <v>4.01</v>
      </c>
      <c r="K36" s="22"/>
      <c r="L36" s="22"/>
      <c r="M36" s="22"/>
      <c r="N36" s="22"/>
      <c r="O36" s="22"/>
      <c r="P36" s="22"/>
    </row>
    <row r="37" spans="1:16" ht="39" customHeight="1" x14ac:dyDescent="0.2">
      <c r="A37" s="22"/>
      <c r="B37" s="35"/>
      <c r="C37" s="1147" t="s">
        <v>535</v>
      </c>
      <c r="D37" s="1148"/>
      <c r="E37" s="1149"/>
      <c r="F37" s="36">
        <v>2.6</v>
      </c>
      <c r="G37" s="37">
        <v>1.77</v>
      </c>
      <c r="H37" s="37">
        <v>1.51</v>
      </c>
      <c r="I37" s="37">
        <v>1.53</v>
      </c>
      <c r="J37" s="38">
        <v>1.51</v>
      </c>
      <c r="K37" s="22"/>
      <c r="L37" s="22"/>
      <c r="M37" s="22"/>
      <c r="N37" s="22"/>
      <c r="O37" s="22"/>
      <c r="P37" s="22"/>
    </row>
    <row r="38" spans="1:16" ht="39" customHeight="1" x14ac:dyDescent="0.2">
      <c r="A38" s="22"/>
      <c r="B38" s="35"/>
      <c r="C38" s="1147" t="s">
        <v>536</v>
      </c>
      <c r="D38" s="1148"/>
      <c r="E38" s="1149"/>
      <c r="F38" s="36">
        <v>0.01</v>
      </c>
      <c r="G38" s="37">
        <v>0.01</v>
      </c>
      <c r="H38" s="37">
        <v>0.01</v>
      </c>
      <c r="I38" s="37">
        <v>0.01</v>
      </c>
      <c r="J38" s="38">
        <v>0.44</v>
      </c>
      <c r="K38" s="22"/>
      <c r="L38" s="22"/>
      <c r="M38" s="22"/>
      <c r="N38" s="22"/>
      <c r="O38" s="22"/>
      <c r="P38" s="22"/>
    </row>
    <row r="39" spans="1:16" ht="39" customHeight="1" x14ac:dyDescent="0.2">
      <c r="A39" s="22"/>
      <c r="B39" s="35"/>
      <c r="C39" s="1147" t="s">
        <v>537</v>
      </c>
      <c r="D39" s="1148"/>
      <c r="E39" s="1149"/>
      <c r="F39" s="36">
        <v>0.06</v>
      </c>
      <c r="G39" s="37">
        <v>0.02</v>
      </c>
      <c r="H39" s="37">
        <v>0.06</v>
      </c>
      <c r="I39" s="37">
        <v>0.1</v>
      </c>
      <c r="J39" s="38">
        <v>0.11</v>
      </c>
      <c r="K39" s="22"/>
      <c r="L39" s="22"/>
      <c r="M39" s="22"/>
      <c r="N39" s="22"/>
      <c r="O39" s="22"/>
      <c r="P39" s="22"/>
    </row>
    <row r="40" spans="1:16" ht="39" customHeight="1" x14ac:dyDescent="0.2">
      <c r="A40" s="22"/>
      <c r="B40" s="35"/>
      <c r="C40" s="1147" t="s">
        <v>538</v>
      </c>
      <c r="D40" s="1148"/>
      <c r="E40" s="1149"/>
      <c r="F40" s="36">
        <v>0.01</v>
      </c>
      <c r="G40" s="37">
        <v>0.01</v>
      </c>
      <c r="H40" s="37">
        <v>0.01</v>
      </c>
      <c r="I40" s="37">
        <v>0.01</v>
      </c>
      <c r="J40" s="38">
        <v>0.05</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539</v>
      </c>
      <c r="D42" s="1148"/>
      <c r="E42" s="1149"/>
      <c r="F42" s="36" t="s">
        <v>488</v>
      </c>
      <c r="G42" s="37" t="s">
        <v>488</v>
      </c>
      <c r="H42" s="37" t="s">
        <v>488</v>
      </c>
      <c r="I42" s="37" t="s">
        <v>488</v>
      </c>
      <c r="J42" s="38" t="s">
        <v>488</v>
      </c>
      <c r="K42" s="22"/>
      <c r="L42" s="22"/>
      <c r="M42" s="22"/>
      <c r="N42" s="22"/>
      <c r="O42" s="22"/>
      <c r="P42" s="22"/>
    </row>
    <row r="43" spans="1:16" ht="39" customHeight="1" thickBot="1" x14ac:dyDescent="0.25">
      <c r="A43" s="22"/>
      <c r="B43" s="40"/>
      <c r="C43" s="1150" t="s">
        <v>540</v>
      </c>
      <c r="D43" s="1151"/>
      <c r="E43" s="1152"/>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6tPniUjoWXR0TIPsxTSasxj17c9MoyTOi/L/5+flb3pvQpgPz4zil6ypeFAfedlO9iwuE3ZmkbQhWZDTt+ijg==" saltValue="a7PgQm+WoMrUKg+fOFNh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407</v>
      </c>
      <c r="L45" s="60">
        <v>407</v>
      </c>
      <c r="M45" s="60">
        <v>432</v>
      </c>
      <c r="N45" s="60">
        <v>443</v>
      </c>
      <c r="O45" s="61">
        <v>440</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2">
      <c r="A47" s="48"/>
      <c r="B47" s="1180"/>
      <c r="C47" s="1181"/>
      <c r="D47" s="62"/>
      <c r="E47" s="1157" t="s">
        <v>12</v>
      </c>
      <c r="F47" s="1157"/>
      <c r="G47" s="1157"/>
      <c r="H47" s="1157"/>
      <c r="I47" s="1157"/>
      <c r="J47" s="1158"/>
      <c r="K47" s="63" t="s">
        <v>488</v>
      </c>
      <c r="L47" s="64" t="s">
        <v>488</v>
      </c>
      <c r="M47" s="64" t="s">
        <v>488</v>
      </c>
      <c r="N47" s="64" t="s">
        <v>488</v>
      </c>
      <c r="O47" s="65" t="s">
        <v>488</v>
      </c>
      <c r="P47" s="48"/>
      <c r="Q47" s="48"/>
      <c r="R47" s="48"/>
      <c r="S47" s="48"/>
      <c r="T47" s="48"/>
      <c r="U47" s="48"/>
    </row>
    <row r="48" spans="1:21" ht="30.75" customHeight="1" x14ac:dyDescent="0.2">
      <c r="A48" s="48"/>
      <c r="B48" s="1180"/>
      <c r="C48" s="1181"/>
      <c r="D48" s="62"/>
      <c r="E48" s="1157" t="s">
        <v>13</v>
      </c>
      <c r="F48" s="1157"/>
      <c r="G48" s="1157"/>
      <c r="H48" s="1157"/>
      <c r="I48" s="1157"/>
      <c r="J48" s="1158"/>
      <c r="K48" s="63">
        <v>259</v>
      </c>
      <c r="L48" s="64">
        <v>260</v>
      </c>
      <c r="M48" s="64">
        <v>262</v>
      </c>
      <c r="N48" s="64">
        <v>249</v>
      </c>
      <c r="O48" s="65">
        <v>234</v>
      </c>
      <c r="P48" s="48"/>
      <c r="Q48" s="48"/>
      <c r="R48" s="48"/>
      <c r="S48" s="48"/>
      <c r="T48" s="48"/>
      <c r="U48" s="48"/>
    </row>
    <row r="49" spans="1:21" ht="30.75" customHeight="1" x14ac:dyDescent="0.2">
      <c r="A49" s="48"/>
      <c r="B49" s="1180"/>
      <c r="C49" s="1181"/>
      <c r="D49" s="62"/>
      <c r="E49" s="1157" t="s">
        <v>14</v>
      </c>
      <c r="F49" s="1157"/>
      <c r="G49" s="1157"/>
      <c r="H49" s="1157"/>
      <c r="I49" s="1157"/>
      <c r="J49" s="1158"/>
      <c r="K49" s="63">
        <v>38</v>
      </c>
      <c r="L49" s="64">
        <v>36</v>
      </c>
      <c r="M49" s="64">
        <v>42</v>
      </c>
      <c r="N49" s="64">
        <v>47</v>
      </c>
      <c r="O49" s="65">
        <v>41</v>
      </c>
      <c r="P49" s="48"/>
      <c r="Q49" s="48"/>
      <c r="R49" s="48"/>
      <c r="S49" s="48"/>
      <c r="T49" s="48"/>
      <c r="U49" s="48"/>
    </row>
    <row r="50" spans="1:21" ht="30.75" customHeight="1" x14ac:dyDescent="0.2">
      <c r="A50" s="48"/>
      <c r="B50" s="1180"/>
      <c r="C50" s="1181"/>
      <c r="D50" s="62"/>
      <c r="E50" s="1157" t="s">
        <v>15</v>
      </c>
      <c r="F50" s="1157"/>
      <c r="G50" s="1157"/>
      <c r="H50" s="1157"/>
      <c r="I50" s="1157"/>
      <c r="J50" s="1158"/>
      <c r="K50" s="63" t="s">
        <v>488</v>
      </c>
      <c r="L50" s="64" t="s">
        <v>488</v>
      </c>
      <c r="M50" s="64" t="s">
        <v>488</v>
      </c>
      <c r="N50" s="64" t="s">
        <v>488</v>
      </c>
      <c r="O50" s="65" t="s">
        <v>488</v>
      </c>
      <c r="P50" s="48"/>
      <c r="Q50" s="48"/>
      <c r="R50" s="48"/>
      <c r="S50" s="48"/>
      <c r="T50" s="48"/>
      <c r="U50" s="48"/>
    </row>
    <row r="51" spans="1:21" ht="30.75" customHeight="1" x14ac:dyDescent="0.2">
      <c r="A51" s="48"/>
      <c r="B51" s="1182"/>
      <c r="C51" s="1183"/>
      <c r="D51" s="66"/>
      <c r="E51" s="1157" t="s">
        <v>16</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469</v>
      </c>
      <c r="L52" s="64">
        <v>456</v>
      </c>
      <c r="M52" s="64">
        <v>457</v>
      </c>
      <c r="N52" s="64">
        <v>449</v>
      </c>
      <c r="O52" s="65">
        <v>435</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235</v>
      </c>
      <c r="L53" s="69">
        <v>247</v>
      </c>
      <c r="M53" s="69">
        <v>279</v>
      </c>
      <c r="N53" s="69">
        <v>290</v>
      </c>
      <c r="O53" s="70">
        <v>280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3" t="s">
        <v>24</v>
      </c>
      <c r="C58" s="1164"/>
      <c r="D58" s="1169" t="s">
        <v>25</v>
      </c>
      <c r="E58" s="1170"/>
      <c r="F58" s="1170"/>
      <c r="G58" s="1170"/>
      <c r="H58" s="1170"/>
      <c r="I58" s="1170"/>
      <c r="J58" s="1171"/>
      <c r="K58" s="83"/>
      <c r="L58" s="84"/>
      <c r="M58" s="84"/>
      <c r="N58" s="84"/>
      <c r="O58" s="85"/>
    </row>
    <row r="59" spans="1:21" ht="31.5" customHeight="1" x14ac:dyDescent="0.2">
      <c r="B59" s="1165"/>
      <c r="C59" s="1166"/>
      <c r="D59" s="1172" t="s">
        <v>26</v>
      </c>
      <c r="E59" s="1173"/>
      <c r="F59" s="1173"/>
      <c r="G59" s="1173"/>
      <c r="H59" s="1173"/>
      <c r="I59" s="1173"/>
      <c r="J59" s="1174"/>
      <c r="K59" s="86"/>
      <c r="L59" s="87"/>
      <c r="M59" s="87"/>
      <c r="N59" s="87"/>
      <c r="O59" s="88"/>
    </row>
    <row r="60" spans="1:21" ht="31.5" customHeight="1" thickBot="1" x14ac:dyDescent="0.25">
      <c r="B60" s="1167"/>
      <c r="C60" s="1168"/>
      <c r="D60" s="1175" t="s">
        <v>27</v>
      </c>
      <c r="E60" s="1176"/>
      <c r="F60" s="1176"/>
      <c r="G60" s="1176"/>
      <c r="H60" s="1176"/>
      <c r="I60" s="1176"/>
      <c r="J60" s="117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nsgNgaD4PluZhB2t27ANoOy9Iy/g+IXtmwl8nVTg1e13f93EvKG601tsh6AHc19Cb1ufHMo1j4iEDz3sTv7yA==" saltValue="SiC+txlhOZ6uPotAxcHf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8" t="s">
        <v>30</v>
      </c>
      <c r="C41" s="1199"/>
      <c r="D41" s="105"/>
      <c r="E41" s="1200" t="s">
        <v>31</v>
      </c>
      <c r="F41" s="1200"/>
      <c r="G41" s="1200"/>
      <c r="H41" s="1201"/>
      <c r="I41" s="355">
        <v>5086</v>
      </c>
      <c r="J41" s="356">
        <v>5200</v>
      </c>
      <c r="K41" s="356">
        <v>5349</v>
      </c>
      <c r="L41" s="356">
        <v>5026</v>
      </c>
      <c r="M41" s="357">
        <v>4853</v>
      </c>
    </row>
    <row r="42" spans="2:13" ht="27.75" customHeight="1" x14ac:dyDescent="0.2">
      <c r="B42" s="1188"/>
      <c r="C42" s="1189"/>
      <c r="D42" s="106"/>
      <c r="E42" s="1192" t="s">
        <v>32</v>
      </c>
      <c r="F42" s="1192"/>
      <c r="G42" s="1192"/>
      <c r="H42" s="1193"/>
      <c r="I42" s="358" t="s">
        <v>488</v>
      </c>
      <c r="J42" s="359" t="s">
        <v>488</v>
      </c>
      <c r="K42" s="359" t="s">
        <v>488</v>
      </c>
      <c r="L42" s="359" t="s">
        <v>488</v>
      </c>
      <c r="M42" s="360" t="s">
        <v>488</v>
      </c>
    </row>
    <row r="43" spans="2:13" ht="27.75" customHeight="1" x14ac:dyDescent="0.2">
      <c r="B43" s="1188"/>
      <c r="C43" s="1189"/>
      <c r="D43" s="106"/>
      <c r="E43" s="1192" t="s">
        <v>33</v>
      </c>
      <c r="F43" s="1192"/>
      <c r="G43" s="1192"/>
      <c r="H43" s="1193"/>
      <c r="I43" s="358">
        <v>2448</v>
      </c>
      <c r="J43" s="359">
        <v>2381</v>
      </c>
      <c r="K43" s="359">
        <v>2333</v>
      </c>
      <c r="L43" s="359">
        <v>2187</v>
      </c>
      <c r="M43" s="360">
        <v>2047</v>
      </c>
    </row>
    <row r="44" spans="2:13" ht="27.75" customHeight="1" x14ac:dyDescent="0.2">
      <c r="B44" s="1188"/>
      <c r="C44" s="1189"/>
      <c r="D44" s="106"/>
      <c r="E44" s="1192" t="s">
        <v>34</v>
      </c>
      <c r="F44" s="1192"/>
      <c r="G44" s="1192"/>
      <c r="H44" s="1193"/>
      <c r="I44" s="358">
        <v>300</v>
      </c>
      <c r="J44" s="359">
        <v>296</v>
      </c>
      <c r="K44" s="359">
        <v>265</v>
      </c>
      <c r="L44" s="359">
        <v>290</v>
      </c>
      <c r="M44" s="360">
        <v>624</v>
      </c>
    </row>
    <row r="45" spans="2:13" ht="27.75" customHeight="1" x14ac:dyDescent="0.2">
      <c r="B45" s="1188"/>
      <c r="C45" s="1189"/>
      <c r="D45" s="106"/>
      <c r="E45" s="1192" t="s">
        <v>35</v>
      </c>
      <c r="F45" s="1192"/>
      <c r="G45" s="1192"/>
      <c r="H45" s="1193"/>
      <c r="I45" s="358">
        <v>907</v>
      </c>
      <c r="J45" s="359">
        <v>897</v>
      </c>
      <c r="K45" s="359">
        <v>894</v>
      </c>
      <c r="L45" s="359">
        <v>942</v>
      </c>
      <c r="M45" s="360">
        <v>933</v>
      </c>
    </row>
    <row r="46" spans="2:13" ht="27.75" customHeight="1" x14ac:dyDescent="0.2">
      <c r="B46" s="1188"/>
      <c r="C46" s="1189"/>
      <c r="D46" s="107"/>
      <c r="E46" s="1192" t="s">
        <v>36</v>
      </c>
      <c r="F46" s="1192"/>
      <c r="G46" s="1192"/>
      <c r="H46" s="1193"/>
      <c r="I46" s="358">
        <v>7</v>
      </c>
      <c r="J46" s="359">
        <v>9</v>
      </c>
      <c r="K46" s="359" t="s">
        <v>488</v>
      </c>
      <c r="L46" s="359">
        <v>1</v>
      </c>
      <c r="M46" s="360" t="s">
        <v>488</v>
      </c>
    </row>
    <row r="47" spans="2:13" ht="27.75" customHeight="1" x14ac:dyDescent="0.2">
      <c r="B47" s="1188"/>
      <c r="C47" s="1189"/>
      <c r="D47" s="108"/>
      <c r="E47" s="1202" t="s">
        <v>37</v>
      </c>
      <c r="F47" s="1203"/>
      <c r="G47" s="1203"/>
      <c r="H47" s="1204"/>
      <c r="I47" s="358" t="s">
        <v>488</v>
      </c>
      <c r="J47" s="359" t="s">
        <v>488</v>
      </c>
      <c r="K47" s="359" t="s">
        <v>488</v>
      </c>
      <c r="L47" s="359" t="s">
        <v>488</v>
      </c>
      <c r="M47" s="360" t="s">
        <v>488</v>
      </c>
    </row>
    <row r="48" spans="2:13" ht="27.75" customHeight="1" x14ac:dyDescent="0.2">
      <c r="B48" s="1188"/>
      <c r="C48" s="1189"/>
      <c r="D48" s="106"/>
      <c r="E48" s="1192" t="s">
        <v>38</v>
      </c>
      <c r="F48" s="1192"/>
      <c r="G48" s="1192"/>
      <c r="H48" s="1193"/>
      <c r="I48" s="358" t="s">
        <v>488</v>
      </c>
      <c r="J48" s="359" t="s">
        <v>488</v>
      </c>
      <c r="K48" s="359" t="s">
        <v>488</v>
      </c>
      <c r="L48" s="359" t="s">
        <v>488</v>
      </c>
      <c r="M48" s="360" t="s">
        <v>488</v>
      </c>
    </row>
    <row r="49" spans="2:13" ht="27.75" customHeight="1" x14ac:dyDescent="0.2">
      <c r="B49" s="1190"/>
      <c r="C49" s="1191"/>
      <c r="D49" s="106"/>
      <c r="E49" s="1192" t="s">
        <v>39</v>
      </c>
      <c r="F49" s="1192"/>
      <c r="G49" s="1192"/>
      <c r="H49" s="1193"/>
      <c r="I49" s="358" t="s">
        <v>488</v>
      </c>
      <c r="J49" s="359" t="s">
        <v>488</v>
      </c>
      <c r="K49" s="359" t="s">
        <v>488</v>
      </c>
      <c r="L49" s="359" t="s">
        <v>488</v>
      </c>
      <c r="M49" s="360" t="s">
        <v>488</v>
      </c>
    </row>
    <row r="50" spans="2:13" ht="27.75" customHeight="1" x14ac:dyDescent="0.2">
      <c r="B50" s="1186" t="s">
        <v>40</v>
      </c>
      <c r="C50" s="1187"/>
      <c r="D50" s="109"/>
      <c r="E50" s="1192" t="s">
        <v>41</v>
      </c>
      <c r="F50" s="1192"/>
      <c r="G50" s="1192"/>
      <c r="H50" s="1193"/>
      <c r="I50" s="358">
        <v>2679</v>
      </c>
      <c r="J50" s="359">
        <v>2976</v>
      </c>
      <c r="K50" s="359">
        <v>3309</v>
      </c>
      <c r="L50" s="359">
        <v>3315</v>
      </c>
      <c r="M50" s="360">
        <v>3326</v>
      </c>
    </row>
    <row r="51" spans="2:13" ht="27.75" customHeight="1" x14ac:dyDescent="0.2">
      <c r="B51" s="1188"/>
      <c r="C51" s="1189"/>
      <c r="D51" s="106"/>
      <c r="E51" s="1192" t="s">
        <v>42</v>
      </c>
      <c r="F51" s="1192"/>
      <c r="G51" s="1192"/>
      <c r="H51" s="1193"/>
      <c r="I51" s="358" t="s">
        <v>488</v>
      </c>
      <c r="J51" s="359" t="s">
        <v>488</v>
      </c>
      <c r="K51" s="359" t="s">
        <v>488</v>
      </c>
      <c r="L51" s="359" t="s">
        <v>488</v>
      </c>
      <c r="M51" s="360" t="s">
        <v>488</v>
      </c>
    </row>
    <row r="52" spans="2:13" ht="27.75" customHeight="1" x14ac:dyDescent="0.2">
      <c r="B52" s="1190"/>
      <c r="C52" s="1191"/>
      <c r="D52" s="106"/>
      <c r="E52" s="1192" t="s">
        <v>43</v>
      </c>
      <c r="F52" s="1192"/>
      <c r="G52" s="1192"/>
      <c r="H52" s="1193"/>
      <c r="I52" s="358">
        <v>5075</v>
      </c>
      <c r="J52" s="359">
        <v>5098</v>
      </c>
      <c r="K52" s="359">
        <v>5070</v>
      </c>
      <c r="L52" s="359">
        <v>4821</v>
      </c>
      <c r="M52" s="360">
        <v>4755</v>
      </c>
    </row>
    <row r="53" spans="2:13" ht="27.75" customHeight="1" thickBot="1" x14ac:dyDescent="0.25">
      <c r="B53" s="1194" t="s">
        <v>19</v>
      </c>
      <c r="C53" s="1195"/>
      <c r="D53" s="110"/>
      <c r="E53" s="1196" t="s">
        <v>44</v>
      </c>
      <c r="F53" s="1196"/>
      <c r="G53" s="1196"/>
      <c r="H53" s="1197"/>
      <c r="I53" s="361">
        <v>996</v>
      </c>
      <c r="J53" s="362">
        <v>707</v>
      </c>
      <c r="K53" s="362">
        <v>462</v>
      </c>
      <c r="L53" s="362">
        <v>309</v>
      </c>
      <c r="M53" s="363">
        <v>377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TT0qKMrpK5KbP6pZmthZLpP9nK5R+O+pTa4L0ccFEVVFIqtmFF20IeNu9G6X5/CbLgTBtUUVp1psyB6Ku3pzQ==" saltValue="6SN63Tmms1pYOvO3NWTI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3" t="s">
        <v>46</v>
      </c>
      <c r="D55" s="1213"/>
      <c r="E55" s="1214"/>
      <c r="F55" s="122">
        <v>1871</v>
      </c>
      <c r="G55" s="122">
        <v>1894</v>
      </c>
      <c r="H55" s="123">
        <v>2003</v>
      </c>
    </row>
    <row r="56" spans="2:8" ht="52.5" customHeight="1" x14ac:dyDescent="0.2">
      <c r="B56" s="124"/>
      <c r="C56" s="1215" t="s">
        <v>47</v>
      </c>
      <c r="D56" s="1215"/>
      <c r="E56" s="1216"/>
      <c r="F56" s="125">
        <v>57</v>
      </c>
      <c r="G56" s="125">
        <v>57</v>
      </c>
      <c r="H56" s="126">
        <v>74</v>
      </c>
    </row>
    <row r="57" spans="2:8" ht="53.25" customHeight="1" x14ac:dyDescent="0.2">
      <c r="B57" s="124"/>
      <c r="C57" s="1217" t="s">
        <v>48</v>
      </c>
      <c r="D57" s="1217"/>
      <c r="E57" s="1218"/>
      <c r="F57" s="127">
        <v>956</v>
      </c>
      <c r="G57" s="127">
        <v>913</v>
      </c>
      <c r="H57" s="128">
        <v>844</v>
      </c>
    </row>
    <row r="58" spans="2:8" ht="45.75" customHeight="1" x14ac:dyDescent="0.2">
      <c r="B58" s="129"/>
      <c r="C58" s="1205" t="s">
        <v>557</v>
      </c>
      <c r="D58" s="1206"/>
      <c r="E58" s="1207"/>
      <c r="F58" s="130">
        <v>332</v>
      </c>
      <c r="G58" s="130">
        <v>331</v>
      </c>
      <c r="H58" s="131">
        <v>311</v>
      </c>
    </row>
    <row r="59" spans="2:8" ht="45.75" customHeight="1" x14ac:dyDescent="0.2">
      <c r="B59" s="129"/>
      <c r="C59" s="1205" t="s">
        <v>558</v>
      </c>
      <c r="D59" s="1206"/>
      <c r="E59" s="1207"/>
      <c r="F59" s="130">
        <v>225</v>
      </c>
      <c r="G59" s="130">
        <v>215</v>
      </c>
      <c r="H59" s="131">
        <v>230</v>
      </c>
    </row>
    <row r="60" spans="2:8" ht="45.75" customHeight="1" x14ac:dyDescent="0.2">
      <c r="B60" s="129"/>
      <c r="C60" s="1205" t="s">
        <v>560</v>
      </c>
      <c r="D60" s="1206"/>
      <c r="E60" s="1207"/>
      <c r="F60" s="130">
        <v>97</v>
      </c>
      <c r="G60" s="130">
        <v>91</v>
      </c>
      <c r="H60" s="131">
        <v>94</v>
      </c>
    </row>
    <row r="61" spans="2:8" ht="45.75" customHeight="1" x14ac:dyDescent="0.2">
      <c r="B61" s="129"/>
      <c r="C61" s="1205" t="s">
        <v>561</v>
      </c>
      <c r="D61" s="1206"/>
      <c r="E61" s="1207"/>
      <c r="F61" s="130">
        <v>100</v>
      </c>
      <c r="G61" s="130">
        <v>91</v>
      </c>
      <c r="H61" s="131">
        <v>83</v>
      </c>
    </row>
    <row r="62" spans="2:8" ht="45.75" customHeight="1" thickBot="1" x14ac:dyDescent="0.25">
      <c r="B62" s="132"/>
      <c r="C62" s="1208" t="s">
        <v>559</v>
      </c>
      <c r="D62" s="1209"/>
      <c r="E62" s="1210"/>
      <c r="F62" s="133">
        <v>90</v>
      </c>
      <c r="G62" s="133">
        <v>75</v>
      </c>
      <c r="H62" s="134">
        <v>60</v>
      </c>
    </row>
    <row r="63" spans="2:8" ht="52.5" customHeight="1" thickBot="1" x14ac:dyDescent="0.25">
      <c r="B63" s="135"/>
      <c r="C63" s="1211" t="s">
        <v>49</v>
      </c>
      <c r="D63" s="1211"/>
      <c r="E63" s="1212"/>
      <c r="F63" s="136">
        <v>2884</v>
      </c>
      <c r="G63" s="136">
        <v>2864</v>
      </c>
      <c r="H63" s="137">
        <v>2921</v>
      </c>
    </row>
    <row r="64" spans="2:8" ht="13" x14ac:dyDescent="0.2"/>
  </sheetData>
  <sheetProtection algorithmName="SHA-512" hashValue="MNhYN/Gy95SRd7/33eYEul+VOsCFxxFWnFRwZsPVNmTpFtl6n9HTETyHQmv5uKgR6qpAohoJZ6yXvYTtCBIdxw==" saltValue="6myw8DSwqZTbKHhwLrww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63871</v>
      </c>
      <c r="E3" s="156"/>
      <c r="F3" s="157">
        <v>93492</v>
      </c>
      <c r="G3" s="158"/>
      <c r="H3" s="159"/>
    </row>
    <row r="4" spans="1:8" x14ac:dyDescent="0.2">
      <c r="A4" s="160"/>
      <c r="B4" s="161"/>
      <c r="C4" s="162"/>
      <c r="D4" s="163">
        <v>37837</v>
      </c>
      <c r="E4" s="164"/>
      <c r="F4" s="165">
        <v>53316</v>
      </c>
      <c r="G4" s="166"/>
      <c r="H4" s="167"/>
    </row>
    <row r="5" spans="1:8" x14ac:dyDescent="0.2">
      <c r="A5" s="148" t="s">
        <v>521</v>
      </c>
      <c r="B5" s="153"/>
      <c r="C5" s="154"/>
      <c r="D5" s="155">
        <v>68167</v>
      </c>
      <c r="E5" s="156"/>
      <c r="F5" s="157">
        <v>94796</v>
      </c>
      <c r="G5" s="158"/>
      <c r="H5" s="159"/>
    </row>
    <row r="6" spans="1:8" x14ac:dyDescent="0.2">
      <c r="A6" s="160"/>
      <c r="B6" s="161"/>
      <c r="C6" s="162"/>
      <c r="D6" s="163">
        <v>42594</v>
      </c>
      <c r="E6" s="164"/>
      <c r="F6" s="165">
        <v>55781</v>
      </c>
      <c r="G6" s="166"/>
      <c r="H6" s="167"/>
    </row>
    <row r="7" spans="1:8" x14ac:dyDescent="0.2">
      <c r="A7" s="148" t="s">
        <v>522</v>
      </c>
      <c r="B7" s="153"/>
      <c r="C7" s="154"/>
      <c r="D7" s="155">
        <v>111016</v>
      </c>
      <c r="E7" s="156"/>
      <c r="F7" s="157">
        <v>85942</v>
      </c>
      <c r="G7" s="158"/>
      <c r="H7" s="159"/>
    </row>
    <row r="8" spans="1:8" x14ac:dyDescent="0.2">
      <c r="A8" s="160"/>
      <c r="B8" s="161"/>
      <c r="C8" s="162"/>
      <c r="D8" s="163">
        <v>46573</v>
      </c>
      <c r="E8" s="164"/>
      <c r="F8" s="165">
        <v>48630</v>
      </c>
      <c r="G8" s="166"/>
      <c r="H8" s="167"/>
    </row>
    <row r="9" spans="1:8" x14ac:dyDescent="0.2">
      <c r="A9" s="148" t="s">
        <v>523</v>
      </c>
      <c r="B9" s="153"/>
      <c r="C9" s="154"/>
      <c r="D9" s="155">
        <v>55329</v>
      </c>
      <c r="E9" s="156"/>
      <c r="F9" s="157">
        <v>95007</v>
      </c>
      <c r="G9" s="158"/>
      <c r="H9" s="159"/>
    </row>
    <row r="10" spans="1:8" x14ac:dyDescent="0.2">
      <c r="A10" s="160"/>
      <c r="B10" s="161"/>
      <c r="C10" s="162"/>
      <c r="D10" s="163">
        <v>30705</v>
      </c>
      <c r="E10" s="164"/>
      <c r="F10" s="165">
        <v>48509</v>
      </c>
      <c r="G10" s="166"/>
      <c r="H10" s="167"/>
    </row>
    <row r="11" spans="1:8" x14ac:dyDescent="0.2">
      <c r="A11" s="148" t="s">
        <v>524</v>
      </c>
      <c r="B11" s="153"/>
      <c r="C11" s="154"/>
      <c r="D11" s="155">
        <v>135495</v>
      </c>
      <c r="E11" s="156"/>
      <c r="F11" s="157">
        <v>98176</v>
      </c>
      <c r="G11" s="158"/>
      <c r="H11" s="159"/>
    </row>
    <row r="12" spans="1:8" x14ac:dyDescent="0.2">
      <c r="A12" s="160"/>
      <c r="B12" s="161"/>
      <c r="C12" s="168"/>
      <c r="D12" s="163">
        <v>88267</v>
      </c>
      <c r="E12" s="164"/>
      <c r="F12" s="165">
        <v>58489</v>
      </c>
      <c r="G12" s="166"/>
      <c r="H12" s="167"/>
    </row>
    <row r="13" spans="1:8" x14ac:dyDescent="0.2">
      <c r="A13" s="148"/>
      <c r="B13" s="153"/>
      <c r="C13" s="169"/>
      <c r="D13" s="170">
        <v>86776</v>
      </c>
      <c r="E13" s="171"/>
      <c r="F13" s="172">
        <v>93483</v>
      </c>
      <c r="G13" s="173"/>
      <c r="H13" s="159"/>
    </row>
    <row r="14" spans="1:8" x14ac:dyDescent="0.2">
      <c r="A14" s="160"/>
      <c r="B14" s="161"/>
      <c r="C14" s="162"/>
      <c r="D14" s="163">
        <v>49195</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4.9800000000000004</v>
      </c>
      <c r="C19" s="174">
        <f>ROUND(VALUE(SUBSTITUTE(実質収支比率等に係る経年分析!G$48,"▲","-")),2)</f>
        <v>6.42</v>
      </c>
      <c r="D19" s="174">
        <f>ROUND(VALUE(SUBSTITUTE(実質収支比率等に係る経年分析!H$48,"▲","-")),2)</f>
        <v>7.82</v>
      </c>
      <c r="E19" s="174">
        <f>ROUND(VALUE(SUBSTITUTE(実質収支比率等に係る経年分析!I$48,"▲","-")),2)</f>
        <v>8.6</v>
      </c>
      <c r="F19" s="174">
        <f>ROUND(VALUE(SUBSTITUTE(実質収支比率等に係る経年分析!J$48,"▲","-")),2)</f>
        <v>9.09</v>
      </c>
    </row>
    <row r="20" spans="1:11" x14ac:dyDescent="0.2">
      <c r="A20" s="174" t="s">
        <v>53</v>
      </c>
      <c r="B20" s="174">
        <f>ROUND(VALUE(SUBSTITUTE(実質収支比率等に係る経年分析!F$47,"▲","-")),2)</f>
        <v>41.78</v>
      </c>
      <c r="C20" s="174">
        <f>ROUND(VALUE(SUBSTITUTE(実質収支比率等に係る経年分析!G$47,"▲","-")),2)</f>
        <v>41.77</v>
      </c>
      <c r="D20" s="174">
        <f>ROUND(VALUE(SUBSTITUTE(実質収支比率等に係る経年分析!H$47,"▲","-")),2)</f>
        <v>46.73</v>
      </c>
      <c r="E20" s="174">
        <f>ROUND(VALUE(SUBSTITUTE(実質収支比率等に係る経年分析!I$47,"▲","-")),2)</f>
        <v>50.24</v>
      </c>
      <c r="F20" s="174">
        <f>ROUND(VALUE(SUBSTITUTE(実質収支比率等に係る経年分析!J$47,"▲","-")),2)</f>
        <v>52.84</v>
      </c>
    </row>
    <row r="21" spans="1:11" x14ac:dyDescent="0.2">
      <c r="A21" s="174" t="s">
        <v>54</v>
      </c>
      <c r="B21" s="174">
        <f>IF(ISNUMBER(VALUE(SUBSTITUTE(実質収支比率等に係る経年分析!F$49,"▲","-"))),ROUND(VALUE(SUBSTITUTE(実質収支比率等に係る経年分析!F$49,"▲","-")),2),NA())</f>
        <v>0.34</v>
      </c>
      <c r="C21" s="174">
        <f>IF(ISNUMBER(VALUE(SUBSTITUTE(実質収支比率等に係る経年分析!G$49,"▲","-"))),ROUND(VALUE(SUBSTITUTE(実質収支比率等に係る経年分析!G$49,"▲","-")),2),NA())</f>
        <v>3.87</v>
      </c>
      <c r="D21" s="174">
        <f>IF(ISNUMBER(VALUE(SUBSTITUTE(実質収支比率等に係る経年分析!H$49,"▲","-"))),ROUND(VALUE(SUBSTITUTE(実質収支比率等に係る経年分析!H$49,"▲","-")),2),NA())</f>
        <v>9.3000000000000007</v>
      </c>
      <c r="E21" s="174">
        <f>IF(ISNUMBER(VALUE(SUBSTITUTE(実質収支比率等に係る経年分析!I$49,"▲","-"))),ROUND(VALUE(SUBSTITUTE(実質収支比率等に係る経年分析!I$49,"▲","-")),2),NA())</f>
        <v>0.91</v>
      </c>
      <c r="F21" s="174">
        <f>IF(ISNUMBER(VALUE(SUBSTITUTE(実質収支比率等に係る経年分析!J$49,"▲","-"))),ROUND(VALUE(SUBSTITUTE(実質収支比率等に係る経年分析!J$49,"▲","-")),2),NA())</f>
        <v>3.4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4.9800000000000004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9.08</v>
      </c>
    </row>
    <row r="36" spans="1:16" x14ac:dyDescent="0.2">
      <c r="A36" s="175" t="str">
        <f>IF(連結実質赤字比率に係る赤字・黒字の構成分析!C$34="",NA(),連結実質赤字比率に係る赤字・黒字の構成分析!C$34)</f>
        <v>甘楽町水道事業会計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469</v>
      </c>
      <c r="E42" s="176"/>
      <c r="F42" s="176"/>
      <c r="G42" s="176">
        <f>'実質公債費比率（分子）の構造'!L$52</f>
        <v>456</v>
      </c>
      <c r="H42" s="176"/>
      <c r="I42" s="176"/>
      <c r="J42" s="176">
        <f>'実質公債費比率（分子）の構造'!M$52</f>
        <v>457</v>
      </c>
      <c r="K42" s="176"/>
      <c r="L42" s="176"/>
      <c r="M42" s="176">
        <f>'実質公債費比率（分子）の構造'!N$52</f>
        <v>449</v>
      </c>
      <c r="N42" s="176"/>
      <c r="O42" s="176"/>
      <c r="P42" s="176">
        <f>'実質公債費比率（分子）の構造'!O$52</f>
        <v>435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38</v>
      </c>
      <c r="C45" s="176"/>
      <c r="D45" s="176"/>
      <c r="E45" s="176">
        <f>'実質公債費比率（分子）の構造'!L$49</f>
        <v>36</v>
      </c>
      <c r="F45" s="176"/>
      <c r="G45" s="176"/>
      <c r="H45" s="176">
        <f>'実質公債費比率（分子）の構造'!M$49</f>
        <v>42</v>
      </c>
      <c r="I45" s="176"/>
      <c r="J45" s="176"/>
      <c r="K45" s="176">
        <f>'実質公債費比率（分子）の構造'!N$49</f>
        <v>47</v>
      </c>
      <c r="L45" s="176"/>
      <c r="M45" s="176"/>
      <c r="N45" s="176">
        <f>'実質公債費比率（分子）の構造'!O$49</f>
        <v>41</v>
      </c>
      <c r="O45" s="176"/>
      <c r="P45" s="176"/>
    </row>
    <row r="46" spans="1:16" x14ac:dyDescent="0.2">
      <c r="A46" s="176" t="s">
        <v>64</v>
      </c>
      <c r="B46" s="176">
        <f>'実質公債費比率（分子）の構造'!K$48</f>
        <v>259</v>
      </c>
      <c r="C46" s="176"/>
      <c r="D46" s="176"/>
      <c r="E46" s="176">
        <f>'実質公債費比率（分子）の構造'!L$48</f>
        <v>260</v>
      </c>
      <c r="F46" s="176"/>
      <c r="G46" s="176"/>
      <c r="H46" s="176">
        <f>'実質公債費比率（分子）の構造'!M$48</f>
        <v>262</v>
      </c>
      <c r="I46" s="176"/>
      <c r="J46" s="176"/>
      <c r="K46" s="176">
        <f>'実質公債費比率（分子）の構造'!N$48</f>
        <v>249</v>
      </c>
      <c r="L46" s="176"/>
      <c r="M46" s="176"/>
      <c r="N46" s="176">
        <f>'実質公債費比率（分子）の構造'!O$48</f>
        <v>234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407</v>
      </c>
      <c r="C49" s="176"/>
      <c r="D49" s="176"/>
      <c r="E49" s="176">
        <f>'実質公債費比率（分子）の構造'!L$45</f>
        <v>407</v>
      </c>
      <c r="F49" s="176"/>
      <c r="G49" s="176"/>
      <c r="H49" s="176">
        <f>'実質公債費比率（分子）の構造'!M$45</f>
        <v>432</v>
      </c>
      <c r="I49" s="176"/>
      <c r="J49" s="176"/>
      <c r="K49" s="176">
        <f>'実質公債費比率（分子）の構造'!N$45</f>
        <v>443</v>
      </c>
      <c r="L49" s="176"/>
      <c r="M49" s="176"/>
      <c r="N49" s="176">
        <f>'実質公債費比率（分子）の構造'!O$45</f>
        <v>440</v>
      </c>
      <c r="O49" s="176"/>
      <c r="P49" s="176"/>
    </row>
    <row r="50" spans="1:16" x14ac:dyDescent="0.2">
      <c r="A50" s="176" t="s">
        <v>67</v>
      </c>
      <c r="B50" s="176" t="e">
        <f>NA()</f>
        <v>#N/A</v>
      </c>
      <c r="C50" s="176">
        <f>IF(ISNUMBER('実質公債費比率（分子）の構造'!K$53),'実質公債費比率（分子）の構造'!K$53,NA())</f>
        <v>235</v>
      </c>
      <c r="D50" s="176" t="e">
        <f>NA()</f>
        <v>#N/A</v>
      </c>
      <c r="E50" s="176" t="e">
        <f>NA()</f>
        <v>#N/A</v>
      </c>
      <c r="F50" s="176">
        <f>IF(ISNUMBER('実質公債費比率（分子）の構造'!L$53),'実質公債費比率（分子）の構造'!L$53,NA())</f>
        <v>247</v>
      </c>
      <c r="G50" s="176" t="e">
        <f>NA()</f>
        <v>#N/A</v>
      </c>
      <c r="H50" s="176" t="e">
        <f>NA()</f>
        <v>#N/A</v>
      </c>
      <c r="I50" s="176">
        <f>IF(ISNUMBER('実質公債費比率（分子）の構造'!M$53),'実質公債費比率（分子）の構造'!M$53,NA())</f>
        <v>279</v>
      </c>
      <c r="J50" s="176" t="e">
        <f>NA()</f>
        <v>#N/A</v>
      </c>
      <c r="K50" s="176" t="e">
        <f>NA()</f>
        <v>#N/A</v>
      </c>
      <c r="L50" s="176">
        <f>IF(ISNUMBER('実質公債費比率（分子）の構造'!N$53),'実質公債費比率（分子）の構造'!N$53,NA())</f>
        <v>290</v>
      </c>
      <c r="M50" s="176" t="e">
        <f>NA()</f>
        <v>#N/A</v>
      </c>
      <c r="N50" s="176" t="e">
        <f>NA()</f>
        <v>#N/A</v>
      </c>
      <c r="O50" s="176">
        <f>IF(ISNUMBER('実質公債費比率（分子）の構造'!O$53),'実質公債費比率（分子）の構造'!O$53,NA())</f>
        <v>280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5075</v>
      </c>
      <c r="E56" s="175"/>
      <c r="F56" s="175"/>
      <c r="G56" s="175">
        <f>'将来負担比率（分子）の構造'!J$52</f>
        <v>5098</v>
      </c>
      <c r="H56" s="175"/>
      <c r="I56" s="175"/>
      <c r="J56" s="175">
        <f>'将来負担比率（分子）の構造'!K$52</f>
        <v>5070</v>
      </c>
      <c r="K56" s="175"/>
      <c r="L56" s="175"/>
      <c r="M56" s="175">
        <f>'将来負担比率（分子）の構造'!L$52</f>
        <v>4821</v>
      </c>
      <c r="N56" s="175"/>
      <c r="O56" s="175"/>
      <c r="P56" s="175">
        <f>'将来負担比率（分子）の構造'!M$52</f>
        <v>4755</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2679</v>
      </c>
      <c r="E58" s="175"/>
      <c r="F58" s="175"/>
      <c r="G58" s="175">
        <f>'将来負担比率（分子）の構造'!J$50</f>
        <v>2976</v>
      </c>
      <c r="H58" s="175"/>
      <c r="I58" s="175"/>
      <c r="J58" s="175">
        <f>'将来負担比率（分子）の構造'!K$50</f>
        <v>3309</v>
      </c>
      <c r="K58" s="175"/>
      <c r="L58" s="175"/>
      <c r="M58" s="175">
        <f>'将来負担比率（分子）の構造'!L$50</f>
        <v>3315</v>
      </c>
      <c r="N58" s="175"/>
      <c r="O58" s="175"/>
      <c r="P58" s="175">
        <f>'将来負担比率（分子）の構造'!M$50</f>
        <v>3326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v>
      </c>
      <c r="C61" s="175"/>
      <c r="D61" s="175"/>
      <c r="E61" s="175">
        <f>'将来負担比率（分子）の構造'!J$46</f>
        <v>9</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2">
      <c r="A62" s="175" t="s">
        <v>35</v>
      </c>
      <c r="B62" s="175">
        <f>'将来負担比率（分子）の構造'!I$45</f>
        <v>907</v>
      </c>
      <c r="C62" s="175"/>
      <c r="D62" s="175"/>
      <c r="E62" s="175">
        <f>'将来負担比率（分子）の構造'!J$45</f>
        <v>897</v>
      </c>
      <c r="F62" s="175"/>
      <c r="G62" s="175"/>
      <c r="H62" s="175">
        <f>'将来負担比率（分子）の構造'!K$45</f>
        <v>894</v>
      </c>
      <c r="I62" s="175"/>
      <c r="J62" s="175"/>
      <c r="K62" s="175">
        <f>'将来負担比率（分子）の構造'!L$45</f>
        <v>942</v>
      </c>
      <c r="L62" s="175"/>
      <c r="M62" s="175"/>
      <c r="N62" s="175">
        <f>'将来負担比率（分子）の構造'!M$45</f>
        <v>933</v>
      </c>
      <c r="O62" s="175"/>
      <c r="P62" s="175"/>
    </row>
    <row r="63" spans="1:16" x14ac:dyDescent="0.2">
      <c r="A63" s="175" t="s">
        <v>34</v>
      </c>
      <c r="B63" s="175">
        <f>'将来負担比率（分子）の構造'!I$44</f>
        <v>300</v>
      </c>
      <c r="C63" s="175"/>
      <c r="D63" s="175"/>
      <c r="E63" s="175">
        <f>'将来負担比率（分子）の構造'!J$44</f>
        <v>296</v>
      </c>
      <c r="F63" s="175"/>
      <c r="G63" s="175"/>
      <c r="H63" s="175">
        <f>'将来負担比率（分子）の構造'!K$44</f>
        <v>265</v>
      </c>
      <c r="I63" s="175"/>
      <c r="J63" s="175"/>
      <c r="K63" s="175">
        <f>'将来負担比率（分子）の構造'!L$44</f>
        <v>290</v>
      </c>
      <c r="L63" s="175"/>
      <c r="M63" s="175"/>
      <c r="N63" s="175">
        <f>'将来負担比率（分子）の構造'!M$44</f>
        <v>624</v>
      </c>
      <c r="O63" s="175"/>
      <c r="P63" s="175"/>
    </row>
    <row r="64" spans="1:16" x14ac:dyDescent="0.2">
      <c r="A64" s="175" t="s">
        <v>33</v>
      </c>
      <c r="B64" s="175">
        <f>'将来負担比率（分子）の構造'!I$43</f>
        <v>2448</v>
      </c>
      <c r="C64" s="175"/>
      <c r="D64" s="175"/>
      <c r="E64" s="175">
        <f>'将来負担比率（分子）の構造'!J$43</f>
        <v>2381</v>
      </c>
      <c r="F64" s="175"/>
      <c r="G64" s="175"/>
      <c r="H64" s="175">
        <f>'将来負担比率（分子）の構造'!K$43</f>
        <v>2333</v>
      </c>
      <c r="I64" s="175"/>
      <c r="J64" s="175"/>
      <c r="K64" s="175">
        <f>'将来負担比率（分子）の構造'!L$43</f>
        <v>2187</v>
      </c>
      <c r="L64" s="175"/>
      <c r="M64" s="175"/>
      <c r="N64" s="175">
        <f>'将来負担比率（分子）の構造'!M$43</f>
        <v>2047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5086</v>
      </c>
      <c r="C66" s="175"/>
      <c r="D66" s="175"/>
      <c r="E66" s="175">
        <f>'将来負担比率（分子）の構造'!J$41</f>
        <v>5200</v>
      </c>
      <c r="F66" s="175"/>
      <c r="G66" s="175"/>
      <c r="H66" s="175">
        <f>'将来負担比率（分子）の構造'!K$41</f>
        <v>5349</v>
      </c>
      <c r="I66" s="175"/>
      <c r="J66" s="175"/>
      <c r="K66" s="175">
        <f>'将来負担比率（分子）の構造'!L$41</f>
        <v>5026</v>
      </c>
      <c r="L66" s="175"/>
      <c r="M66" s="175"/>
      <c r="N66" s="175">
        <f>'将来負担比率（分子）の構造'!M$41</f>
        <v>4853</v>
      </c>
      <c r="O66" s="175"/>
      <c r="P66" s="175"/>
    </row>
    <row r="67" spans="1:16" x14ac:dyDescent="0.2">
      <c r="A67" s="175" t="s">
        <v>71</v>
      </c>
      <c r="B67" s="175" t="e">
        <f>NA()</f>
        <v>#N/A</v>
      </c>
      <c r="C67" s="175">
        <f>IF(ISNUMBER('将来負担比率（分子）の構造'!I$53), IF('将来負担比率（分子）の構造'!I$53 &lt; 0, 0, '将来負担比率（分子）の構造'!I$53), NA())</f>
        <v>996</v>
      </c>
      <c r="D67" s="175" t="e">
        <f>NA()</f>
        <v>#N/A</v>
      </c>
      <c r="E67" s="175" t="e">
        <f>NA()</f>
        <v>#N/A</v>
      </c>
      <c r="F67" s="175">
        <f>IF(ISNUMBER('将来負担比率（分子）の構造'!J$53), IF('将来負担比率（分子）の構造'!J$53 &lt; 0, 0, '将来負担比率（分子）の構造'!J$53), NA())</f>
        <v>707</v>
      </c>
      <c r="G67" s="175" t="e">
        <f>NA()</f>
        <v>#N/A</v>
      </c>
      <c r="H67" s="175" t="e">
        <f>NA()</f>
        <v>#N/A</v>
      </c>
      <c r="I67" s="175">
        <f>IF(ISNUMBER('将来負担比率（分子）の構造'!K$53), IF('将来負担比率（分子）の構造'!K$53 &lt; 0, 0, '将来負担比率（分子）の構造'!K$53), NA())</f>
        <v>462</v>
      </c>
      <c r="J67" s="175" t="e">
        <f>NA()</f>
        <v>#N/A</v>
      </c>
      <c r="K67" s="175" t="e">
        <f>NA()</f>
        <v>#N/A</v>
      </c>
      <c r="L67" s="175">
        <f>IF(ISNUMBER('将来負担比率（分子）の構造'!L$53), IF('将来負担比率（分子）の構造'!L$53 &lt; 0, 0, '将来負担比率（分子）の構造'!L$53), NA())</f>
        <v>309</v>
      </c>
      <c r="M67" s="175" t="e">
        <f>NA()</f>
        <v>#N/A</v>
      </c>
      <c r="N67" s="175" t="e">
        <f>NA()</f>
        <v>#N/A</v>
      </c>
      <c r="O67" s="175">
        <f>IF(ISNUMBER('将来負担比率（分子）の構造'!M$53), IF('将来負担比率（分子）の構造'!M$53 &lt; 0, 0, '将来負担比率（分子）の構造'!M$53), NA())</f>
        <v>377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1871</v>
      </c>
      <c r="C72" s="179">
        <f>基金残高に係る経年分析!G55</f>
        <v>1894</v>
      </c>
      <c r="D72" s="179">
        <f>基金残高に係る経年分析!H55</f>
        <v>2003</v>
      </c>
    </row>
    <row r="73" spans="1:16" x14ac:dyDescent="0.2">
      <c r="A73" s="178" t="s">
        <v>74</v>
      </c>
      <c r="B73" s="179">
        <f>基金残高に係る経年分析!F56</f>
        <v>57</v>
      </c>
      <c r="C73" s="179">
        <f>基金残高に係る経年分析!G56</f>
        <v>57</v>
      </c>
      <c r="D73" s="179">
        <f>基金残高に係る経年分析!H56</f>
        <v>74</v>
      </c>
    </row>
    <row r="74" spans="1:16" x14ac:dyDescent="0.2">
      <c r="A74" s="178" t="s">
        <v>75</v>
      </c>
      <c r="B74" s="179">
        <f>基金残高に係る経年分析!F57</f>
        <v>956</v>
      </c>
      <c r="C74" s="179">
        <f>基金残高に係る経年分析!G57</f>
        <v>913</v>
      </c>
      <c r="D74" s="179">
        <f>基金残高に係る経年分析!H57</f>
        <v>844</v>
      </c>
    </row>
  </sheetData>
  <sheetProtection algorithmName="SHA-512" hashValue="8MYpnxzXc6P+bXYjj7hTJfkt3m4KKM/vhyq6ns7AtmH7kK+PeVuX8MMuYL6yKPsxguji4Zk0ONybw3290TfsbA==" saltValue="HCrYqDiNlJAZ5XOj4fwg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253A97-46D0-4CF0-9339-94674CCABFD8}">
  <ds:schemaRefs>
    <ds:schemaRef ds:uri="http://schemas.microsoft.com/sharepoint/v3/contenttype/forms"/>
  </ds:schemaRefs>
</ds:datastoreItem>
</file>

<file path=customXml/itemProps2.xml><?xml version="1.0" encoding="utf-8"?>
<ds:datastoreItem xmlns:ds="http://schemas.openxmlformats.org/officeDocument/2006/customXml" ds:itemID="{045FE51A-CCD8-4242-8573-BB380D9BA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9C8345-3B3B-4358-8928-81B277E57674}">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2025-03-12T05:02:00Z</cp:lastPrinted>
  <dcterms:created xsi:type="dcterms:W3CDTF">2025-02-19T01:21:18Z</dcterms:created>
  <dcterms:modified xsi:type="dcterms:W3CDTF">2025-03-18T07:32:44Z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