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56ABCBEE-732F-49D6-ADA8-0994576F8D28}" xr6:coauthVersionLast="47" xr6:coauthVersionMax="47" xr10:uidLastSave="{00000000-0000-0000-0000-000000000000}"/>
  <workbookProtection workbookAlgorithmName="SHA-512" workbookHashValue="EEDogkqhcYjCWu/7uXzgAZGgZq81MhhiIy3zpZQIQ9iUyhEBQlglYscP2Zlacq6pu5d2WCM2horm4NMxShH3cw==" workbookSaltValue="ipXHb+WpJErOzfMknHE/dA=="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W10" i="4" s="1"/>
  <c r="P6" i="5"/>
  <c r="P10" i="4" s="1"/>
  <c r="O6" i="5"/>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F85" i="4"/>
  <c r="E85" i="4"/>
  <c r="BB10" i="4"/>
  <c r="I10" i="4"/>
  <c r="B10" i="4"/>
  <c r="BB8" i="4"/>
  <c r="AT8" i="4"/>
  <c r="AL8" i="4"/>
  <c r="AD8" i="4"/>
  <c r="W8" i="4"/>
</calcChain>
</file>

<file path=xl/sharedStrings.xml><?xml version="1.0" encoding="utf-8"?>
<sst xmlns="http://schemas.openxmlformats.org/spreadsheetml/2006/main" count="271" uniqueCount="116">
  <si>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</si>
  <si>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</si>
  <si>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</si>
  <si>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</si>
  <si>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</si>
  <si>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</si>
  <si>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</si>
  <si>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</si>
  <si>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</si>
  <si>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</si>
  <si>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</si>
  <si>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</si>
  <si>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</si>
  <si>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</si>
  <si>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</si>
  <si>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</si>
  <si>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</si>
  <si>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</si>
  <si>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</si>
  <si>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</si>
  <si>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</si>
  <si>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</si>
  <si>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</si>
  <si>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</si>
  <si>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</si>
  <si>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</si>
  <si>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</si>
  <si>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</si>
  <si>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</si>
  <si>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</si>
  <si>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</si>
  <si>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</si>
  <si>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</si>
  <si>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</si>
  <si>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</si>
  <si>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</si>
  <si>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</si>
  <si>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</si>
  <si>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</si>
  <si>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</si>
  <si>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</si>
  <si>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</si>
  <si>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</si>
  <si>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</si>
  <si>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</si>
  <si>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</si>
  <si>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</si>
  <si>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</si>
  <si>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</si>
  <si>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</si>
  <si>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</si>
  <si>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</si>
  <si>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</si>
  <si>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</si>
  <si>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</si>
  <si>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</si>
  <si>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</si>
  <si>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</si>
  <si>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</si>
  <si>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</si>
  <si>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</si>
  <si>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</si>
  <si>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</si>
  <si>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</si>
  <si>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</si>
  <si>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</si>
  <si>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</si>
  <si>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</si>
  <si>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</si>
  <si>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</si>
  <si>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</si>
  <si>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</si>
  <si>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</si>
  <si>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</si>
  <si>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</si>
  <si>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</si>
  <si>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</si>
  <si>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</si>
  <si>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</si>
  <si>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</si>
  <si>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</si>
  <si>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</si>
  <si>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</si>
  <si>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</si>
  <si>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</si>
  <si>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</si>
  <si>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</si>
  <si>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</si>
  <si>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</si>
  <si>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</si>
  <si>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</si>
  <si>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</si>
  <si>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</si>
  <si>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</si>
  <si>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</si>
  <si>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</si>
  <si>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</si>
  <si>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</si>
  <si>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</si>
  <si>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</si>
  <si>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</si>
  <si>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</si>
  <si>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</si>
  <si>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</si>
  <si>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</si>
  <si>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</si>
  <si>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</si>
  <si>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</si>
  <si>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</si>
  <si>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</si>
  <si>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</si>
  <si>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</si>
  <si>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</si>
  <si>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(1)各指標と現状の分析
　①平均値より高い状況であり、各資産の老朽化状態を考慮し、浄化槽設置への投資を進めている。
(2)課題に対する今後の取組等
　今後は資産台帳等を活用し、施設の更新について検討を予定している。</t>
    <rPh sb="15" eb="18">
      <t>ヘイキンチ</t>
    </rPh>
    <rPh sb="20" eb="21">
      <t>タカ</t>
    </rPh>
    <rPh sb="22" eb="24">
      <t>ジョウキョウ</t>
    </rPh>
    <rPh sb="42" eb="45">
      <t>ジョウカソウ</t>
    </rPh>
    <rPh sb="45" eb="47">
      <t>セッチ</t>
    </rPh>
    <rPh sb="49" eb="51">
      <t>トウシ</t>
    </rPh>
    <rPh sb="52" eb="53">
      <t>スス</t>
    </rPh>
    <rPh sb="76" eb="78">
      <t>コンゴ</t>
    </rPh>
    <rPh sb="79" eb="81">
      <t>シサン</t>
    </rPh>
    <rPh sb="83" eb="84">
      <t>トウ</t>
    </rPh>
    <rPh sb="85" eb="87">
      <t>カツヨウ</t>
    </rPh>
    <phoneticPr fontId="4"/>
  </si>
  <si>
    <t>(1)各指標と現状の分析
　経常収支比率は100％を超えている状況であり、汚水処理原価の平均値との比較から効率的な汚水処理が行えているが、経費回収率5割を下回っており、維持管理費を使用料で賄えていない。
(2)課題に対する今後の取組等
　本事業は、公共下水道事業等の集合処理と異なり、市で希望者の各戸に浄化槽を設置する戸別処理となっているため、令和5年度末で137基の市設置浄化槽への接続率は100％となっている。
　経費回収率の向上のため、令和6年4月に使用料の改定を行い、その後も段階的な使用料改定を進めることで、健全で持続可能な経営管理に努めていく。</t>
    <rPh sb="14" eb="16">
      <t>ケイジョウ</t>
    </rPh>
    <rPh sb="172" eb="174">
      <t>レイワ</t>
    </rPh>
    <rPh sb="221" eb="223">
      <t>レイワ</t>
    </rPh>
    <rPh sb="224" eb="225">
      <t>ネン</t>
    </rPh>
    <rPh sb="226" eb="227">
      <t>ガツ</t>
    </rPh>
    <rPh sb="228" eb="230">
      <t>シヨウ</t>
    </rPh>
    <rPh sb="230" eb="231">
      <t>リョウ</t>
    </rPh>
    <rPh sb="232" eb="234">
      <t>カイテイ</t>
    </rPh>
    <rPh sb="235" eb="236">
      <t>オコナ</t>
    </rPh>
    <rPh sb="240" eb="241">
      <t>ゴ</t>
    </rPh>
    <rPh sb="242" eb="245">
      <t>ダンカイテキ</t>
    </rPh>
    <rPh sb="246" eb="249">
      <t>シヨウリョウ</t>
    </rPh>
    <rPh sb="249" eb="251">
      <t>カイテイ</t>
    </rPh>
    <rPh sb="252" eb="253">
      <t>スス</t>
    </rPh>
    <rPh sb="269" eb="271">
      <t>カンリ</t>
    </rPh>
    <phoneticPr fontId="4"/>
  </si>
  <si>
    <t>(1)各指標と現状の分析
令和2年度より地方公営企業法の適用を開始している。
　①単年度の収支が黒字であることを示す100％を上回っている。
　②累積欠損金が発生していないことを示す0％となっている。
　③100％未満であるが、建設改良費等の財源に充てられた企業債は減少しており、平均を上回っている。
　④平均値より低い状況であり、建設投資関連事業は小規模で推移している。
　⑤100％を下回る状況であり、使用料収入だけでは、汚水処理費を賄えていない。
　⑥平均値より低い状況であり、効率的な汚水処理が行われている。
　⑦利用者の高齢化や核家族の増加により世帯構成員が減少傾向にあり、排水量が少なく、平均値より低い状況となっている。
　⑧市で希望者の各戸に浄化槽を設置する戸別処理となっているため、100％となっている。
(2)課題に対する今後の取組等
　類似団体と比較すると、汚水処理原価が低いことから効率的な汚水処理が行えている。その一方で、浄化槽設置基数が少なく、使用料収入が十分に確保できていないため、経費回収率は低い。このため、令和6年4月に使用料改定を行い、その後も段階的な使用料の改定を進める。</t>
    <rPh sb="133" eb="135">
      <t>ゲンショウ</t>
    </rPh>
    <rPh sb="140" eb="142">
      <t>ヘイキン</t>
    </rPh>
    <rPh sb="143" eb="145">
      <t>ウワマワ</t>
    </rPh>
    <rPh sb="166" eb="168">
      <t>ケンセツ</t>
    </rPh>
    <rPh sb="168" eb="170">
      <t>トウシ</t>
    </rPh>
    <rPh sb="170" eb="172">
      <t>カンレン</t>
    </rPh>
    <rPh sb="172" eb="174">
      <t>ジギョウ</t>
    </rPh>
    <rPh sb="175" eb="178">
      <t>ショウキボ</t>
    </rPh>
    <rPh sb="179" eb="181">
      <t>スイイ</t>
    </rPh>
    <rPh sb="197" eb="199">
      <t>ジョウキョウ</t>
    </rPh>
    <rPh sb="234" eb="235">
      <t>ヒク</t>
    </rPh>
    <rPh sb="236" eb="238">
      <t>ジョウキョウ</t>
    </rPh>
    <rPh sb="261" eb="264">
      <t>リヨウシャ</t>
    </rPh>
    <rPh sb="269" eb="270">
      <t>カク</t>
    </rPh>
    <rPh sb="292" eb="294">
      <t>ハイスイ</t>
    </rPh>
    <rPh sb="294" eb="295">
      <t>リョウ</t>
    </rPh>
    <rPh sb="296" eb="297">
      <t>スク</t>
    </rPh>
    <rPh sb="300" eb="303">
      <t>ヘイキンチ</t>
    </rPh>
    <rPh sb="305" eb="306">
      <t>ヒク</t>
    </rPh>
    <rPh sb="307" eb="309">
      <t>ジョウキョウ</t>
    </rPh>
    <rPh sb="469" eb="471">
      <t>レイワ</t>
    </rPh>
    <rPh sb="472" eb="473">
      <t>ネン</t>
    </rPh>
    <rPh sb="474" eb="475">
      <t>ガツ</t>
    </rPh>
    <rPh sb="476" eb="479">
      <t>シヨウリョウ</t>
    </rPh>
    <rPh sb="479" eb="481">
      <t>カイテイ</t>
    </rPh>
    <rPh sb="482" eb="483">
      <t>オコナ</t>
    </rPh>
    <rPh sb="487" eb="488">
      <t>ゴ</t>
    </rPh>
    <rPh sb="489" eb="492">
      <t>ダンカイテキ</t>
    </rPh>
    <rPh sb="493" eb="496">
      <t>シヨウリョウ</t>
    </rPh>
    <rPh sb="497" eb="499">
      <t>カイテイ</t>
    </rPh>
    <rPh sb="500" eb="50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</si>
</sst>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F4-468E-9F5C-DC8DCC4611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9F4-468E-9F5C-DC8DCC4611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50</c:v>
                </c:pt>
                <c:pt idx="2">
                  <c:v>47.09</c:v>
                </c:pt>
                <c:pt idx="3">
                  <c:v>45.14</c:v>
                </c:pt>
                <c:pt idx="4">
                  <c:v>43.09</c:v>
                </c:pt>
              </c:numCache>
            </c:numRef>
          </c:val>
          <c:extLst>
            <c:ext xmlns:c16="http://schemas.microsoft.com/office/drawing/2014/chart" uri="{C3380CC4-5D6E-409C-BE32-E72D297353CC}">
              <c16:uniqueId val="{00000000-2693-4132-B562-82EB6210E94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56.45</c:v>
                </c:pt>
                <c:pt idx="2">
                  <c:v>58.26</c:v>
                </c:pt>
                <c:pt idx="3">
                  <c:v>56.76</c:v>
                </c:pt>
                <c:pt idx="4">
                  <c:v>58.02</c:v>
                </c:pt>
              </c:numCache>
            </c:numRef>
          </c:val>
          <c:smooth val="0"/>
          <c:extLst>
            <c:ext xmlns:c16="http://schemas.microsoft.com/office/drawing/2014/chart" uri="{C3380CC4-5D6E-409C-BE32-E72D297353CC}">
              <c16:uniqueId val="{00000001-2693-4132-B562-82EB6210E94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AA70-44AE-B812-CAE8B3CA52A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54.99</c:v>
                </c:pt>
                <c:pt idx="2">
                  <c:v>66.430000000000007</c:v>
                </c:pt>
                <c:pt idx="3">
                  <c:v>66.88</c:v>
                </c:pt>
                <c:pt idx="4">
                  <c:v>63.66</c:v>
                </c:pt>
              </c:numCache>
            </c:numRef>
          </c:val>
          <c:smooth val="0"/>
          <c:extLst>
            <c:ext xmlns:c16="http://schemas.microsoft.com/office/drawing/2014/chart" uri="{C3380CC4-5D6E-409C-BE32-E72D297353CC}">
              <c16:uniqueId val="{00000001-AA70-44AE-B812-CAE8B3CA52A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103.68</c:v>
                </c:pt>
                <c:pt idx="2">
                  <c:v>105.36</c:v>
                </c:pt>
                <c:pt idx="3">
                  <c:v>107.01</c:v>
                </c:pt>
                <c:pt idx="4">
                  <c:v>120.23</c:v>
                </c:pt>
              </c:numCache>
            </c:numRef>
          </c:val>
          <c:extLst>
            <c:ext xmlns:c16="http://schemas.microsoft.com/office/drawing/2014/chart" uri="{C3380CC4-5D6E-409C-BE32-E72D297353CC}">
              <c16:uniqueId val="{00000000-D5D3-4192-BC54-E07A30AD4E9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95.33</c:v>
                </c:pt>
                <c:pt idx="2">
                  <c:v>92.17</c:v>
                </c:pt>
                <c:pt idx="3">
                  <c:v>101.83</c:v>
                </c:pt>
                <c:pt idx="4">
                  <c:v>95.1</c:v>
                </c:pt>
              </c:numCache>
            </c:numRef>
          </c:val>
          <c:smooth val="0"/>
          <c:extLst>
            <c:ext xmlns:c16="http://schemas.microsoft.com/office/drawing/2014/chart" uri="{C3380CC4-5D6E-409C-BE32-E72D297353CC}">
              <c16:uniqueId val="{00000001-D5D3-4192-BC54-E07A30AD4E9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23.1</c:v>
                </c:pt>
                <c:pt idx="2">
                  <c:v>26.33</c:v>
                </c:pt>
                <c:pt idx="3">
                  <c:v>29.13</c:v>
                </c:pt>
                <c:pt idx="4">
                  <c:v>30.85</c:v>
                </c:pt>
              </c:numCache>
            </c:numRef>
          </c:val>
          <c:extLst>
            <c:ext xmlns:c16="http://schemas.microsoft.com/office/drawing/2014/chart" uri="{C3380CC4-5D6E-409C-BE32-E72D297353CC}">
              <c16:uniqueId val="{00000000-72EA-465F-A8D8-6A0A273232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15.4</c:v>
                </c:pt>
                <c:pt idx="2">
                  <c:v>16.28</c:v>
                </c:pt>
                <c:pt idx="3">
                  <c:v>16.75</c:v>
                </c:pt>
                <c:pt idx="4">
                  <c:v>19.34</c:v>
                </c:pt>
              </c:numCache>
            </c:numRef>
          </c:val>
          <c:smooth val="0"/>
          <c:extLst>
            <c:ext xmlns:c16="http://schemas.microsoft.com/office/drawing/2014/chart" uri="{C3380CC4-5D6E-409C-BE32-E72D297353CC}">
              <c16:uniqueId val="{00000001-72EA-465F-A8D8-6A0A273232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AA-428F-A77C-7D0561A99D2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1AA-428F-A77C-7D0561A99D2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03C-4A03-9DAC-6ED4AEF0E33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162.82</c:v>
                </c:pt>
                <c:pt idx="2">
                  <c:v>193.62</c:v>
                </c:pt>
                <c:pt idx="3">
                  <c:v>44.51</c:v>
                </c:pt>
                <c:pt idx="4">
                  <c:v>225.85</c:v>
                </c:pt>
              </c:numCache>
            </c:numRef>
          </c:val>
          <c:smooth val="0"/>
          <c:extLst>
            <c:ext xmlns:c16="http://schemas.microsoft.com/office/drawing/2014/chart" uri="{C3380CC4-5D6E-409C-BE32-E72D297353CC}">
              <c16:uniqueId val="{00000001-203C-4A03-9DAC-6ED4AEF0E33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77.88</c:v>
                </c:pt>
                <c:pt idx="2">
                  <c:v>70.02</c:v>
                </c:pt>
                <c:pt idx="3">
                  <c:v>61.98</c:v>
                </c:pt>
                <c:pt idx="4">
                  <c:v>86.03</c:v>
                </c:pt>
              </c:numCache>
            </c:numRef>
          </c:val>
          <c:extLst>
            <c:ext xmlns:c16="http://schemas.microsoft.com/office/drawing/2014/chart" uri="{C3380CC4-5D6E-409C-BE32-E72D297353CC}">
              <c16:uniqueId val="{00000000-215B-41DD-B85C-99B1D58CC1C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125.61</c:v>
                </c:pt>
                <c:pt idx="2">
                  <c:v>67.75</c:v>
                </c:pt>
                <c:pt idx="3">
                  <c:v>150.30000000000001</c:v>
                </c:pt>
                <c:pt idx="4">
                  <c:v>45.1</c:v>
                </c:pt>
              </c:numCache>
            </c:numRef>
          </c:val>
          <c:smooth val="0"/>
          <c:extLst>
            <c:ext xmlns:c16="http://schemas.microsoft.com/office/drawing/2014/chart" uri="{C3380CC4-5D6E-409C-BE32-E72D297353CC}">
              <c16:uniqueId val="{00000001-215B-41DD-B85C-99B1D58CC1C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formatCode="#,##0.00;&quot;△&quot;#,##0.00;&quot;-&quot;">
                  <c:v>1.29</c:v>
                </c:pt>
                <c:pt idx="3">
                  <c:v>0</c:v>
                </c:pt>
                <c:pt idx="4" formatCode="#,##0.00;&quot;△&quot;#,##0.00;&quot;-&quot;">
                  <c:v>0.04</c:v>
                </c:pt>
              </c:numCache>
            </c:numRef>
          </c:val>
          <c:extLst>
            <c:ext xmlns:c16="http://schemas.microsoft.com/office/drawing/2014/chart" uri="{C3380CC4-5D6E-409C-BE32-E72D297353CC}">
              <c16:uniqueId val="{00000000-D24B-468A-B735-4B0A26C0532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398.42</c:v>
                </c:pt>
                <c:pt idx="2">
                  <c:v>393.35</c:v>
                </c:pt>
                <c:pt idx="3">
                  <c:v>397.03</c:v>
                </c:pt>
                <c:pt idx="4">
                  <c:v>424.95</c:v>
                </c:pt>
              </c:numCache>
            </c:numRef>
          </c:val>
          <c:smooth val="0"/>
          <c:extLst>
            <c:ext xmlns:c16="http://schemas.microsoft.com/office/drawing/2014/chart" uri="{C3380CC4-5D6E-409C-BE32-E72D297353CC}">
              <c16:uniqueId val="{00000001-D24B-468A-B735-4B0A26C0532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56.95</c:v>
                </c:pt>
                <c:pt idx="2">
                  <c:v>48.72</c:v>
                </c:pt>
                <c:pt idx="3">
                  <c:v>39.65</c:v>
                </c:pt>
                <c:pt idx="4">
                  <c:v>44.03</c:v>
                </c:pt>
              </c:numCache>
            </c:numRef>
          </c:val>
          <c:extLst>
            <c:ext xmlns:c16="http://schemas.microsoft.com/office/drawing/2014/chart" uri="{C3380CC4-5D6E-409C-BE32-E72D297353CC}">
              <c16:uniqueId val="{00000000-6DC1-4409-9718-D859C5197D7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50.7</c:v>
                </c:pt>
                <c:pt idx="2">
                  <c:v>48.13</c:v>
                </c:pt>
                <c:pt idx="3">
                  <c:v>46.58</c:v>
                </c:pt>
                <c:pt idx="4">
                  <c:v>41.67</c:v>
                </c:pt>
              </c:numCache>
            </c:numRef>
          </c:val>
          <c:smooth val="0"/>
          <c:extLst>
            <c:ext xmlns:c16="http://schemas.microsoft.com/office/drawing/2014/chart" uri="{C3380CC4-5D6E-409C-BE32-E72D297353CC}">
              <c16:uniqueId val="{00000001-6DC1-4409-9718-D859C5197D7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174.26</c:v>
                </c:pt>
                <c:pt idx="2">
                  <c:v>203.65</c:v>
                </c:pt>
                <c:pt idx="3">
                  <c:v>251.38</c:v>
                </c:pt>
                <c:pt idx="4">
                  <c:v>226.89</c:v>
                </c:pt>
              </c:numCache>
            </c:numRef>
          </c:val>
          <c:extLst>
            <c:ext xmlns:c16="http://schemas.microsoft.com/office/drawing/2014/chart" uri="{C3380CC4-5D6E-409C-BE32-E72D297353CC}">
              <c16:uniqueId val="{00000000-084D-450C-90F9-3846396733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289.81</c:v>
                </c:pt>
                <c:pt idx="2">
                  <c:v>301.54000000000002</c:v>
                </c:pt>
                <c:pt idx="3">
                  <c:v>311.73</c:v>
                </c:pt>
                <c:pt idx="4">
                  <c:v>326.49</c:v>
                </c:pt>
              </c:numCache>
            </c:numRef>
          </c:val>
          <c:smooth val="0"/>
          <c:extLst>
            <c:ext xmlns:c16="http://schemas.microsoft.com/office/drawing/2014/chart" uri="{C3380CC4-5D6E-409C-BE32-E72D297353CC}">
              <c16:uniqueId val="{00000001-084D-450C-90F9-3846396733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伊勢崎市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K3</v>
      </c>
      <c r="X8" s="39"/>
      <c r="Y8" s="39"/>
      <c r="Z8" s="39"/>
      <c r="AA8" s="39"/>
      <c r="AB8" s="39"/>
      <c r="AC8" s="39"/>
      <c r="AD8" s="40" t="str">
        <f>データ!$M$6</f>
        <v>非設置</v>
      </c>
      <c r="AE8" s="40"/>
      <c r="AF8" s="40"/>
      <c r="AG8" s="40"/>
      <c r="AH8" s="40"/>
      <c r="AI8" s="40"/>
      <c r="AJ8" s="40"/>
      <c r="AK8" s="3"/>
      <c r="AL8" s="41">
        <f>データ!S6</f>
        <v>212237</v>
      </c>
      <c r="AM8" s="41"/>
      <c r="AN8" s="41"/>
      <c r="AO8" s="41"/>
      <c r="AP8" s="41"/>
      <c r="AQ8" s="41"/>
      <c r="AR8" s="41"/>
      <c r="AS8" s="41"/>
      <c r="AT8" s="34">
        <f>データ!T6</f>
        <v>139.44</v>
      </c>
      <c r="AU8" s="34"/>
      <c r="AV8" s="34"/>
      <c r="AW8" s="34"/>
      <c r="AX8" s="34"/>
      <c r="AY8" s="34"/>
      <c r="AZ8" s="34"/>
      <c r="BA8" s="34"/>
      <c r="BB8" s="34">
        <f>データ!U6</f>
        <v>1522.07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69.260000000000005</v>
      </c>
      <c r="J10" s="34"/>
      <c r="K10" s="34"/>
      <c r="L10" s="34"/>
      <c r="M10" s="34"/>
      <c r="N10" s="34"/>
      <c r="O10" s="34"/>
      <c r="P10" s="34">
        <f>データ!P6</f>
        <v>0.15</v>
      </c>
      <c r="Q10" s="34"/>
      <c r="R10" s="34"/>
      <c r="S10" s="34"/>
      <c r="T10" s="34"/>
      <c r="U10" s="34"/>
      <c r="V10" s="34"/>
      <c r="W10" s="34">
        <f>データ!Q6</f>
        <v>100</v>
      </c>
      <c r="X10" s="34"/>
      <c r="Y10" s="34"/>
      <c r="Z10" s="34"/>
      <c r="AA10" s="34"/>
      <c r="AB10" s="34"/>
      <c r="AC10" s="34"/>
      <c r="AD10" s="41">
        <f>データ!R6</f>
        <v>2101</v>
      </c>
      <c r="AE10" s="41"/>
      <c r="AF10" s="41"/>
      <c r="AG10" s="41"/>
      <c r="AH10" s="41"/>
      <c r="AI10" s="41"/>
      <c r="AJ10" s="41"/>
      <c r="AK10" s="2"/>
      <c r="AL10" s="41">
        <f>データ!V6</f>
        <v>315</v>
      </c>
      <c r="AM10" s="41"/>
      <c r="AN10" s="41"/>
      <c r="AO10" s="41"/>
      <c r="AP10" s="41"/>
      <c r="AQ10" s="41"/>
      <c r="AR10" s="41"/>
      <c r="AS10" s="41"/>
      <c r="AT10" s="34">
        <f>データ!W6</f>
        <v>2.21</v>
      </c>
      <c r="AU10" s="34"/>
      <c r="AV10" s="34"/>
      <c r="AW10" s="34"/>
      <c r="AX10" s="34"/>
      <c r="AY10" s="34"/>
      <c r="AZ10" s="34"/>
      <c r="BA10" s="34"/>
      <c r="BB10" s="34">
        <f>データ!X6</f>
        <v>142.53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0etTQcRhiZ3ExhkQYaTciG5qyHSj5zi2efHd5DJ15KxioQsCwHjblUygduu6RrBjtD7Pp60BJrZidOLhznSYqA==" saltValue="ngDbtWNH9CQunUxADvhZq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102041</v>
      </c>
      <c r="D6" s="19">
        <f t="shared" si="3"/>
        <v>46</v>
      </c>
      <c r="E6" s="19">
        <f t="shared" si="3"/>
        <v>18</v>
      </c>
      <c r="F6" s="19">
        <f t="shared" si="3"/>
        <v>0</v>
      </c>
      <c r="G6" s="19">
        <f t="shared" si="3"/>
        <v>0</v>
      </c>
      <c r="H6" s="19" t="str">
        <f t="shared" si="3"/>
        <v>群馬県　伊勢崎市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69.260000000000005</v>
      </c>
      <c r="P6" s="20">
        <f t="shared" si="3"/>
        <v>0.15</v>
      </c>
      <c r="Q6" s="20">
        <f t="shared" si="3"/>
        <v>100</v>
      </c>
      <c r="R6" s="20">
        <f t="shared" si="3"/>
        <v>2101</v>
      </c>
      <c r="S6" s="20">
        <f t="shared" si="3"/>
        <v>212237</v>
      </c>
      <c r="T6" s="20">
        <f t="shared" si="3"/>
        <v>139.44</v>
      </c>
      <c r="U6" s="20">
        <f t="shared" si="3"/>
        <v>1522.07</v>
      </c>
      <c r="V6" s="20">
        <f t="shared" si="3"/>
        <v>315</v>
      </c>
      <c r="W6" s="20">
        <f t="shared" si="3"/>
        <v>2.21</v>
      </c>
      <c r="X6" s="20">
        <f t="shared" si="3"/>
        <v>142.53</v>
      </c>
      <c r="Y6" s="21" t="str">
        <f>IF(Y7="",NA(),Y7)</f>
        <v>-</v>
      </c>
      <c r="Z6" s="21">
        <f t="shared" ref="Z6:AH6" si="4">IF(Z7="",NA(),Z7)</f>
        <v>103.68</v>
      </c>
      <c r="AA6" s="21">
        <f t="shared" si="4"/>
        <v>105.36</v>
      </c>
      <c r="AB6" s="21">
        <f t="shared" si="4"/>
        <v>107.01</v>
      </c>
      <c r="AC6" s="21">
        <f t="shared" si="4"/>
        <v>120.23</v>
      </c>
      <c r="AD6" s="21" t="str">
        <f t="shared" si="4"/>
        <v>-</v>
      </c>
      <c r="AE6" s="21">
        <f t="shared" si="4"/>
        <v>95.33</v>
      </c>
      <c r="AF6" s="21">
        <f t="shared" si="4"/>
        <v>92.17</v>
      </c>
      <c r="AG6" s="21">
        <f t="shared" si="4"/>
        <v>101.83</v>
      </c>
      <c r="AH6" s="21">
        <f t="shared" si="4"/>
        <v>95.1</v>
      </c>
      <c r="AI6" s="20" t="str">
        <f>IF(AI7="","",IF(AI7="-","【-】","【"&amp;SUBSTITUTE(TEXT(AI7,"#,##0.00"),"-","△")&amp;"】"))</f>
        <v>【96.62】</v>
      </c>
      <c r="AJ6" s="21" t="str">
        <f>IF(AJ7="",NA(),AJ7)</f>
        <v>-</v>
      </c>
      <c r="AK6" s="20">
        <f t="shared" ref="AK6:AS6" si="5">IF(AK7="",NA(),AK7)</f>
        <v>0</v>
      </c>
      <c r="AL6" s="20">
        <f t="shared" si="5"/>
        <v>0</v>
      </c>
      <c r="AM6" s="20">
        <f t="shared" si="5"/>
        <v>0</v>
      </c>
      <c r="AN6" s="20">
        <f t="shared" si="5"/>
        <v>0</v>
      </c>
      <c r="AO6" s="21" t="str">
        <f t="shared" si="5"/>
        <v>-</v>
      </c>
      <c r="AP6" s="21">
        <f t="shared" si="5"/>
        <v>162.82</v>
      </c>
      <c r="AQ6" s="21">
        <f t="shared" si="5"/>
        <v>193.62</v>
      </c>
      <c r="AR6" s="21">
        <f t="shared" si="5"/>
        <v>44.51</v>
      </c>
      <c r="AS6" s="21">
        <f t="shared" si="5"/>
        <v>225.85</v>
      </c>
      <c r="AT6" s="20" t="str">
        <f>IF(AT7="","",IF(AT7="-","【-】","【"&amp;SUBSTITUTE(TEXT(AT7,"#,##0.00"),"-","△")&amp;"】"))</f>
        <v>【111.69】</v>
      </c>
      <c r="AU6" s="21" t="str">
        <f>IF(AU7="",NA(),AU7)</f>
        <v>-</v>
      </c>
      <c r="AV6" s="21">
        <f t="shared" ref="AV6:BD6" si="6">IF(AV7="",NA(),AV7)</f>
        <v>77.88</v>
      </c>
      <c r="AW6" s="21">
        <f t="shared" si="6"/>
        <v>70.02</v>
      </c>
      <c r="AX6" s="21">
        <f t="shared" si="6"/>
        <v>61.98</v>
      </c>
      <c r="AY6" s="21">
        <f t="shared" si="6"/>
        <v>86.03</v>
      </c>
      <c r="AZ6" s="21" t="str">
        <f t="shared" si="6"/>
        <v>-</v>
      </c>
      <c r="BA6" s="21">
        <f t="shared" si="6"/>
        <v>125.61</v>
      </c>
      <c r="BB6" s="21">
        <f t="shared" si="6"/>
        <v>67.75</v>
      </c>
      <c r="BC6" s="21">
        <f t="shared" si="6"/>
        <v>150.30000000000001</v>
      </c>
      <c r="BD6" s="21">
        <f t="shared" si="6"/>
        <v>45.1</v>
      </c>
      <c r="BE6" s="20" t="str">
        <f>IF(BE7="","",IF(BE7="-","【-】","【"&amp;SUBSTITUTE(TEXT(BE7,"#,##0.00"),"-","△")&amp;"】"))</f>
        <v>【111.29】</v>
      </c>
      <c r="BF6" s="21" t="str">
        <f>IF(BF7="",NA(),BF7)</f>
        <v>-</v>
      </c>
      <c r="BG6" s="20">
        <f t="shared" ref="BG6:BO6" si="7">IF(BG7="",NA(),BG7)</f>
        <v>0</v>
      </c>
      <c r="BH6" s="21">
        <f t="shared" si="7"/>
        <v>1.29</v>
      </c>
      <c r="BI6" s="20">
        <f t="shared" si="7"/>
        <v>0</v>
      </c>
      <c r="BJ6" s="21">
        <f t="shared" si="7"/>
        <v>0.04</v>
      </c>
      <c r="BK6" s="21" t="str">
        <f t="shared" si="7"/>
        <v>-</v>
      </c>
      <c r="BL6" s="21">
        <f t="shared" si="7"/>
        <v>398.42</v>
      </c>
      <c r="BM6" s="21">
        <f t="shared" si="7"/>
        <v>393.35</v>
      </c>
      <c r="BN6" s="21">
        <f t="shared" si="7"/>
        <v>397.03</v>
      </c>
      <c r="BO6" s="21">
        <f t="shared" si="7"/>
        <v>424.95</v>
      </c>
      <c r="BP6" s="20" t="str">
        <f>IF(BP7="","",IF(BP7="-","【-】","【"&amp;SUBSTITUTE(TEXT(BP7,"#,##0.00"),"-","△")&amp;"】"))</f>
        <v>【349.83】</v>
      </c>
      <c r="BQ6" s="21" t="str">
        <f>IF(BQ7="",NA(),BQ7)</f>
        <v>-</v>
      </c>
      <c r="BR6" s="21">
        <f t="shared" ref="BR6:BZ6" si="8">IF(BR7="",NA(),BR7)</f>
        <v>56.95</v>
      </c>
      <c r="BS6" s="21">
        <f t="shared" si="8"/>
        <v>48.72</v>
      </c>
      <c r="BT6" s="21">
        <f t="shared" si="8"/>
        <v>39.65</v>
      </c>
      <c r="BU6" s="21">
        <f t="shared" si="8"/>
        <v>44.03</v>
      </c>
      <c r="BV6" s="21" t="str">
        <f t="shared" si="8"/>
        <v>-</v>
      </c>
      <c r="BW6" s="21">
        <f t="shared" si="8"/>
        <v>50.7</v>
      </c>
      <c r="BX6" s="21">
        <f t="shared" si="8"/>
        <v>48.13</v>
      </c>
      <c r="BY6" s="21">
        <f t="shared" si="8"/>
        <v>46.58</v>
      </c>
      <c r="BZ6" s="21">
        <f t="shared" si="8"/>
        <v>41.67</v>
      </c>
      <c r="CA6" s="20" t="str">
        <f>IF(CA7="","",IF(CA7="-","【-】","【"&amp;SUBSTITUTE(TEXT(CA7,"#,##0.00"),"-","△")&amp;"】"))</f>
        <v>【53.65】</v>
      </c>
      <c r="CB6" s="21" t="str">
        <f>IF(CB7="",NA(),CB7)</f>
        <v>-</v>
      </c>
      <c r="CC6" s="21">
        <f t="shared" ref="CC6:CK6" si="9">IF(CC7="",NA(),CC7)</f>
        <v>174.26</v>
      </c>
      <c r="CD6" s="21">
        <f t="shared" si="9"/>
        <v>203.65</v>
      </c>
      <c r="CE6" s="21">
        <f t="shared" si="9"/>
        <v>251.38</v>
      </c>
      <c r="CF6" s="21">
        <f t="shared" si="9"/>
        <v>226.89</v>
      </c>
      <c r="CG6" s="21" t="str">
        <f t="shared" si="9"/>
        <v>-</v>
      </c>
      <c r="CH6" s="21">
        <f t="shared" si="9"/>
        <v>289.81</v>
      </c>
      <c r="CI6" s="21">
        <f t="shared" si="9"/>
        <v>301.54000000000002</v>
      </c>
      <c r="CJ6" s="21">
        <f t="shared" si="9"/>
        <v>311.73</v>
      </c>
      <c r="CK6" s="21">
        <f t="shared" si="9"/>
        <v>326.49</v>
      </c>
      <c r="CL6" s="20" t="str">
        <f>IF(CL7="","",IF(CL7="-","【-】","【"&amp;SUBSTITUTE(TEXT(CL7,"#,##0.00"),"-","△")&amp;"】"))</f>
        <v>【307.86】</v>
      </c>
      <c r="CM6" s="21" t="str">
        <f>IF(CM7="",NA(),CM7)</f>
        <v>-</v>
      </c>
      <c r="CN6" s="21">
        <f t="shared" ref="CN6:CV6" si="10">IF(CN7="",NA(),CN7)</f>
        <v>50</v>
      </c>
      <c r="CO6" s="21">
        <f t="shared" si="10"/>
        <v>47.09</v>
      </c>
      <c r="CP6" s="21">
        <f t="shared" si="10"/>
        <v>45.14</v>
      </c>
      <c r="CQ6" s="21">
        <f t="shared" si="10"/>
        <v>43.09</v>
      </c>
      <c r="CR6" s="21" t="str">
        <f t="shared" si="10"/>
        <v>-</v>
      </c>
      <c r="CS6" s="21">
        <f t="shared" si="10"/>
        <v>56.45</v>
      </c>
      <c r="CT6" s="21">
        <f t="shared" si="10"/>
        <v>58.26</v>
      </c>
      <c r="CU6" s="21">
        <f t="shared" si="10"/>
        <v>56.76</v>
      </c>
      <c r="CV6" s="21">
        <f t="shared" si="10"/>
        <v>58.02</v>
      </c>
      <c r="CW6" s="20" t="str">
        <f>IF(CW7="","",IF(CW7="-","【-】","【"&amp;SUBSTITUTE(TEXT(CW7,"#,##0.00"),"-","△")&amp;"】"))</f>
        <v>【54.61】</v>
      </c>
      <c r="CX6" s="21" t="str">
        <f>IF(CX7="",NA(),CX7)</f>
        <v>-</v>
      </c>
      <c r="CY6" s="21">
        <f t="shared" ref="CY6:DG6" si="11">IF(CY7="",NA(),CY7)</f>
        <v>100</v>
      </c>
      <c r="CZ6" s="21">
        <f t="shared" si="11"/>
        <v>100</v>
      </c>
      <c r="DA6" s="21">
        <f t="shared" si="11"/>
        <v>100</v>
      </c>
      <c r="DB6" s="21">
        <f t="shared" si="11"/>
        <v>100</v>
      </c>
      <c r="DC6" s="21" t="str">
        <f t="shared" si="11"/>
        <v>-</v>
      </c>
      <c r="DD6" s="21">
        <f t="shared" si="11"/>
        <v>54.99</v>
      </c>
      <c r="DE6" s="21">
        <f t="shared" si="11"/>
        <v>66.430000000000007</v>
      </c>
      <c r="DF6" s="21">
        <f t="shared" si="11"/>
        <v>66.88</v>
      </c>
      <c r="DG6" s="21">
        <f t="shared" si="11"/>
        <v>63.66</v>
      </c>
      <c r="DH6" s="20" t="str">
        <f>IF(DH7="","",IF(DH7="-","【-】","【"&amp;SUBSTITUTE(TEXT(DH7,"#,##0.00"),"-","△")&amp;"】"))</f>
        <v>【85.31】</v>
      </c>
      <c r="DI6" s="21" t="str">
        <f>IF(DI7="",NA(),DI7)</f>
        <v>-</v>
      </c>
      <c r="DJ6" s="21">
        <f t="shared" ref="DJ6:DR6" si="12">IF(DJ7="",NA(),DJ7)</f>
        <v>23.1</v>
      </c>
      <c r="DK6" s="21">
        <f t="shared" si="12"/>
        <v>26.33</v>
      </c>
      <c r="DL6" s="21">
        <f t="shared" si="12"/>
        <v>29.13</v>
      </c>
      <c r="DM6" s="21">
        <f t="shared" si="12"/>
        <v>30.85</v>
      </c>
      <c r="DN6" s="21" t="str">
        <f t="shared" si="12"/>
        <v>-</v>
      </c>
      <c r="DO6" s="21">
        <f t="shared" si="12"/>
        <v>15.4</v>
      </c>
      <c r="DP6" s="21">
        <f t="shared" si="12"/>
        <v>16.28</v>
      </c>
      <c r="DQ6" s="21">
        <f t="shared" si="12"/>
        <v>16.75</v>
      </c>
      <c r="DR6" s="21">
        <f t="shared" si="12"/>
        <v>19.34</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102041</v>
      </c>
      <c r="D7" s="23">
        <v>46</v>
      </c>
      <c r="E7" s="23">
        <v>18</v>
      </c>
      <c r="F7" s="23">
        <v>0</v>
      </c>
      <c r="G7" s="23">
        <v>0</v>
      </c>
      <c r="H7" s="23" t="s">
        <v>96</v>
      </c>
      <c r="I7" s="23" t="s">
        <v>97</v>
      </c>
      <c r="J7" s="23" t="s">
        <v>98</v>
      </c>
      <c r="K7" s="23" t="s">
        <v>99</v>
      </c>
      <c r="L7" s="23" t="s">
        <v>100</v>
      </c>
      <c r="M7" s="23" t="s">
        <v>101</v>
      </c>
      <c r="N7" s="24" t="s">
        <v>102</v>
      </c>
      <c r="O7" s="24">
        <v>69.260000000000005</v>
      </c>
      <c r="P7" s="24">
        <v>0.15</v>
      </c>
      <c r="Q7" s="24">
        <v>100</v>
      </c>
      <c r="R7" s="24">
        <v>2101</v>
      </c>
      <c r="S7" s="24">
        <v>212237</v>
      </c>
      <c r="T7" s="24">
        <v>139.44</v>
      </c>
      <c r="U7" s="24">
        <v>1522.07</v>
      </c>
      <c r="V7" s="24">
        <v>315</v>
      </c>
      <c r="W7" s="24">
        <v>2.21</v>
      </c>
      <c r="X7" s="24">
        <v>142.53</v>
      </c>
      <c r="Y7" s="24" t="s">
        <v>102</v>
      </c>
      <c r="Z7" s="24">
        <v>103.68</v>
      </c>
      <c r="AA7" s="24">
        <v>105.36</v>
      </c>
      <c r="AB7" s="24">
        <v>107.01</v>
      </c>
      <c r="AC7" s="24">
        <v>120.23</v>
      </c>
      <c r="AD7" s="24" t="s">
        <v>102</v>
      </c>
      <c r="AE7" s="24">
        <v>95.33</v>
      </c>
      <c r="AF7" s="24">
        <v>92.17</v>
      </c>
      <c r="AG7" s="24">
        <v>101.83</v>
      </c>
      <c r="AH7" s="24">
        <v>95.1</v>
      </c>
      <c r="AI7" s="24">
        <v>96.62</v>
      </c>
      <c r="AJ7" s="24" t="s">
        <v>102</v>
      </c>
      <c r="AK7" s="24">
        <v>0</v>
      </c>
      <c r="AL7" s="24">
        <v>0</v>
      </c>
      <c r="AM7" s="24">
        <v>0</v>
      </c>
      <c r="AN7" s="24">
        <v>0</v>
      </c>
      <c r="AO7" s="24" t="s">
        <v>102</v>
      </c>
      <c r="AP7" s="24">
        <v>162.82</v>
      </c>
      <c r="AQ7" s="24">
        <v>193.62</v>
      </c>
      <c r="AR7" s="24">
        <v>44.51</v>
      </c>
      <c r="AS7" s="24">
        <v>225.85</v>
      </c>
      <c r="AT7" s="24">
        <v>111.69</v>
      </c>
      <c r="AU7" s="24" t="s">
        <v>102</v>
      </c>
      <c r="AV7" s="24">
        <v>77.88</v>
      </c>
      <c r="AW7" s="24">
        <v>70.02</v>
      </c>
      <c r="AX7" s="24">
        <v>61.98</v>
      </c>
      <c r="AY7" s="24">
        <v>86.03</v>
      </c>
      <c r="AZ7" s="24" t="s">
        <v>102</v>
      </c>
      <c r="BA7" s="24">
        <v>125.61</v>
      </c>
      <c r="BB7" s="24">
        <v>67.75</v>
      </c>
      <c r="BC7" s="24">
        <v>150.30000000000001</v>
      </c>
      <c r="BD7" s="24">
        <v>45.1</v>
      </c>
      <c r="BE7" s="24">
        <v>111.29</v>
      </c>
      <c r="BF7" s="24" t="s">
        <v>102</v>
      </c>
      <c r="BG7" s="24">
        <v>0</v>
      </c>
      <c r="BH7" s="24">
        <v>1.29</v>
      </c>
      <c r="BI7" s="24">
        <v>0</v>
      </c>
      <c r="BJ7" s="24">
        <v>0.04</v>
      </c>
      <c r="BK7" s="24" t="s">
        <v>102</v>
      </c>
      <c r="BL7" s="24">
        <v>398.42</v>
      </c>
      <c r="BM7" s="24">
        <v>393.35</v>
      </c>
      <c r="BN7" s="24">
        <v>397.03</v>
      </c>
      <c r="BO7" s="24">
        <v>424.95</v>
      </c>
      <c r="BP7" s="24">
        <v>349.83</v>
      </c>
      <c r="BQ7" s="24" t="s">
        <v>102</v>
      </c>
      <c r="BR7" s="24">
        <v>56.95</v>
      </c>
      <c r="BS7" s="24">
        <v>48.72</v>
      </c>
      <c r="BT7" s="24">
        <v>39.65</v>
      </c>
      <c r="BU7" s="24">
        <v>44.03</v>
      </c>
      <c r="BV7" s="24" t="s">
        <v>102</v>
      </c>
      <c r="BW7" s="24">
        <v>50.7</v>
      </c>
      <c r="BX7" s="24">
        <v>48.13</v>
      </c>
      <c r="BY7" s="24">
        <v>46.58</v>
      </c>
      <c r="BZ7" s="24">
        <v>41.67</v>
      </c>
      <c r="CA7" s="24">
        <v>53.65</v>
      </c>
      <c r="CB7" s="24" t="s">
        <v>102</v>
      </c>
      <c r="CC7" s="24">
        <v>174.26</v>
      </c>
      <c r="CD7" s="24">
        <v>203.65</v>
      </c>
      <c r="CE7" s="24">
        <v>251.38</v>
      </c>
      <c r="CF7" s="24">
        <v>226.89</v>
      </c>
      <c r="CG7" s="24" t="s">
        <v>102</v>
      </c>
      <c r="CH7" s="24">
        <v>289.81</v>
      </c>
      <c r="CI7" s="24">
        <v>301.54000000000002</v>
      </c>
      <c r="CJ7" s="24">
        <v>311.73</v>
      </c>
      <c r="CK7" s="24">
        <v>326.49</v>
      </c>
      <c r="CL7" s="24">
        <v>307.86</v>
      </c>
      <c r="CM7" s="24" t="s">
        <v>102</v>
      </c>
      <c r="CN7" s="24">
        <v>50</v>
      </c>
      <c r="CO7" s="24">
        <v>47.09</v>
      </c>
      <c r="CP7" s="24">
        <v>45.14</v>
      </c>
      <c r="CQ7" s="24">
        <v>43.09</v>
      </c>
      <c r="CR7" s="24" t="s">
        <v>102</v>
      </c>
      <c r="CS7" s="24">
        <v>56.45</v>
      </c>
      <c r="CT7" s="24">
        <v>58.26</v>
      </c>
      <c r="CU7" s="24">
        <v>56.76</v>
      </c>
      <c r="CV7" s="24">
        <v>58.02</v>
      </c>
      <c r="CW7" s="24">
        <v>54.61</v>
      </c>
      <c r="CX7" s="24" t="s">
        <v>102</v>
      </c>
      <c r="CY7" s="24">
        <v>100</v>
      </c>
      <c r="CZ7" s="24">
        <v>100</v>
      </c>
      <c r="DA7" s="24">
        <v>100</v>
      </c>
      <c r="DB7" s="24">
        <v>100</v>
      </c>
      <c r="DC7" s="24" t="s">
        <v>102</v>
      </c>
      <c r="DD7" s="24">
        <v>54.99</v>
      </c>
      <c r="DE7" s="24">
        <v>66.430000000000007</v>
      </c>
      <c r="DF7" s="24">
        <v>66.88</v>
      </c>
      <c r="DG7" s="24">
        <v>63.66</v>
      </c>
      <c r="DH7" s="24">
        <v>85.31</v>
      </c>
      <c r="DI7" s="24" t="s">
        <v>102</v>
      </c>
      <c r="DJ7" s="24">
        <v>23.1</v>
      </c>
      <c r="DK7" s="24">
        <v>26.33</v>
      </c>
      <c r="DL7" s="24">
        <v>29.13</v>
      </c>
      <c r="DM7" s="24">
        <v>30.85</v>
      </c>
      <c r="DN7" s="24" t="s">
        <v>102</v>
      </c>
      <c r="DO7" s="24">
        <v>15.4</v>
      </c>
      <c r="DP7" s="24">
        <v>16.28</v>
      </c>
      <c r="DQ7" s="24">
        <v>16.75</v>
      </c>
      <c r="DR7" s="24">
        <v>19.34</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2025-02-04T07:08:22Z</cp:lastPrinted>
  <dcterms:created xsi:type="dcterms:W3CDTF">2025-01-24T07:24:01Z</dcterms:created>
  <dcterms:modified xsi:type="dcterms:W3CDTF">2025-02-27T06:10:01Z</dcterms:modified>
  <cp:category/>
</cp:coreProperties>
</file>