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15C1F159-B190-435E-BDC8-F766868DAF44}" xr6:coauthVersionLast="47" xr6:coauthVersionMax="47" xr10:uidLastSave="{00000000-0000-0000-0000-000000000000}"/>
  <workbookProtection workbookAlgorithmName="SHA-512" workbookHashValue="JnThFXpGyelnEotxcbaSRJSrvDt46kP4ugiWrldId/GrqAubrK4AvIZnVIDI28k7Vjz37G+nTZxV2IPomtMsbA==" workbookSaltValue="OfmFrgztdEKZ/OewRz0Fi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P10" i="4"/>
  <c r="I10" i="4"/>
  <c r="AT8" i="4"/>
  <c r="AD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<sst xmlns="http://schemas.openxmlformats.org/spreadsheetml/2006/main" count="253" uniqueCount="115">
  <si>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</si>
  <si>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</si>
  <si>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</si>
  <si>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</si>
  <si>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</si>
  <si>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</si>
  <si>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</si>
  <si>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</si>
  <si>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</si>
  <si>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</si>
  <si>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</si>
  <si>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</si>
  <si>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</si>
  <si>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</si>
  <si>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</si>
  <si>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</si>
  <si>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</si>
  <si>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</si>
  <si>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</si>
  <si>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</si>
  <si>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</si>
  <si>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</si>
  <si>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</si>
  <si>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</si>
  <si>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</si>
  <si>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</si>
  <si>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</si>
  <si>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</si>
  <si>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</si>
  <si>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</si>
  <si>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</si>
  <si>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</si>
  <si>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</si>
  <si>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</si>
  <si>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</si>
  <si>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</si>
  <si>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</si>
  <si>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</si>
  <si>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</si>
  <si>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</si>
  <si>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</si>
  <si>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</si>
  <si>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</si>
  <si>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</si>
  <si>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</si>
  <si>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</si>
  <si>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</si>
  <si>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</si>
  <si>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</si>
  <si>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</si>
  <si>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</si>
  <si>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</si>
  <si>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</si>
  <si>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</si>
  <si>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</si>
  <si>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</si>
  <si>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</si>
  <si>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</si>
  <si>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</si>
  <si>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</si>
  <si>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</si>
  <si>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</si>
  <si>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</si>
  <si>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</si>
  <si>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</si>
  <si>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</si>
  <si>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</si>
  <si>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</si>
  <si>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</si>
  <si>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</si>
  <si>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</si>
  <si>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</si>
  <si>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</si>
  <si>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</si>
  <si>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</si>
  <si>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</si>
  <si>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</si>
  <si>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</si>
  <si>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</si>
  <si>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</si>
  <si>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</si>
  <si>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</si>
  <si>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</si>
  <si>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</si>
  <si>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</si>
  <si>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</si>
  <si>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</si>
  <si>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</si>
  <si>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</si>
  <si>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</si>
  <si>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</si>
  <si>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</si>
  <si>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</si>
  <si>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</si>
  <si>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</si>
  <si>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</si>
  <si>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</si>
  <si>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</si>
  <si>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</si>
  <si>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</si>
  <si>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</si>
  <si>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</si>
  <si>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</si>
  <si>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</si>
  <si>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</si>
  <si>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</si>
  <si>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</si>
  <si>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</si>
  <si>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</si>
  <si>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</si>
  <si>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</si>
  <si>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</si>
  <si>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①100%は超えているものの、類似団体との比較では低く、また、営業外収益に占める一般会計補助金の割合が高い状況であるため、使用料収入の確保に努めていく必要がある。
③企業債の元金償還が多く、現金預金が少ないため、類似団体平均値と比較して著しく低い数値となっている。企業債の償還が進む中で、新規の借入を抑制していく必要がある。
④近年は、企業債の償還額が借入額を上回る状況が続いており、数値は改善傾向にあるが、引き続き、企業債の新規借入を抑制していく必要がある。
⑤前年度以前の処理場大規模修繕が終了したため、今年度は汚水処理費が下がり数値は改善したが、類似団体平均値との比較においては依然として低い水準にある。引き続き使用料収入の確保に努めていく必要がある。
⑥前年度以前の処理場大規模修繕が終了したため、今年度は汚水処理費が下がり数値は改善したが、安定的に低い水準となるよう、引き続き維持管理費の削減に努める必要がある。
⑦類似団体平均値と比較し若干高い水準にあるものの、近年は50%前後で推移しており、施設の処理能力に剰余が生じている。
⑧計画区域内の整備が概ね終了していることから横ばい傾向であるが、未接続の世帯もあることから、引き続き普及啓発活動を行う必要がある。</t>
    <phoneticPr fontId="4"/>
  </si>
  <si>
    <t>①法適化して４年目のため、数値自体は低い状況であるが、実際は整備後に３５年以上経過する償却資産もあることから、計画的な管渠更新を検討する必要がある。
②・③川田処理区が昭和62年4月、白沢処理区が平成12年4月、利根処理区が平成13年6月に供用開始しており、川田処理区については、供用開始後35年以上経過しているため、管渠の更新投資や老朽化対策が近い将来必要となる。また、白沢処理区、利根処理区については、早い段階から将来を見据えた対策を検討する必要がある。</t>
    <phoneticPr fontId="4"/>
  </si>
  <si>
    <t>　経営指標数値については、改善した項目があるものの一時的であり、類似団体との比較では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今後、施設の老朽化対策が急務となるため、ウォーターPPPの導入や経営戦略を見直したうえでの使用料改定を検討していく必要がある。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</si>
</sst>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25-4401-A2FA-5DF953B6AA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CF25-4401-A2FA-5DF953B6AA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48.89</c:v>
                </c:pt>
                <c:pt idx="2">
                  <c:v>48.81</c:v>
                </c:pt>
                <c:pt idx="3">
                  <c:v>49.59</c:v>
                </c:pt>
                <c:pt idx="4">
                  <c:v>48.61</c:v>
                </c:pt>
              </c:numCache>
            </c:numRef>
          </c:val>
          <c:extLst>
            <c:ext xmlns:c16="http://schemas.microsoft.com/office/drawing/2014/chart" uri="{C3380CC4-5D6E-409C-BE32-E72D297353CC}">
              <c16:uniqueId val="{00000000-65EA-4FFD-9B8E-FDDDA6F5E4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65EA-4FFD-9B8E-FDDDA6F5E4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84.98</c:v>
                </c:pt>
                <c:pt idx="2">
                  <c:v>86.21</c:v>
                </c:pt>
                <c:pt idx="3">
                  <c:v>87.72</c:v>
                </c:pt>
                <c:pt idx="4">
                  <c:v>88.21</c:v>
                </c:pt>
              </c:numCache>
            </c:numRef>
          </c:val>
          <c:extLst>
            <c:ext xmlns:c16="http://schemas.microsoft.com/office/drawing/2014/chart" uri="{C3380CC4-5D6E-409C-BE32-E72D297353CC}">
              <c16:uniqueId val="{00000000-9DEE-4B39-A101-873D395774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9DEE-4B39-A101-873D395774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103.84</c:v>
                </c:pt>
                <c:pt idx="2">
                  <c:v>104.24</c:v>
                </c:pt>
                <c:pt idx="3">
                  <c:v>103.62</c:v>
                </c:pt>
                <c:pt idx="4">
                  <c:v>100.74</c:v>
                </c:pt>
              </c:numCache>
            </c:numRef>
          </c:val>
          <c:extLst>
            <c:ext xmlns:c16="http://schemas.microsoft.com/office/drawing/2014/chart" uri="{C3380CC4-5D6E-409C-BE32-E72D297353CC}">
              <c16:uniqueId val="{00000000-F2E0-4EB1-A2E7-354A344854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F2E0-4EB1-A2E7-354A344854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3.64</c:v>
                </c:pt>
                <c:pt idx="2">
                  <c:v>7.28</c:v>
                </c:pt>
                <c:pt idx="3">
                  <c:v>10.7</c:v>
                </c:pt>
                <c:pt idx="4">
                  <c:v>14.11</c:v>
                </c:pt>
              </c:numCache>
            </c:numRef>
          </c:val>
          <c:extLst>
            <c:ext xmlns:c16="http://schemas.microsoft.com/office/drawing/2014/chart" uri="{C3380CC4-5D6E-409C-BE32-E72D297353CC}">
              <c16:uniqueId val="{00000000-1E26-4281-8AB6-36D36EAD3C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1E26-4281-8AB6-36D36EAD3C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6C-4F99-AC11-D3119E4B6C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AC6C-4F99-AC11-D3119E4B6C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94-47A6-91C0-67E3EEA043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0F94-47A6-91C0-67E3EEA043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22.84</c:v>
                </c:pt>
                <c:pt idx="2">
                  <c:v>23.77</c:v>
                </c:pt>
                <c:pt idx="3">
                  <c:v>19.760000000000002</c:v>
                </c:pt>
                <c:pt idx="4">
                  <c:v>8.0299999999999994</c:v>
                </c:pt>
              </c:numCache>
            </c:numRef>
          </c:val>
          <c:extLst>
            <c:ext xmlns:c16="http://schemas.microsoft.com/office/drawing/2014/chart" uri="{C3380CC4-5D6E-409C-BE32-E72D297353CC}">
              <c16:uniqueId val="{00000000-2FEC-45AA-8C12-DCC0BA581C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2FEC-45AA-8C12-DCC0BA581C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38.020000000000003</c:v>
                </c:pt>
                <c:pt idx="2">
                  <c:v>32.18</c:v>
                </c:pt>
                <c:pt idx="3">
                  <c:v>27.62</c:v>
                </c:pt>
                <c:pt idx="4">
                  <c:v>23.61</c:v>
                </c:pt>
              </c:numCache>
            </c:numRef>
          </c:val>
          <c:extLst>
            <c:ext xmlns:c16="http://schemas.microsoft.com/office/drawing/2014/chart" uri="{C3380CC4-5D6E-409C-BE32-E72D297353CC}">
              <c16:uniqueId val="{00000000-EC0A-49F8-9E2B-8F28010C5C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EC0A-49F8-9E2B-8F28010C5C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78.09</c:v>
                </c:pt>
                <c:pt idx="2">
                  <c:v>62.22</c:v>
                </c:pt>
                <c:pt idx="3">
                  <c:v>69.84</c:v>
                </c:pt>
                <c:pt idx="4">
                  <c:v>73.28</c:v>
                </c:pt>
              </c:numCache>
            </c:numRef>
          </c:val>
          <c:extLst>
            <c:ext xmlns:c16="http://schemas.microsoft.com/office/drawing/2014/chart" uri="{C3380CC4-5D6E-409C-BE32-E72D297353CC}">
              <c16:uniqueId val="{00000000-77DF-48AB-BD21-54D6E4668D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77DF-48AB-BD21-54D6E4668D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177.48</c:v>
                </c:pt>
                <c:pt idx="2">
                  <c:v>216.52</c:v>
                </c:pt>
                <c:pt idx="3">
                  <c:v>192.84</c:v>
                </c:pt>
                <c:pt idx="4">
                  <c:v>190.53</c:v>
                </c:pt>
              </c:numCache>
            </c:numRef>
          </c:val>
          <c:extLst>
            <c:ext xmlns:c16="http://schemas.microsoft.com/office/drawing/2014/chart" uri="{C3380CC4-5D6E-409C-BE32-E72D297353CC}">
              <c16:uniqueId val="{00000000-B4F9-4022-881A-8D4E7D97CC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B4F9-4022-881A-8D4E7D97CC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沼田市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44361</v>
      </c>
      <c r="AM8" s="45"/>
      <c r="AN8" s="45"/>
      <c r="AO8" s="45"/>
      <c r="AP8" s="45"/>
      <c r="AQ8" s="45"/>
      <c r="AR8" s="45"/>
      <c r="AS8" s="45"/>
      <c r="AT8" s="44">
        <f>データ!T6</f>
        <v>443.46</v>
      </c>
      <c r="AU8" s="44"/>
      <c r="AV8" s="44"/>
      <c r="AW8" s="44"/>
      <c r="AX8" s="44"/>
      <c r="AY8" s="44"/>
      <c r="AZ8" s="44"/>
      <c r="BA8" s="44"/>
      <c r="BB8" s="44">
        <f>データ!U6</f>
        <v>100.03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60.11</v>
      </c>
      <c r="J10" s="44"/>
      <c r="K10" s="44"/>
      <c r="L10" s="44"/>
      <c r="M10" s="44"/>
      <c r="N10" s="44"/>
      <c r="O10" s="44"/>
      <c r="P10" s="44">
        <f>データ!P6</f>
        <v>13</v>
      </c>
      <c r="Q10" s="44"/>
      <c r="R10" s="44"/>
      <c r="S10" s="44"/>
      <c r="T10" s="44"/>
      <c r="U10" s="44"/>
      <c r="V10" s="44"/>
      <c r="W10" s="44">
        <f>データ!Q6</f>
        <v>97.75</v>
      </c>
      <c r="X10" s="44"/>
      <c r="Y10" s="44"/>
      <c r="Z10" s="44"/>
      <c r="AA10" s="44"/>
      <c r="AB10" s="44"/>
      <c r="AC10" s="44"/>
      <c r="AD10" s="45">
        <f>データ!R6</f>
        <v>2780</v>
      </c>
      <c r="AE10" s="45"/>
      <c r="AF10" s="45"/>
      <c r="AG10" s="45"/>
      <c r="AH10" s="45"/>
      <c r="AI10" s="45"/>
      <c r="AJ10" s="45"/>
      <c r="AK10" s="2"/>
      <c r="AL10" s="45">
        <f>データ!V6</f>
        <v>5725</v>
      </c>
      <c r="AM10" s="45"/>
      <c r="AN10" s="45"/>
      <c r="AO10" s="45"/>
      <c r="AP10" s="45"/>
      <c r="AQ10" s="45"/>
      <c r="AR10" s="45"/>
      <c r="AS10" s="45"/>
      <c r="AT10" s="44">
        <f>データ!W6</f>
        <v>3.97</v>
      </c>
      <c r="AU10" s="44"/>
      <c r="AV10" s="44"/>
      <c r="AW10" s="44"/>
      <c r="AX10" s="44"/>
      <c r="AY10" s="44"/>
      <c r="AZ10" s="44"/>
      <c r="BA10" s="44"/>
      <c r="BB10" s="44">
        <f>データ!X6</f>
        <v>1442.07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FGZt68T/x9yBeoCt5zb2a+BhklHcDg4E16tJ3USnAcPUcvPrS+ZOPFcRXCY0WAM1ksymlZuL517gaX6ttAnmQ==" saltValue="7ziczxRi5/G5fF6OzBh8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102067</v>
      </c>
      <c r="D6" s="19">
        <f t="shared" si="3"/>
        <v>46</v>
      </c>
      <c r="E6" s="19">
        <f t="shared" si="3"/>
        <v>17</v>
      </c>
      <c r="F6" s="19">
        <f t="shared" si="3"/>
        <v>4</v>
      </c>
      <c r="G6" s="19">
        <f t="shared" si="3"/>
        <v>0</v>
      </c>
      <c r="H6" s="19" t="str">
        <f t="shared" si="3"/>
        <v>群馬県　沼田市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60.11</v>
      </c>
      <c r="P6" s="20">
        <f t="shared" si="3"/>
        <v>13</v>
      </c>
      <c r="Q6" s="20">
        <f t="shared" si="3"/>
        <v>97.75</v>
      </c>
      <c r="R6" s="20">
        <f t="shared" si="3"/>
        <v>2780</v>
      </c>
      <c r="S6" s="20">
        <f t="shared" si="3"/>
        <v>44361</v>
      </c>
      <c r="T6" s="20">
        <f t="shared" si="3"/>
        <v>443.46</v>
      </c>
      <c r="U6" s="20">
        <f t="shared" si="3"/>
        <v>100.03</v>
      </c>
      <c r="V6" s="20">
        <f t="shared" si="3"/>
        <v>5725</v>
      </c>
      <c r="W6" s="20">
        <f t="shared" si="3"/>
        <v>3.97</v>
      </c>
      <c r="X6" s="20">
        <f t="shared" si="3"/>
        <v>1442.07</v>
      </c>
      <c r="Y6" s="21" t="str">
        <f>IF(Y7="",NA(),Y7)</f>
        <v>-</v>
      </c>
      <c r="Z6" s="21">
        <f t="shared" ref="Z6:AH6" si="4">IF(Z7="",NA(),Z7)</f>
        <v>103.84</v>
      </c>
      <c r="AA6" s="21">
        <f t="shared" si="4"/>
        <v>104.24</v>
      </c>
      <c r="AB6" s="21">
        <f t="shared" si="4"/>
        <v>103.62</v>
      </c>
      <c r="AC6" s="21">
        <f t="shared" si="4"/>
        <v>100.74</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22.84</v>
      </c>
      <c r="AW6" s="21">
        <f t="shared" si="6"/>
        <v>23.77</v>
      </c>
      <c r="AX6" s="21">
        <f t="shared" si="6"/>
        <v>19.760000000000002</v>
      </c>
      <c r="AY6" s="21">
        <f t="shared" si="6"/>
        <v>8.0299999999999994</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38.020000000000003</v>
      </c>
      <c r="BH6" s="21">
        <f t="shared" si="7"/>
        <v>32.18</v>
      </c>
      <c r="BI6" s="21">
        <f t="shared" si="7"/>
        <v>27.62</v>
      </c>
      <c r="BJ6" s="21">
        <f t="shared" si="7"/>
        <v>23.61</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78.09</v>
      </c>
      <c r="BS6" s="21">
        <f t="shared" si="8"/>
        <v>62.22</v>
      </c>
      <c r="BT6" s="21">
        <f t="shared" si="8"/>
        <v>69.84</v>
      </c>
      <c r="BU6" s="21">
        <f t="shared" si="8"/>
        <v>73.28</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177.48</v>
      </c>
      <c r="CD6" s="21">
        <f t="shared" si="9"/>
        <v>216.52</v>
      </c>
      <c r="CE6" s="21">
        <f t="shared" si="9"/>
        <v>192.84</v>
      </c>
      <c r="CF6" s="21">
        <f t="shared" si="9"/>
        <v>190.53</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48.89</v>
      </c>
      <c r="CO6" s="21">
        <f t="shared" si="10"/>
        <v>48.81</v>
      </c>
      <c r="CP6" s="21">
        <f t="shared" si="10"/>
        <v>49.59</v>
      </c>
      <c r="CQ6" s="21">
        <f t="shared" si="10"/>
        <v>48.61</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84.98</v>
      </c>
      <c r="CZ6" s="21">
        <f t="shared" si="11"/>
        <v>86.21</v>
      </c>
      <c r="DA6" s="21">
        <f t="shared" si="11"/>
        <v>87.72</v>
      </c>
      <c r="DB6" s="21">
        <f t="shared" si="11"/>
        <v>88.21</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3.64</v>
      </c>
      <c r="DK6" s="21">
        <f t="shared" si="12"/>
        <v>7.28</v>
      </c>
      <c r="DL6" s="21">
        <f t="shared" si="12"/>
        <v>10.7</v>
      </c>
      <c r="DM6" s="21">
        <f t="shared" si="12"/>
        <v>14.11</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102067</v>
      </c>
      <c r="D7" s="23">
        <v>46</v>
      </c>
      <c r="E7" s="23">
        <v>17</v>
      </c>
      <c r="F7" s="23">
        <v>4</v>
      </c>
      <c r="G7" s="23">
        <v>0</v>
      </c>
      <c r="H7" s="23" t="s">
        <v>96</v>
      </c>
      <c r="I7" s="23" t="s">
        <v>97</v>
      </c>
      <c r="J7" s="23" t="s">
        <v>98</v>
      </c>
      <c r="K7" s="23" t="s">
        <v>99</v>
      </c>
      <c r="L7" s="23" t="s">
        <v>100</v>
      </c>
      <c r="M7" s="23" t="s">
        <v>101</v>
      </c>
      <c r="N7" s="24" t="s">
        <v>102</v>
      </c>
      <c r="O7" s="24">
        <v>60.11</v>
      </c>
      <c r="P7" s="24">
        <v>13</v>
      </c>
      <c r="Q7" s="24">
        <v>97.75</v>
      </c>
      <c r="R7" s="24">
        <v>2780</v>
      </c>
      <c r="S7" s="24">
        <v>44361</v>
      </c>
      <c r="T7" s="24">
        <v>443.46</v>
      </c>
      <c r="U7" s="24">
        <v>100.03</v>
      </c>
      <c r="V7" s="24">
        <v>5725</v>
      </c>
      <c r="W7" s="24">
        <v>3.97</v>
      </c>
      <c r="X7" s="24">
        <v>1442.07</v>
      </c>
      <c r="Y7" s="24" t="s">
        <v>102</v>
      </c>
      <c r="Z7" s="24">
        <v>103.84</v>
      </c>
      <c r="AA7" s="24">
        <v>104.24</v>
      </c>
      <c r="AB7" s="24">
        <v>103.62</v>
      </c>
      <c r="AC7" s="24">
        <v>100.74</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22.84</v>
      </c>
      <c r="AW7" s="24">
        <v>23.77</v>
      </c>
      <c r="AX7" s="24">
        <v>19.760000000000002</v>
      </c>
      <c r="AY7" s="24">
        <v>8.0299999999999994</v>
      </c>
      <c r="AZ7" s="24" t="s">
        <v>102</v>
      </c>
      <c r="BA7" s="24">
        <v>46.85</v>
      </c>
      <c r="BB7" s="24">
        <v>44.35</v>
      </c>
      <c r="BC7" s="24">
        <v>41.51</v>
      </c>
      <c r="BD7" s="24">
        <v>45.01</v>
      </c>
      <c r="BE7" s="24">
        <v>48.91</v>
      </c>
      <c r="BF7" s="24" t="s">
        <v>102</v>
      </c>
      <c r="BG7" s="24">
        <v>38.020000000000003</v>
      </c>
      <c r="BH7" s="24">
        <v>32.18</v>
      </c>
      <c r="BI7" s="24">
        <v>27.62</v>
      </c>
      <c r="BJ7" s="24">
        <v>23.61</v>
      </c>
      <c r="BK7" s="24" t="s">
        <v>102</v>
      </c>
      <c r="BL7" s="24">
        <v>1268.6300000000001</v>
      </c>
      <c r="BM7" s="24">
        <v>1283.69</v>
      </c>
      <c r="BN7" s="24">
        <v>1160.22</v>
      </c>
      <c r="BO7" s="24">
        <v>1141.98</v>
      </c>
      <c r="BP7" s="24">
        <v>1156.82</v>
      </c>
      <c r="BQ7" s="24" t="s">
        <v>102</v>
      </c>
      <c r="BR7" s="24">
        <v>78.09</v>
      </c>
      <c r="BS7" s="24">
        <v>62.22</v>
      </c>
      <c r="BT7" s="24">
        <v>69.84</v>
      </c>
      <c r="BU7" s="24">
        <v>73.28</v>
      </c>
      <c r="BV7" s="24" t="s">
        <v>102</v>
      </c>
      <c r="BW7" s="24">
        <v>82.88</v>
      </c>
      <c r="BX7" s="24">
        <v>82.53</v>
      </c>
      <c r="BY7" s="24">
        <v>81.81</v>
      </c>
      <c r="BZ7" s="24">
        <v>82.27</v>
      </c>
      <c r="CA7" s="24">
        <v>75.33</v>
      </c>
      <c r="CB7" s="24" t="s">
        <v>102</v>
      </c>
      <c r="CC7" s="24">
        <v>177.48</v>
      </c>
      <c r="CD7" s="24">
        <v>216.52</v>
      </c>
      <c r="CE7" s="24">
        <v>192.84</v>
      </c>
      <c r="CF7" s="24">
        <v>190.53</v>
      </c>
      <c r="CG7" s="24" t="s">
        <v>102</v>
      </c>
      <c r="CH7" s="24">
        <v>187.76</v>
      </c>
      <c r="CI7" s="24">
        <v>190.48</v>
      </c>
      <c r="CJ7" s="24">
        <v>193.59</v>
      </c>
      <c r="CK7" s="24">
        <v>194.42</v>
      </c>
      <c r="CL7" s="24">
        <v>215.73</v>
      </c>
      <c r="CM7" s="24" t="s">
        <v>102</v>
      </c>
      <c r="CN7" s="24">
        <v>48.89</v>
      </c>
      <c r="CO7" s="24">
        <v>48.81</v>
      </c>
      <c r="CP7" s="24">
        <v>49.59</v>
      </c>
      <c r="CQ7" s="24">
        <v>48.61</v>
      </c>
      <c r="CR7" s="24" t="s">
        <v>102</v>
      </c>
      <c r="CS7" s="24">
        <v>45.87</v>
      </c>
      <c r="CT7" s="24">
        <v>44.24</v>
      </c>
      <c r="CU7" s="24">
        <v>45.3</v>
      </c>
      <c r="CV7" s="24">
        <v>45.6</v>
      </c>
      <c r="CW7" s="24">
        <v>43.28</v>
      </c>
      <c r="CX7" s="24" t="s">
        <v>102</v>
      </c>
      <c r="CY7" s="24">
        <v>84.98</v>
      </c>
      <c r="CZ7" s="24">
        <v>86.21</v>
      </c>
      <c r="DA7" s="24">
        <v>87.72</v>
      </c>
      <c r="DB7" s="24">
        <v>88.21</v>
      </c>
      <c r="DC7" s="24" t="s">
        <v>102</v>
      </c>
      <c r="DD7" s="24">
        <v>87.65</v>
      </c>
      <c r="DE7" s="24">
        <v>88.15</v>
      </c>
      <c r="DF7" s="24">
        <v>88.37</v>
      </c>
      <c r="DG7" s="24">
        <v>88.66</v>
      </c>
      <c r="DH7" s="24">
        <v>86.21</v>
      </c>
      <c r="DI7" s="24" t="s">
        <v>102</v>
      </c>
      <c r="DJ7" s="24">
        <v>3.64</v>
      </c>
      <c r="DK7" s="24">
        <v>7.28</v>
      </c>
      <c r="DL7" s="24">
        <v>10.7</v>
      </c>
      <c r="DM7" s="24">
        <v>14.11</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2025-01-29T06:35:59Z</cp:lastPrinted>
  <dcterms:created xsi:type="dcterms:W3CDTF">2025-01-24T07:10:17Z</dcterms:created>
  <dcterms:modified xsi:type="dcterms:W3CDTF">2025-02-27T06:12:02Z</dcterms:modified>
  <cp:category/>
</cp:coreProperties>
</file>