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40968F3F-A2EC-4025-BBFE-9CA4289FF4A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参考様式１４（居宅介護記載例） " sheetId="4" r:id="rId1"/>
    <sheet name="参考様式１４ (短期入所記載例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6" i="3" l="1"/>
  <c r="K10" i="3"/>
  <c r="K19" i="3"/>
  <c r="K34" i="3"/>
  <c r="AF31" i="4"/>
  <c r="K31" i="4"/>
  <c r="AF30" i="4"/>
  <c r="K30" i="4"/>
  <c r="AF29" i="4"/>
  <c r="K29" i="4"/>
  <c r="AF28" i="4"/>
  <c r="K28" i="4"/>
  <c r="AF27" i="4"/>
  <c r="K27" i="4"/>
  <c r="AE25" i="4"/>
  <c r="K19" i="4"/>
  <c r="K32" i="4"/>
  <c r="Q34" i="4"/>
  <c r="AG14" i="4"/>
  <c r="AG12" i="4"/>
  <c r="AG10" i="4"/>
  <c r="AD15" i="4"/>
  <c r="K8" i="4"/>
  <c r="AF25" i="3"/>
  <c r="AE27" i="3" s="1"/>
  <c r="K21" i="3" s="1"/>
  <c r="AH18" i="3"/>
  <c r="AF15" i="3"/>
  <c r="AG16" i="3" s="1"/>
  <c r="AF33" i="3"/>
  <c r="K33" i="3" s="1"/>
  <c r="AF32" i="3"/>
  <c r="K32" i="3" s="1"/>
  <c r="AF31" i="3"/>
  <c r="K31" i="3" s="1"/>
  <c r="AF30" i="3"/>
  <c r="K30" i="3" s="1"/>
  <c r="AF29" i="3"/>
  <c r="K29" i="3"/>
  <c r="AD34" i="4"/>
  <c r="K34" i="4"/>
  <c r="K36" i="4"/>
  <c r="K17" i="4"/>
  <c r="X35" i="4"/>
  <c r="X34" i="4"/>
  <c r="Q36" i="3" l="1"/>
  <c r="X37" i="3"/>
  <c r="X36" i="3"/>
  <c r="K36" i="3" l="1"/>
  <c r="K38" i="3" s="1"/>
</calcChain>
</file>

<file path=xl/sharedStrings.xml><?xml version="1.0" encoding="utf-8"?>
<sst xmlns="http://schemas.openxmlformats.org/spreadsheetml/2006/main" count="218" uniqueCount="80">
  <si>
    <t>年</t>
    <rPh sb="0" eb="1">
      <t>ネン</t>
    </rPh>
    <phoneticPr fontId="2"/>
  </si>
  <si>
    <t>月</t>
    <rPh sb="0" eb="1">
      <t>ツキ</t>
    </rPh>
    <phoneticPr fontId="2"/>
  </si>
  <si>
    <t>～</t>
    <phoneticPr fontId="2"/>
  </si>
  <si>
    <t>）</t>
    <phoneticPr fontId="2"/>
  </si>
  <si>
    <t>支出</t>
    <rPh sb="0" eb="2">
      <t>シシュツ</t>
    </rPh>
    <phoneticPr fontId="2"/>
  </si>
  <si>
    <t>支出合計………（２）</t>
    <rPh sb="0" eb="2">
      <t>シシュツ</t>
    </rPh>
    <rPh sb="2" eb="4">
      <t>ゴウケイ</t>
    </rPh>
    <phoneticPr fontId="2"/>
  </si>
  <si>
    <t>差引収益（１）－（３）</t>
    <rPh sb="0" eb="2">
      <t>サシヒキ</t>
    </rPh>
    <rPh sb="2" eb="4">
      <t>シュウエキ</t>
    </rPh>
    <phoneticPr fontId="2"/>
  </si>
  <si>
    <t>※居宅介護に係る分</t>
    <rPh sb="1" eb="3">
      <t>キョタク</t>
    </rPh>
    <rPh sb="3" eb="5">
      <t>カイゴ</t>
    </rPh>
    <rPh sb="6" eb="7">
      <t>カカ</t>
    </rPh>
    <rPh sb="8" eb="9">
      <t>ブン</t>
    </rPh>
    <phoneticPr fontId="2"/>
  </si>
  <si>
    <t>（単位：円）</t>
    <rPh sb="1" eb="3">
      <t>タンイ</t>
    </rPh>
    <rPh sb="4" eb="5">
      <t>エン</t>
    </rPh>
    <phoneticPr fontId="2"/>
  </si>
  <si>
    <t>科　　目</t>
    <rPh sb="0" eb="4">
      <t>カモク</t>
    </rPh>
    <phoneticPr fontId="2"/>
  </si>
  <si>
    <t>収　　支　　予　　算　　書</t>
    <rPh sb="0" eb="4">
      <t>シュウシ</t>
    </rPh>
    <rPh sb="6" eb="13">
      <t>ヨサンショ</t>
    </rPh>
    <phoneticPr fontId="2"/>
  </si>
  <si>
    <t>平成</t>
    <rPh sb="0" eb="2">
      <t>ヘイセイ</t>
    </rPh>
    <phoneticPr fontId="2"/>
  </si>
  <si>
    <t>収入</t>
    <rPh sb="0" eb="2">
      <t>シュウニュウ</t>
    </rPh>
    <phoneticPr fontId="2"/>
  </si>
  <si>
    <t>×</t>
    <phoneticPr fontId="2"/>
  </si>
  <si>
    <t>＝</t>
    <phoneticPr fontId="2"/>
  </si>
  <si>
    <t>（平成</t>
    <rPh sb="1" eb="3">
      <t>ヘイセイ</t>
    </rPh>
    <phoneticPr fontId="2"/>
  </si>
  <si>
    <t>金　　額</t>
    <rPh sb="0" eb="4">
      <t>キンガク</t>
    </rPh>
    <phoneticPr fontId="2"/>
  </si>
  <si>
    <t>根　　拠</t>
    <rPh sb="0" eb="4">
      <t>コンキョ</t>
    </rPh>
    <phoneticPr fontId="2"/>
  </si>
  <si>
    <t>（１カ月）</t>
    <rPh sb="3" eb="4">
      <t>ツキ</t>
    </rPh>
    <phoneticPr fontId="2"/>
  </si>
  <si>
    <t>管理者</t>
    <rPh sb="0" eb="3">
      <t>カンリシャ</t>
    </rPh>
    <phoneticPr fontId="2"/>
  </si>
  <si>
    <t>サービス提供責任者</t>
    <rPh sb="4" eb="6">
      <t>テイキョウ</t>
    </rPh>
    <rPh sb="6" eb="9">
      <t>セキニンシャ</t>
    </rPh>
    <phoneticPr fontId="2"/>
  </si>
  <si>
    <t>従業者（ヘルパー）</t>
    <rPh sb="0" eb="3">
      <t>ジュウギョウシャ</t>
    </rPh>
    <phoneticPr fontId="2"/>
  </si>
  <si>
    <t>事務職員</t>
    <rPh sb="0" eb="2">
      <t>ジム</t>
    </rPh>
    <rPh sb="2" eb="4">
      <t>ショクイン</t>
    </rPh>
    <phoneticPr fontId="2"/>
  </si>
  <si>
    <t>円</t>
    <rPh sb="0" eb="1">
      <t>エン</t>
    </rPh>
    <phoneticPr fontId="2"/>
  </si>
  <si>
    <t>月</t>
    <rPh sb="0" eb="1">
      <t>ツキ</t>
    </rPh>
    <phoneticPr fontId="2"/>
  </si>
  <si>
    <t>居宅介護に係る支出</t>
    <rPh sb="0" eb="2">
      <t>キョタク</t>
    </rPh>
    <rPh sb="2" eb="4">
      <t>カイゴ</t>
    </rPh>
    <rPh sb="5" eb="6">
      <t>カカ</t>
    </rPh>
    <rPh sb="7" eb="9">
      <t>シシュツ</t>
    </rPh>
    <phoneticPr fontId="2"/>
  </si>
  <si>
    <t>　　   　・・・（３）</t>
    <phoneticPr fontId="2"/>
  </si>
  <si>
    <t>　介護給付費収入</t>
    <rPh sb="1" eb="3">
      <t>カイゴ</t>
    </rPh>
    <rPh sb="3" eb="6">
      <t>キュウフヒ</t>
    </rPh>
    <rPh sb="6" eb="8">
      <t>シュウニュウ</t>
    </rPh>
    <phoneticPr fontId="2"/>
  </si>
  <si>
    <t>（行動援護）</t>
    <rPh sb="1" eb="3">
      <t>コウドウ</t>
    </rPh>
    <rPh sb="3" eb="5">
      <t>エンゴ</t>
    </rPh>
    <phoneticPr fontId="2"/>
  </si>
  <si>
    <t>（訪問介護事業、介護予防訪問介護事業）</t>
    <rPh sb="1" eb="3">
      <t>ホウモン</t>
    </rPh>
    <rPh sb="3" eb="5">
      <t>カイゴ</t>
    </rPh>
    <rPh sb="5" eb="7">
      <t>ジギョウ</t>
    </rPh>
    <rPh sb="8" eb="10">
      <t>カイゴ</t>
    </rPh>
    <rPh sb="10" eb="12">
      <t>ヨボウ</t>
    </rPh>
    <rPh sb="12" eb="14">
      <t>ホウモン</t>
    </rPh>
    <rPh sb="14" eb="16">
      <t>カイゴ</t>
    </rPh>
    <rPh sb="16" eb="18">
      <t>ジギョウ</t>
    </rPh>
    <phoneticPr fontId="2"/>
  </si>
  <si>
    <t>人件費</t>
    <rPh sb="0" eb="3">
      <t>ジンケンヒ</t>
    </rPh>
    <phoneticPr fontId="2"/>
  </si>
  <si>
    <t>賃貸料</t>
    <rPh sb="0" eb="3">
      <t>チンタイリョウ</t>
    </rPh>
    <phoneticPr fontId="2"/>
  </si>
  <si>
    <t>光熱水費</t>
    <rPh sb="0" eb="3">
      <t>コウネツスイ</t>
    </rPh>
    <rPh sb="3" eb="4">
      <t>ヒ</t>
    </rPh>
    <phoneticPr fontId="2"/>
  </si>
  <si>
    <t>通信費</t>
    <rPh sb="0" eb="3">
      <t>ツウシンヒ</t>
    </rPh>
    <phoneticPr fontId="2"/>
  </si>
  <si>
    <t>事務費</t>
    <rPh sb="0" eb="3">
      <t>ジムヒ</t>
    </rPh>
    <phoneticPr fontId="2"/>
  </si>
  <si>
    <t>その他</t>
    <rPh sb="0" eb="3">
      <t>ソノタ</t>
    </rPh>
    <phoneticPr fontId="2"/>
  </si>
  <si>
    <t>身体介護中心……Ａ</t>
    <rPh sb="0" eb="2">
      <t>シンタイ</t>
    </rPh>
    <rPh sb="2" eb="4">
      <t>カイゴ</t>
    </rPh>
    <rPh sb="4" eb="6">
      <t>チュウシン</t>
    </rPh>
    <phoneticPr fontId="2"/>
  </si>
  <si>
    <t>＠</t>
    <phoneticPr fontId="2"/>
  </si>
  <si>
    <t>円／ｈ</t>
    <rPh sb="0" eb="1">
      <t>エン</t>
    </rPh>
    <phoneticPr fontId="2"/>
  </si>
  <si>
    <t>回</t>
    <rPh sb="0" eb="1">
      <t>カイ</t>
    </rPh>
    <phoneticPr fontId="2"/>
  </si>
  <si>
    <t>家事援助中心……Ｂ</t>
    <rPh sb="0" eb="2">
      <t>カジ</t>
    </rPh>
    <rPh sb="2" eb="4">
      <t>エンジョ</t>
    </rPh>
    <rPh sb="4" eb="6">
      <t>チュウシン</t>
    </rPh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</si>
  <si>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</si>
  <si>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</si>
  <si>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</si>
  <si>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</si>
  <si>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カ</t>
    <phoneticPr fontId="2"/>
  </si>
  <si>
    <t>※　科目は、それぞれの法人等に適用される会計基準等で作成してください。</t>
    <rPh sb="2" eb="4">
      <t>カモク</t>
    </rPh>
    <rPh sb="11" eb="13">
      <t>ホウジン</t>
    </rPh>
    <rPh sb="13" eb="14">
      <t>トウ</t>
    </rPh>
    <rPh sb="15" eb="17">
      <t>テキヨウ</t>
    </rPh>
    <rPh sb="20" eb="22">
      <t>カイケイ</t>
    </rPh>
    <rPh sb="22" eb="24">
      <t>キジュン</t>
    </rPh>
    <rPh sb="24" eb="25">
      <t>トウ</t>
    </rPh>
    <rPh sb="26" eb="28">
      <t>サクセイ</t>
    </rPh>
    <phoneticPr fontId="2"/>
  </si>
  <si>
    <t>　それによりがたい場合については、上記を参考にしていただいて差し支えありません。</t>
    <rPh sb="9" eb="11">
      <t>バアイ</t>
    </rPh>
    <rPh sb="17" eb="19">
      <t>ジョウキ</t>
    </rPh>
    <rPh sb="20" eb="22">
      <t>サンコウ</t>
    </rPh>
    <rPh sb="30" eb="31">
      <t>サ</t>
    </rPh>
    <rPh sb="32" eb="33">
      <t>ツカ</t>
    </rPh>
    <phoneticPr fontId="2"/>
  </si>
  <si>
    <t>○</t>
    <phoneticPr fontId="2"/>
  </si>
  <si>
    <t>（Ａ＋Ｂ＋Ｃ）×６カ月＝</t>
    <rPh sb="10" eb="11">
      <t>ツキ</t>
    </rPh>
    <phoneticPr fontId="2"/>
  </si>
  <si>
    <t>通院等乗降介助</t>
    <rPh sb="0" eb="2">
      <t>ツウイン</t>
    </rPh>
    <rPh sb="2" eb="3">
      <t>トウ</t>
    </rPh>
    <rPh sb="3" eb="5">
      <t>ジョウコウ</t>
    </rPh>
    <rPh sb="5" eb="7">
      <t>カイジョ</t>
    </rPh>
    <phoneticPr fontId="2"/>
  </si>
  <si>
    <t>（Ｅ＋Ｆ＋Ｇ＋Ｈ）×６カ月＝</t>
    <rPh sb="12" eb="13">
      <t>ツキ</t>
    </rPh>
    <phoneticPr fontId="2"/>
  </si>
  <si>
    <t>収入合計</t>
    <rPh sb="0" eb="2">
      <t>シュウニュウ</t>
    </rPh>
    <rPh sb="2" eb="4">
      <t>ゴウケイ</t>
    </rPh>
    <phoneticPr fontId="2"/>
  </si>
  <si>
    <t>（居宅介護）・・（１）</t>
    <rPh sb="1" eb="3">
      <t>キョタク</t>
    </rPh>
    <rPh sb="3" eb="5">
      <t>カイゴ</t>
    </rPh>
    <phoneticPr fontId="2"/>
  </si>
  <si>
    <t>（参考様式１４）</t>
    <rPh sb="1" eb="3">
      <t>サンコウ</t>
    </rPh>
    <rPh sb="3" eb="5">
      <t>ヨウシキ</t>
    </rPh>
    <phoneticPr fontId="2"/>
  </si>
  <si>
    <t>※短期入所に係る分</t>
    <rPh sb="1" eb="3">
      <t>タンキ</t>
    </rPh>
    <rPh sb="3" eb="5">
      <t>ニュウショ</t>
    </rPh>
    <rPh sb="6" eb="7">
      <t>カカ</t>
    </rPh>
    <rPh sb="8" eb="9">
      <t>ブン</t>
    </rPh>
    <phoneticPr fontId="2"/>
  </si>
  <si>
    <t>短期入所・・（１）</t>
    <rPh sb="0" eb="2">
      <t>タンキ</t>
    </rPh>
    <rPh sb="2" eb="4">
      <t>ニュウショ</t>
    </rPh>
    <phoneticPr fontId="2"/>
  </si>
  <si>
    <t>日中サービス支援型GH</t>
    <rPh sb="0" eb="2">
      <t>ニッチュウ</t>
    </rPh>
    <rPh sb="6" eb="8">
      <t>シエン</t>
    </rPh>
    <rPh sb="8" eb="9">
      <t>ガタ</t>
    </rPh>
    <phoneticPr fontId="10"/>
  </si>
  <si>
    <t>648×30=19,440</t>
    <phoneticPr fontId="10"/>
  </si>
  <si>
    <t>短期入所　区分４を想定　月15日利用（定員２名）</t>
    <rPh sb="0" eb="2">
      <t>タンキ</t>
    </rPh>
    <rPh sb="2" eb="4">
      <t>ニュウショ</t>
    </rPh>
    <rPh sb="5" eb="7">
      <t>クブン</t>
    </rPh>
    <rPh sb="9" eb="11">
      <t>ソウテイ</t>
    </rPh>
    <rPh sb="12" eb="13">
      <t>ツキ</t>
    </rPh>
    <rPh sb="15" eb="16">
      <t>ニチ</t>
    </rPh>
    <rPh sb="16" eb="18">
      <t>リヨウ</t>
    </rPh>
    <rPh sb="19" eb="21">
      <t>テイイン</t>
    </rPh>
    <rPh sb="22" eb="23">
      <t>メイ</t>
    </rPh>
    <phoneticPr fontId="10"/>
  </si>
  <si>
    <t>福祉介護職員処遇改善加算（Ⅳ）</t>
    <rPh sb="0" eb="2">
      <t>フクシ</t>
    </rPh>
    <rPh sb="2" eb="4">
      <t>カイゴ</t>
    </rPh>
    <rPh sb="4" eb="6">
      <t>ショクイン</t>
    </rPh>
    <rPh sb="6" eb="8">
      <t>ショグウ</t>
    </rPh>
    <rPh sb="8" eb="10">
      <t>カイゼン</t>
    </rPh>
    <rPh sb="10" eb="12">
      <t>カサン</t>
    </rPh>
    <phoneticPr fontId="2"/>
  </si>
  <si>
    <t>194,400×0.115=22,356</t>
    <phoneticPr fontId="10"/>
  </si>
  <si>
    <t>円</t>
    <rPh sb="0" eb="1">
      <t>エン</t>
    </rPh>
    <phoneticPr fontId="10"/>
  </si>
  <si>
    <t>月</t>
    <rPh sb="0" eb="1">
      <t>ツキ</t>
    </rPh>
    <phoneticPr fontId="10"/>
  </si>
  <si>
    <t>分</t>
    <rPh sb="0" eb="1">
      <t>フン</t>
    </rPh>
    <phoneticPr fontId="10"/>
  </si>
  <si>
    <t>・</t>
    <phoneticPr fontId="10"/>
  </si>
  <si>
    <t>(300×3＋200)×30×12</t>
    <phoneticPr fontId="10"/>
  </si>
  <si>
    <t>食費　１食300円、光熱水費　１日200円</t>
    <rPh sb="0" eb="2">
      <t>ショクヒ</t>
    </rPh>
    <rPh sb="4" eb="5">
      <t>ショク</t>
    </rPh>
    <rPh sb="8" eb="9">
      <t>エン</t>
    </rPh>
    <rPh sb="10" eb="14">
      <t>コウネツスイヒ</t>
    </rPh>
    <rPh sb="16" eb="17">
      <t>ニチ</t>
    </rPh>
    <rPh sb="20" eb="21">
      <t>エン</t>
    </rPh>
    <phoneticPr fontId="10"/>
  </si>
  <si>
    <t>管理者兼サービス管理責任者</t>
    <rPh sb="0" eb="3">
      <t>カンリシャ</t>
    </rPh>
    <rPh sb="3" eb="4">
      <t>カ</t>
    </rPh>
    <rPh sb="8" eb="10">
      <t>カンリ</t>
    </rPh>
    <rPh sb="10" eb="13">
      <t>セキニンシャ</t>
    </rPh>
    <phoneticPr fontId="2"/>
  </si>
  <si>
    <t>生活支援員</t>
    <rPh sb="0" eb="2">
      <t>セイカツ</t>
    </rPh>
    <rPh sb="2" eb="5">
      <t>シエンイン</t>
    </rPh>
    <phoneticPr fontId="10"/>
  </si>
  <si>
    <t>世話人</t>
    <rPh sb="0" eb="3">
      <t>セワニン</t>
    </rPh>
    <phoneticPr fontId="10"/>
  </si>
  <si>
    <t>12月分</t>
    <rPh sb="2" eb="4">
      <t>ツキブン</t>
    </rPh>
    <phoneticPr fontId="10"/>
  </si>
  <si>
    <t>社会保険料（年間）</t>
    <rPh sb="0" eb="2">
      <t>シャカイ</t>
    </rPh>
    <rPh sb="2" eb="5">
      <t>ホケンリョウ</t>
    </rPh>
    <rPh sb="6" eb="8">
      <t>ネンカン</t>
    </rPh>
    <phoneticPr fontId="10"/>
  </si>
  <si>
    <t>（合計）</t>
    <rPh sb="1" eb="3">
      <t>ゴウケイ</t>
    </rPh>
    <phoneticPr fontId="10"/>
  </si>
  <si>
    <t>短期入所に係る支出</t>
    <rPh sb="0" eb="2">
      <t>タンキ</t>
    </rPh>
    <rPh sb="2" eb="4">
      <t>ニュウショ</t>
    </rPh>
    <rPh sb="5" eb="6">
      <t>カカ</t>
    </rPh>
    <rPh sb="7" eb="9">
      <t>シシュツ</t>
    </rPh>
    <phoneticPr fontId="2"/>
  </si>
  <si>
    <t>（令和</t>
    <rPh sb="1" eb="3">
      <t>レイワ</t>
    </rPh>
    <phoneticPr fontId="2"/>
  </si>
  <si>
    <t>令和</t>
    <rPh sb="0" eb="2">
      <t>レイワ</t>
    </rPh>
    <phoneticPr fontId="2"/>
  </si>
  <si>
    <t>種別</t>
    <rPh sb="0" eb="2">
      <t>シュベツ</t>
    </rPh>
    <phoneticPr fontId="10"/>
  </si>
  <si>
    <t>単独型・併設型・空床型</t>
    <rPh sb="0" eb="3">
      <t>タンドクガタ</t>
    </rPh>
    <rPh sb="4" eb="7">
      <t>ヘイセツガタ</t>
    </rPh>
    <rPh sb="8" eb="10">
      <t>クウショウ</t>
    </rPh>
    <rPh sb="10" eb="11">
      <t>ガタ</t>
    </rPh>
    <phoneticPr fontId="10"/>
  </si>
  <si>
    <t>福祉型・福祉型強化・医療型</t>
    <rPh sb="0" eb="3">
      <t>フクシガタ</t>
    </rPh>
    <rPh sb="4" eb="6">
      <t>フクシ</t>
    </rPh>
    <rPh sb="6" eb="7">
      <t>ガタ</t>
    </rPh>
    <rPh sb="7" eb="9">
      <t>キョウカ</t>
    </rPh>
    <rPh sb="10" eb="12">
      <t>イリョウ</t>
    </rPh>
    <rPh sb="12" eb="13">
      <t>ガタ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</si>
</sst>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[Red]#,##0"/>
  </numFmts>
  <fonts count="1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1"/>
      <color indexed="10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76" fontId="8" fillId="0" borderId="15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vertical="center"/>
    </xf>
    <xf numFmtId="176" fontId="8" fillId="0" borderId="0" xfId="1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/>
    <xf numFmtId="0" fontId="8" fillId="0" borderId="19" xfId="0" applyFont="1" applyBorder="1" applyAlignment="1">
      <alignment vertical="center"/>
    </xf>
    <xf numFmtId="176" fontId="0" fillId="0" borderId="0" xfId="0" applyNumberFormat="1"/>
    <xf numFmtId="176" fontId="8" fillId="0" borderId="0" xfId="0" applyNumberFormat="1" applyFont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0" fillId="0" borderId="1" xfId="0" applyBorder="1"/>
    <xf numFmtId="0" fontId="8" fillId="0" borderId="1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9" xfId="0" applyBorder="1" applyAlignment="1">
      <alignment vertical="center"/>
    </xf>
    <xf numFmtId="176" fontId="6" fillId="0" borderId="17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176" fontId="8" fillId="0" borderId="15" xfId="0" applyNumberFormat="1" applyFont="1" applyBorder="1" applyAlignment="1">
      <alignment horizontal="right" vertical="center" shrinkToFi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77" fontId="6" fillId="0" borderId="17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77" fontId="6" fillId="0" borderId="18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177" fontId="8" fillId="0" borderId="12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right" vertical="center" shrinkToFit="1"/>
    </xf>
    <xf numFmtId="0" fontId="8" fillId="0" borderId="15" xfId="0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right" vertical="center"/>
    </xf>
    <xf numFmtId="176" fontId="8" fillId="0" borderId="27" xfId="0" applyNumberFormat="1" applyFont="1" applyBorder="1" applyAlignment="1">
      <alignment horizontal="right" vertical="center" shrinkToFit="1"/>
    </xf>
    <xf numFmtId="0" fontId="6" fillId="0" borderId="15" xfId="0" applyFont="1" applyBorder="1" applyAlignment="1">
      <alignment horizontal="left" vertical="center"/>
    </xf>
    <xf numFmtId="177" fontId="6" fillId="0" borderId="25" xfId="0" applyNumberFormat="1" applyFont="1" applyBorder="1" applyAlignment="1">
      <alignment vertical="center"/>
    </xf>
    <xf numFmtId="177" fontId="6" fillId="0" borderId="15" xfId="0" applyNumberFormat="1" applyFont="1" applyBorder="1" applyAlignment="1">
      <alignment vertical="center"/>
    </xf>
    <xf numFmtId="177" fontId="6" fillId="0" borderId="26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vertical="center" shrinkToFit="1"/>
    </xf>
    <xf numFmtId="0" fontId="8" fillId="0" borderId="15" xfId="0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right" vertical="center" shrinkToFit="1"/>
    </xf>
    <xf numFmtId="0" fontId="6" fillId="0" borderId="0" xfId="0" applyFont="1" applyBorder="1" applyAlignment="1">
      <alignment horizontal="left" vertical="center"/>
    </xf>
    <xf numFmtId="177" fontId="6" fillId="0" borderId="17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7" fontId="6" fillId="0" borderId="18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38" fontId="7" fillId="0" borderId="0" xfId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177" fontId="7" fillId="0" borderId="0" xfId="0" applyNumberFormat="1" applyFont="1" applyBorder="1" applyAlignment="1">
      <alignment vertical="center"/>
    </xf>
    <xf numFmtId="177" fontId="7" fillId="0" borderId="18" xfId="0" applyNumberFormat="1" applyFont="1" applyBorder="1" applyAlignment="1">
      <alignment vertical="center"/>
    </xf>
    <xf numFmtId="177" fontId="7" fillId="0" borderId="17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77" fontId="6" fillId="0" borderId="23" xfId="0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7" fontId="6" fillId="0" borderId="24" xfId="0" applyNumberFormat="1" applyFont="1" applyBorder="1" applyAlignment="1">
      <alignment vertical="center"/>
    </xf>
    <xf numFmtId="176" fontId="6" fillId="0" borderId="28" xfId="1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76" fontId="8" fillId="0" borderId="30" xfId="0" applyNumberFormat="1" applyFont="1" applyBorder="1" applyAlignment="1">
      <alignment vertical="center" shrinkToFit="1"/>
    </xf>
    <xf numFmtId="176" fontId="8" fillId="0" borderId="31" xfId="0" applyNumberFormat="1" applyFont="1" applyBorder="1" applyAlignment="1">
      <alignment vertical="center" shrinkToFit="1"/>
    </xf>
    <xf numFmtId="0" fontId="7" fillId="0" borderId="3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76" fontId="6" fillId="0" borderId="40" xfId="1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left" vertical="center" shrinkToFit="1"/>
    </xf>
    <xf numFmtId="176" fontId="8" fillId="0" borderId="1" xfId="0" applyNumberFormat="1" applyFont="1" applyBorder="1" applyAlignment="1">
      <alignment horizontal="left" vertical="center" shrinkToFit="1"/>
    </xf>
    <xf numFmtId="176" fontId="8" fillId="0" borderId="1" xfId="0" applyNumberFormat="1" applyFont="1" applyBorder="1" applyAlignment="1">
      <alignment vertical="center" shrinkToFit="1"/>
    </xf>
    <xf numFmtId="176" fontId="11" fillId="0" borderId="2" xfId="0" applyNumberFormat="1" applyFont="1" applyBorder="1" applyAlignment="1">
      <alignment horizontal="right"/>
    </xf>
    <xf numFmtId="176" fontId="8" fillId="0" borderId="15" xfId="0" applyNumberFormat="1" applyFont="1" applyBorder="1" applyAlignment="1">
      <alignment horizontal="center" vertical="center"/>
    </xf>
    <xf numFmtId="38" fontId="11" fillId="0" borderId="0" xfId="1" applyFont="1" applyAlignment="1">
      <alignment horizontal="right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175260</xdr:colOff>
      <xdr:row>8</xdr:row>
      <xdr:rowOff>15240</xdr:rowOff>
    </xdr:from>
    <xdr:to>
      <xdr:col>17</xdr:col>
      <xdr:colOff>76200</xdr:colOff>
      <xdr:row>14</xdr:row>
      <xdr:rowOff>152400</xdr:rowOff>
    </xdr:to>
    <xdr:sp macro="" textlink="">
      <xdr:nvSpPr>
        <xdr:cNvPr id="4113" name="AutoShape 1">
          <a:extLst>
            <a:ext uri="{FF2B5EF4-FFF2-40B4-BE49-F238E27FC236}">
              <a16:creationId xmlns:a16="http://schemas.microsoft.com/office/drawing/2014/main" id="{7C79F66E-680F-1799-40C4-FD3CE2EC0947}"/>
            </a:ext>
          </a:extLst>
        </xdr:cNvPr>
        <xdr:cNvSpPr>
          <a:spLocks/>
        </xdr:cNvSpPr>
      </xdr:nvSpPr>
      <xdr:spPr bwMode="auto">
        <a:xfrm>
          <a:off x="2918460" y="1844040"/>
          <a:ext cx="266700" cy="1508760"/>
        </a:xfrm>
        <a:prstGeom prst="leftBrace">
          <a:avLst>
            <a:gd name="adj1" fmla="val 47143"/>
            <a:gd name="adj2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18</xdr:row>
      <xdr:rowOff>144780</xdr:rowOff>
    </xdr:from>
    <xdr:to>
      <xdr:col>17</xdr:col>
      <xdr:colOff>121920</xdr:colOff>
      <xdr:row>25</xdr:row>
      <xdr:rowOff>7620</xdr:rowOff>
    </xdr:to>
    <xdr:sp macro="" textlink="">
      <xdr:nvSpPr>
        <xdr:cNvPr id="4114" name="AutoShape 2">
          <a:extLst>
            <a:ext uri="{FF2B5EF4-FFF2-40B4-BE49-F238E27FC236}">
              <a16:creationId xmlns:a16="http://schemas.microsoft.com/office/drawing/2014/main" id="{AB94C91B-882A-646A-D094-4F9ACF766AD9}"/>
            </a:ext>
          </a:extLst>
        </xdr:cNvPr>
        <xdr:cNvSpPr>
          <a:spLocks/>
        </xdr:cNvSpPr>
      </xdr:nvSpPr>
      <xdr:spPr bwMode="auto">
        <a:xfrm>
          <a:off x="2964180" y="4259580"/>
          <a:ext cx="266700" cy="1463040"/>
        </a:xfrm>
        <a:prstGeom prst="leftBrace">
          <a:avLst>
            <a:gd name="adj1" fmla="val 45714"/>
            <a:gd name="adj2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60960</xdr:colOff>
      <xdr:row>9</xdr:row>
      <xdr:rowOff>30480</xdr:rowOff>
    </xdr:from>
    <xdr:to>
      <xdr:col>24</xdr:col>
      <xdr:colOff>7620</xdr:colOff>
      <xdr:row>33</xdr:row>
      <xdr:rowOff>68580</xdr:rowOff>
    </xdr:to>
    <xdr:sp macro="" textlink="">
      <xdr:nvSpPr>
        <xdr:cNvPr id="4115" name="Line 3">
          <a:extLst>
            <a:ext uri="{FF2B5EF4-FFF2-40B4-BE49-F238E27FC236}">
              <a16:creationId xmlns:a16="http://schemas.microsoft.com/office/drawing/2014/main" id="{678A26BF-3941-0625-3A6F-CBD847C9E65E}"/>
            </a:ext>
          </a:extLst>
        </xdr:cNvPr>
        <xdr:cNvSpPr>
          <a:spLocks noChangeShapeType="1"/>
        </xdr:cNvSpPr>
      </xdr:nvSpPr>
      <xdr:spPr bwMode="auto">
        <a:xfrm>
          <a:off x="2804160" y="2087880"/>
          <a:ext cx="1592580" cy="5524500"/>
        </a:xfrm>
        <a:prstGeom prst="line">
          <a:avLst/>
        </a:prstGeom>
        <a:noFill/>
        <a:ln w="9525">
          <a:solidFill>
            <a:srgbClr val="FF0000"/>
          </a:solidFill>
          <a:round/>
          <a:headEnd type="oval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45720</xdr:colOff>
      <xdr:row>17</xdr:row>
      <xdr:rowOff>83820</xdr:rowOff>
    </xdr:from>
    <xdr:to>
      <xdr:col>23</xdr:col>
      <xdr:colOff>114300</xdr:colOff>
      <xdr:row>34</xdr:row>
      <xdr:rowOff>99060</xdr:rowOff>
    </xdr:to>
    <xdr:sp macro="" textlink="">
      <xdr:nvSpPr>
        <xdr:cNvPr id="4116" name="Line 4">
          <a:extLst>
            <a:ext uri="{FF2B5EF4-FFF2-40B4-BE49-F238E27FC236}">
              <a16:creationId xmlns:a16="http://schemas.microsoft.com/office/drawing/2014/main" id="{FDAC4943-A2A5-F367-5EC3-918EBFD4A246}"/>
            </a:ext>
          </a:extLst>
        </xdr:cNvPr>
        <xdr:cNvSpPr>
          <a:spLocks noChangeShapeType="1"/>
        </xdr:cNvSpPr>
      </xdr:nvSpPr>
      <xdr:spPr bwMode="auto">
        <a:xfrm>
          <a:off x="2788920" y="3970020"/>
          <a:ext cx="1531620" cy="3901440"/>
        </a:xfrm>
        <a:prstGeom prst="line">
          <a:avLst/>
        </a:prstGeom>
        <a:noFill/>
        <a:ln w="9525">
          <a:solidFill>
            <a:srgbClr val="FF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32</xdr:row>
      <xdr:rowOff>99060</xdr:rowOff>
    </xdr:from>
    <xdr:to>
      <xdr:col>17</xdr:col>
      <xdr:colOff>114300</xdr:colOff>
      <xdr:row>33</xdr:row>
      <xdr:rowOff>182880</xdr:rowOff>
    </xdr:to>
    <xdr:sp macro="" textlink="">
      <xdr:nvSpPr>
        <xdr:cNvPr id="4117" name="Line 5">
          <a:extLst>
            <a:ext uri="{FF2B5EF4-FFF2-40B4-BE49-F238E27FC236}">
              <a16:creationId xmlns:a16="http://schemas.microsoft.com/office/drawing/2014/main" id="{E4831FAC-DD8B-4D9A-0CB5-7A7E91D06D8E}"/>
            </a:ext>
          </a:extLst>
        </xdr:cNvPr>
        <xdr:cNvSpPr>
          <a:spLocks noChangeShapeType="1"/>
        </xdr:cNvSpPr>
      </xdr:nvSpPr>
      <xdr:spPr bwMode="auto">
        <a:xfrm>
          <a:off x="2743200" y="7414260"/>
          <a:ext cx="480060" cy="312420"/>
        </a:xfrm>
        <a:prstGeom prst="line">
          <a:avLst/>
        </a:prstGeom>
        <a:noFill/>
        <a:ln w="9525">
          <a:solidFill>
            <a:srgbClr val="FF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19050</xdr:colOff>
      <xdr:row>0</xdr:row>
      <xdr:rowOff>200025</xdr:rowOff>
    </xdr:from>
    <xdr:to>
      <xdr:col>19</xdr:col>
      <xdr:colOff>0</xdr:colOff>
      <xdr:row>2</xdr:row>
      <xdr:rowOff>85725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8E27B4F7-7219-048D-CED5-E921AFB0ACF5}"/>
            </a:ext>
          </a:extLst>
        </xdr:cNvPr>
        <xdr:cNvSpPr>
          <a:spLocks noChangeArrowheads="1"/>
        </xdr:cNvSpPr>
      </xdr:nvSpPr>
      <xdr:spPr bwMode="auto">
        <a:xfrm>
          <a:off x="1116330" y="200025"/>
          <a:ext cx="2358390" cy="342900"/>
        </a:xfrm>
        <a:prstGeom prst="wedgeRectCallout">
          <a:avLst>
            <a:gd name="adj1" fmla="val -21019"/>
            <a:gd name="adj2" fmla="val 16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事業開始月から定款に記載されている法人の会計年度終了月まで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26</xdr:col>
      <xdr:colOff>142875</xdr:colOff>
      <xdr:row>1</xdr:row>
      <xdr:rowOff>38100</xdr:rowOff>
    </xdr:from>
    <xdr:to>
      <xdr:col>35</xdr:col>
      <xdr:colOff>28575</xdr:colOff>
      <xdr:row>3</xdr:row>
      <xdr:rowOff>95250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57E6B6FD-BBE3-1F82-49B1-4335033CE3D5}"/>
            </a:ext>
          </a:extLst>
        </xdr:cNvPr>
        <xdr:cNvSpPr>
          <a:spLocks noChangeArrowheads="1"/>
        </xdr:cNvSpPr>
      </xdr:nvSpPr>
      <xdr:spPr bwMode="auto">
        <a:xfrm>
          <a:off x="4897755" y="266700"/>
          <a:ext cx="1531620" cy="514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単価はすべて参考です。正しい単価で作成してください。</a:t>
          </a:r>
        </a:p>
      </xdr:txBody>
    </xdr:sp>
    <xdr:clientData/>
  </xdr:twoCellAnchor>
  <xdr:twoCellAnchor>
    <xdr:from>
      <xdr:col>21</xdr:col>
      <xdr:colOff>76200</xdr:colOff>
      <xdr:row>2</xdr:row>
      <xdr:rowOff>68580</xdr:rowOff>
    </xdr:from>
    <xdr:to>
      <xdr:col>26</xdr:col>
      <xdr:colOff>144780</xdr:colOff>
      <xdr:row>9</xdr:row>
      <xdr:rowOff>60960</xdr:rowOff>
    </xdr:to>
    <xdr:cxnSp macro="">
      <xdr:nvCxnSpPr>
        <xdr:cNvPr id="4120" name="AutoShape 8">
          <a:extLst>
            <a:ext uri="{FF2B5EF4-FFF2-40B4-BE49-F238E27FC236}">
              <a16:creationId xmlns:a16="http://schemas.microsoft.com/office/drawing/2014/main" id="{18306EC4-ECBE-5738-DE34-EE75BAA8008F}"/>
            </a:ext>
          </a:extLst>
        </xdr:cNvPr>
        <xdr:cNvCxnSpPr>
          <a:cxnSpLocks noChangeShapeType="1"/>
          <a:stCxn id="8" idx="1"/>
        </xdr:cNvCxnSpPr>
      </xdr:nvCxnSpPr>
      <xdr:spPr bwMode="auto">
        <a:xfrm rot="10800000" flipV="1">
          <a:off x="3916680" y="525780"/>
          <a:ext cx="982980" cy="1592580"/>
        </a:xfrm>
        <a:prstGeom prst="bentConnector2">
          <a:avLst/>
        </a:prstGeom>
        <a:noFill/>
        <a:ln w="9525">
          <a:solidFill>
            <a:srgbClr val="FF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175260</xdr:colOff>
      <xdr:row>10</xdr:row>
      <xdr:rowOff>15240</xdr:rowOff>
    </xdr:from>
    <xdr:to>
      <xdr:col>16</xdr:col>
      <xdr:colOff>160020</xdr:colOff>
      <xdr:row>16</xdr:row>
      <xdr:rowOff>167640</xdr:rowOff>
    </xdr:to>
    <xdr:sp macro="" textlink="">
      <xdr:nvSpPr>
        <xdr:cNvPr id="3087" name="AutoShape 1">
          <a:extLst>
            <a:ext uri="{FF2B5EF4-FFF2-40B4-BE49-F238E27FC236}">
              <a16:creationId xmlns:a16="http://schemas.microsoft.com/office/drawing/2014/main" id="{1C9FF1C5-8922-BDA8-58EB-3133EA96CDC1}"/>
            </a:ext>
          </a:extLst>
        </xdr:cNvPr>
        <xdr:cNvSpPr>
          <a:spLocks/>
        </xdr:cNvSpPr>
      </xdr:nvSpPr>
      <xdr:spPr bwMode="auto">
        <a:xfrm>
          <a:off x="2918460" y="1844040"/>
          <a:ext cx="167640" cy="1524000"/>
        </a:xfrm>
        <a:prstGeom prst="leftBrace">
          <a:avLst>
            <a:gd name="adj1" fmla="val 47138"/>
            <a:gd name="adj2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20</xdr:row>
      <xdr:rowOff>144780</xdr:rowOff>
    </xdr:from>
    <xdr:to>
      <xdr:col>17</xdr:col>
      <xdr:colOff>121920</xdr:colOff>
      <xdr:row>27</xdr:row>
      <xdr:rowOff>7620</xdr:rowOff>
    </xdr:to>
    <xdr:sp macro="" textlink="">
      <xdr:nvSpPr>
        <xdr:cNvPr id="3088" name="AutoShape 2">
          <a:extLst>
            <a:ext uri="{FF2B5EF4-FFF2-40B4-BE49-F238E27FC236}">
              <a16:creationId xmlns:a16="http://schemas.microsoft.com/office/drawing/2014/main" id="{5B3729C5-C82A-69CD-71FB-B7FECB656F6E}"/>
            </a:ext>
          </a:extLst>
        </xdr:cNvPr>
        <xdr:cNvSpPr>
          <a:spLocks/>
        </xdr:cNvSpPr>
      </xdr:nvSpPr>
      <xdr:spPr bwMode="auto">
        <a:xfrm>
          <a:off x="2964180" y="4259580"/>
          <a:ext cx="266700" cy="1463040"/>
        </a:xfrm>
        <a:prstGeom prst="leftBrace">
          <a:avLst>
            <a:gd name="adj1" fmla="val 45714"/>
            <a:gd name="adj2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45720</xdr:colOff>
      <xdr:row>19</xdr:row>
      <xdr:rowOff>83820</xdr:rowOff>
    </xdr:from>
    <xdr:to>
      <xdr:col>23</xdr:col>
      <xdr:colOff>114300</xdr:colOff>
      <xdr:row>36</xdr:row>
      <xdr:rowOff>99060</xdr:rowOff>
    </xdr:to>
    <xdr:sp macro="" textlink="">
      <xdr:nvSpPr>
        <xdr:cNvPr id="3089" name="Line 4">
          <a:extLst>
            <a:ext uri="{FF2B5EF4-FFF2-40B4-BE49-F238E27FC236}">
              <a16:creationId xmlns:a16="http://schemas.microsoft.com/office/drawing/2014/main" id="{8DA13973-ECBA-C80E-8002-673455988007}"/>
            </a:ext>
          </a:extLst>
        </xdr:cNvPr>
        <xdr:cNvSpPr>
          <a:spLocks noChangeShapeType="1"/>
        </xdr:cNvSpPr>
      </xdr:nvSpPr>
      <xdr:spPr bwMode="auto">
        <a:xfrm>
          <a:off x="2788920" y="3970020"/>
          <a:ext cx="1531620" cy="3901440"/>
        </a:xfrm>
        <a:prstGeom prst="line">
          <a:avLst/>
        </a:prstGeom>
        <a:noFill/>
        <a:ln w="9525">
          <a:solidFill>
            <a:srgbClr val="FF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34</xdr:row>
      <xdr:rowOff>99060</xdr:rowOff>
    </xdr:from>
    <xdr:to>
      <xdr:col>17</xdr:col>
      <xdr:colOff>114300</xdr:colOff>
      <xdr:row>35</xdr:row>
      <xdr:rowOff>182880</xdr:rowOff>
    </xdr:to>
    <xdr:sp macro="" textlink="">
      <xdr:nvSpPr>
        <xdr:cNvPr id="3090" name="Line 5">
          <a:extLst>
            <a:ext uri="{FF2B5EF4-FFF2-40B4-BE49-F238E27FC236}">
              <a16:creationId xmlns:a16="http://schemas.microsoft.com/office/drawing/2014/main" id="{C182F255-3585-E8C4-A8F1-39FEBA89DB4D}"/>
            </a:ext>
          </a:extLst>
        </xdr:cNvPr>
        <xdr:cNvSpPr>
          <a:spLocks noChangeShapeType="1"/>
        </xdr:cNvSpPr>
      </xdr:nvSpPr>
      <xdr:spPr bwMode="auto">
        <a:xfrm>
          <a:off x="2743200" y="7414260"/>
          <a:ext cx="480060" cy="312420"/>
        </a:xfrm>
        <a:prstGeom prst="line">
          <a:avLst/>
        </a:prstGeom>
        <a:noFill/>
        <a:ln w="9525">
          <a:solidFill>
            <a:srgbClr val="FF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19050</xdr:colOff>
      <xdr:row>1</xdr:row>
      <xdr:rowOff>15240</xdr:rowOff>
    </xdr:from>
    <xdr:to>
      <xdr:col>15</xdr:col>
      <xdr:colOff>99060</xdr:colOff>
      <xdr:row>2</xdr:row>
      <xdr:rowOff>85725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C4C336AB-816B-DDD6-84BF-ED66435C56C5}"/>
            </a:ext>
          </a:extLst>
        </xdr:cNvPr>
        <xdr:cNvSpPr>
          <a:spLocks noChangeArrowheads="1"/>
        </xdr:cNvSpPr>
      </xdr:nvSpPr>
      <xdr:spPr bwMode="auto">
        <a:xfrm>
          <a:off x="1116330" y="243840"/>
          <a:ext cx="1725930" cy="299085"/>
        </a:xfrm>
        <a:prstGeom prst="wedgeRectCallout">
          <a:avLst>
            <a:gd name="adj1" fmla="val -21019"/>
            <a:gd name="adj2" fmla="val 16666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　事業開始月から１年間</a:t>
          </a:r>
          <a:endParaRPr lang="en-US" altLang="ja-JP" sz="1000" b="0" i="0" u="none" strike="noStrike" baseline="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26</xdr:col>
      <xdr:colOff>142875</xdr:colOff>
      <xdr:row>1</xdr:row>
      <xdr:rowOff>38100</xdr:rowOff>
    </xdr:from>
    <xdr:to>
      <xdr:col>35</xdr:col>
      <xdr:colOff>28575</xdr:colOff>
      <xdr:row>3</xdr:row>
      <xdr:rowOff>95250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A7BFBA0-CD2A-4F6C-DA82-006BA97C19A2}"/>
            </a:ext>
          </a:extLst>
        </xdr:cNvPr>
        <xdr:cNvSpPr>
          <a:spLocks noChangeArrowheads="1"/>
        </xdr:cNvSpPr>
      </xdr:nvSpPr>
      <xdr:spPr bwMode="auto">
        <a:xfrm>
          <a:off x="4897755" y="266700"/>
          <a:ext cx="1531620" cy="514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単価はすべて参考です。正しい単価で作成してください。</a:t>
          </a:r>
        </a:p>
      </xdr:txBody>
    </xdr:sp>
    <xdr:clientData/>
  </xdr:twoCellAnchor>
  <xdr:twoCellAnchor>
    <xdr:from>
      <xdr:col>21</xdr:col>
      <xdr:colOff>76200</xdr:colOff>
      <xdr:row>2</xdr:row>
      <xdr:rowOff>68580</xdr:rowOff>
    </xdr:from>
    <xdr:to>
      <xdr:col>26</xdr:col>
      <xdr:colOff>144780</xdr:colOff>
      <xdr:row>11</xdr:row>
      <xdr:rowOff>60960</xdr:rowOff>
    </xdr:to>
    <xdr:cxnSp macro="">
      <xdr:nvCxnSpPr>
        <xdr:cNvPr id="3093" name="AutoShape 8">
          <a:extLst>
            <a:ext uri="{FF2B5EF4-FFF2-40B4-BE49-F238E27FC236}">
              <a16:creationId xmlns:a16="http://schemas.microsoft.com/office/drawing/2014/main" id="{8826AF83-FCA7-374B-B081-D9B712D33A39}"/>
            </a:ext>
          </a:extLst>
        </xdr:cNvPr>
        <xdr:cNvCxnSpPr>
          <a:cxnSpLocks noChangeShapeType="1"/>
          <a:stCxn id="8" idx="1"/>
        </xdr:cNvCxnSpPr>
      </xdr:nvCxnSpPr>
      <xdr:spPr bwMode="auto">
        <a:xfrm rot="10800000" flipV="1">
          <a:off x="3916680" y="525780"/>
          <a:ext cx="982980" cy="1592580"/>
        </a:xfrm>
        <a:prstGeom prst="bentConnector2">
          <a:avLst/>
        </a:prstGeom>
        <a:noFill/>
        <a:ln w="9525">
          <a:solidFill>
            <a:srgbClr val="FF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31</xdr:col>
      <xdr:colOff>152400</xdr:colOff>
      <xdr:row>4</xdr:row>
      <xdr:rowOff>15240</xdr:rowOff>
    </xdr:from>
    <xdr:to>
      <xdr:col>34</xdr:col>
      <xdr:colOff>22860</xdr:colOff>
      <xdr:row>4</xdr:row>
      <xdr:rowOff>198120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9A81D80-0B0B-2385-5A24-9294A5E73C8F}"/>
            </a:ext>
          </a:extLst>
        </xdr:cNvPr>
        <xdr:cNvSpPr/>
      </xdr:nvSpPr>
      <xdr:spPr bwMode="auto">
        <a:xfrm>
          <a:off x="5821680" y="929640"/>
          <a:ext cx="419100" cy="18288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53340</xdr:colOff>
      <xdr:row>5</xdr:row>
      <xdr:rowOff>22860</xdr:rowOff>
    </xdr:from>
    <xdr:to>
      <xdr:col>30</xdr:col>
      <xdr:colOff>106680</xdr:colOff>
      <xdr:row>5</xdr:row>
      <xdr:rowOff>205740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459D95-22F9-4F2C-B7A4-624DB135B69E}"/>
            </a:ext>
          </a:extLst>
        </xdr:cNvPr>
        <xdr:cNvSpPr/>
      </xdr:nvSpPr>
      <xdr:spPr bwMode="auto">
        <a:xfrm>
          <a:off x="5173980" y="1165860"/>
          <a:ext cx="419100" cy="18288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workbookViewId="0">
      <selection activeCell="S24" sqref="S24"/>
    </sheetView>
  </sheetViews>
  <sheetFormatPr defaultRowHeight="12" x14ac:dyDescent="0.15"/>
  <cols>
    <col min="1" max="38" width="2.6640625" customWidth="1"/>
  </cols>
  <sheetData>
    <row r="1" spans="1:40" ht="18" customHeight="1" x14ac:dyDescent="0.15"/>
    <row r="2" spans="1:40" ht="18" customHeight="1" x14ac:dyDescent="0.15"/>
    <row r="3" spans="1:40" ht="18" customHeight="1" x14ac:dyDescent="0.15">
      <c r="A3" s="2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  <c r="AJ3" s="4"/>
      <c r="AK3" s="4"/>
      <c r="AL3" s="4"/>
    </row>
    <row r="4" spans="1:40" ht="18" customHeight="1" x14ac:dyDescent="0.15">
      <c r="A4" s="122" t="s">
        <v>10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4"/>
      <c r="AI4" s="4"/>
      <c r="AJ4" s="4"/>
      <c r="AK4" s="4"/>
      <c r="AL4" s="4"/>
    </row>
    <row r="5" spans="1:40" ht="18" customHeight="1" x14ac:dyDescent="0.15">
      <c r="A5" s="2"/>
      <c r="B5" s="2"/>
      <c r="C5" s="1"/>
      <c r="D5" s="1"/>
      <c r="E5" s="1"/>
      <c r="F5" s="1"/>
      <c r="G5" s="122" t="s">
        <v>15</v>
      </c>
      <c r="H5" s="122"/>
      <c r="I5" s="122"/>
      <c r="J5" s="137" t="s">
        <v>48</v>
      </c>
      <c r="K5" s="137"/>
      <c r="L5" s="2" t="s">
        <v>0</v>
      </c>
      <c r="M5" s="137" t="s">
        <v>48</v>
      </c>
      <c r="N5" s="137"/>
      <c r="O5" s="2" t="s">
        <v>1</v>
      </c>
      <c r="P5" s="2"/>
      <c r="Q5" s="2" t="s">
        <v>2</v>
      </c>
      <c r="R5" s="122" t="s">
        <v>11</v>
      </c>
      <c r="S5" s="122"/>
      <c r="T5" s="122"/>
      <c r="U5" s="137" t="s">
        <v>48</v>
      </c>
      <c r="V5" s="137"/>
      <c r="W5" s="2" t="s">
        <v>0</v>
      </c>
      <c r="X5" s="137" t="s">
        <v>48</v>
      </c>
      <c r="Y5" s="137"/>
      <c r="Z5" s="2" t="s">
        <v>1</v>
      </c>
      <c r="AA5" s="2" t="s">
        <v>3</v>
      </c>
      <c r="AB5" s="2"/>
      <c r="AC5" s="2"/>
      <c r="AD5" s="2"/>
      <c r="AE5" s="2"/>
      <c r="AF5" s="2"/>
      <c r="AG5" s="2"/>
      <c r="AH5" s="5"/>
      <c r="AI5" s="5"/>
      <c r="AJ5" s="5"/>
      <c r="AK5" s="5"/>
      <c r="AL5" s="4"/>
    </row>
    <row r="6" spans="1:40" ht="18" customHeight="1" thickBot="1" x14ac:dyDescent="0.2">
      <c r="A6" s="122" t="s">
        <v>7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22" t="s">
        <v>8</v>
      </c>
      <c r="AD6" s="122"/>
      <c r="AE6" s="122"/>
      <c r="AF6" s="122"/>
      <c r="AG6" s="122"/>
      <c r="AH6" s="5"/>
      <c r="AI6" s="5"/>
      <c r="AJ6" s="5"/>
      <c r="AK6" s="5"/>
      <c r="AL6" s="4"/>
    </row>
    <row r="7" spans="1:40" ht="18" customHeight="1" thickTop="1" thickBot="1" x14ac:dyDescent="0.2">
      <c r="A7" s="123" t="s">
        <v>9</v>
      </c>
      <c r="B7" s="124"/>
      <c r="C7" s="124"/>
      <c r="D7" s="124"/>
      <c r="E7" s="124"/>
      <c r="F7" s="124"/>
      <c r="G7" s="124"/>
      <c r="H7" s="124"/>
      <c r="I7" s="124"/>
      <c r="J7" s="124"/>
      <c r="K7" s="125" t="s">
        <v>16</v>
      </c>
      <c r="L7" s="124"/>
      <c r="M7" s="124"/>
      <c r="N7" s="124"/>
      <c r="O7" s="124"/>
      <c r="P7" s="126"/>
      <c r="Q7" s="124" t="s">
        <v>17</v>
      </c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7"/>
    </row>
    <row r="8" spans="1:40" ht="18" customHeight="1" thickTop="1" x14ac:dyDescent="0.15">
      <c r="A8" s="128" t="s">
        <v>12</v>
      </c>
      <c r="B8" s="129"/>
      <c r="C8" s="129"/>
      <c r="D8" s="129"/>
      <c r="E8" s="129"/>
      <c r="F8" s="129"/>
      <c r="G8" s="129"/>
      <c r="H8" s="129"/>
      <c r="I8" s="129"/>
      <c r="J8" s="129"/>
      <c r="K8" s="130">
        <f>AD15</f>
        <v>1947000</v>
      </c>
      <c r="L8" s="131"/>
      <c r="M8" s="131"/>
      <c r="N8" s="131"/>
      <c r="O8" s="131"/>
      <c r="P8" s="132"/>
      <c r="Q8" s="39"/>
      <c r="R8" s="15" t="s">
        <v>18</v>
      </c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4"/>
      <c r="AI8" s="14"/>
      <c r="AJ8" s="14"/>
      <c r="AK8" s="14"/>
      <c r="AL8" s="16"/>
    </row>
    <row r="9" spans="1:40" ht="18" customHeight="1" thickBot="1" x14ac:dyDescent="0.2">
      <c r="A9" s="133" t="s">
        <v>27</v>
      </c>
      <c r="B9" s="61"/>
      <c r="C9" s="134"/>
      <c r="D9" s="134"/>
      <c r="E9" s="134"/>
      <c r="F9" s="134"/>
      <c r="G9" s="134"/>
      <c r="H9" s="134"/>
      <c r="I9" s="134"/>
      <c r="J9" s="134"/>
      <c r="K9" s="116"/>
      <c r="L9" s="61"/>
      <c r="M9" s="61"/>
      <c r="N9" s="61"/>
      <c r="O9" s="61"/>
      <c r="P9" s="62"/>
      <c r="Q9" s="11"/>
      <c r="R9" s="11"/>
      <c r="S9" s="11" t="s">
        <v>36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7"/>
      <c r="AI9" s="7"/>
      <c r="AJ9" s="7"/>
      <c r="AK9" s="7"/>
      <c r="AL9" s="18"/>
    </row>
    <row r="10" spans="1:40" ht="18" customHeight="1" thickTop="1" thickBot="1" x14ac:dyDescent="0.2">
      <c r="A10" s="135" t="s">
        <v>53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19"/>
      <c r="L10" s="120"/>
      <c r="M10" s="120"/>
      <c r="N10" s="120"/>
      <c r="O10" s="120"/>
      <c r="P10" s="121"/>
      <c r="Q10" s="11"/>
      <c r="R10" s="45" t="s">
        <v>37</v>
      </c>
      <c r="S10" s="117">
        <v>4000</v>
      </c>
      <c r="T10" s="117"/>
      <c r="U10" s="117"/>
      <c r="V10" s="118"/>
      <c r="W10" s="97" t="s">
        <v>38</v>
      </c>
      <c r="X10" s="97"/>
      <c r="Z10" s="98">
        <v>10</v>
      </c>
      <c r="AA10" s="98"/>
      <c r="AB10" s="12" t="s">
        <v>39</v>
      </c>
      <c r="AC10" s="11" t="s">
        <v>13</v>
      </c>
      <c r="AD10" s="98">
        <v>5</v>
      </c>
      <c r="AE10" s="98"/>
      <c r="AF10" s="11" t="s">
        <v>14</v>
      </c>
      <c r="AG10" s="96">
        <f>+S10*Z10*AD10</f>
        <v>200000</v>
      </c>
      <c r="AH10" s="96"/>
      <c r="AI10" s="96"/>
      <c r="AJ10" s="96"/>
      <c r="AK10" s="7" t="s">
        <v>23</v>
      </c>
      <c r="AL10" s="18"/>
    </row>
    <row r="11" spans="1:40" ht="18" customHeight="1" thickTop="1" thickBot="1" x14ac:dyDescent="0.2">
      <c r="A11" s="20"/>
      <c r="B11" s="10"/>
      <c r="C11" s="10"/>
      <c r="D11" s="10"/>
      <c r="E11" s="10"/>
      <c r="F11" s="10"/>
      <c r="G11" s="10"/>
      <c r="H11" s="10"/>
      <c r="I11" s="10"/>
      <c r="J11" s="10"/>
      <c r="K11" s="113">
        <v>2000000</v>
      </c>
      <c r="L11" s="114"/>
      <c r="M11" s="114"/>
      <c r="N11" s="114"/>
      <c r="O11" s="114"/>
      <c r="P11" s="115"/>
      <c r="Q11" s="40"/>
      <c r="R11" s="11"/>
      <c r="S11" s="11" t="s">
        <v>40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7"/>
      <c r="AI11" s="7"/>
      <c r="AJ11" s="7"/>
      <c r="AK11" s="7"/>
      <c r="AL11" s="18"/>
    </row>
    <row r="12" spans="1:40" ht="18" customHeight="1" thickTop="1" thickBot="1" x14ac:dyDescent="0.2">
      <c r="A12" s="17"/>
      <c r="B12" s="8"/>
      <c r="C12" s="8"/>
      <c r="D12" s="8"/>
      <c r="E12" s="8"/>
      <c r="F12" s="8"/>
      <c r="G12" s="8"/>
      <c r="H12" s="8"/>
      <c r="I12" s="8"/>
      <c r="J12" s="8"/>
      <c r="K12" s="116"/>
      <c r="L12" s="61"/>
      <c r="M12" s="61"/>
      <c r="N12" s="61"/>
      <c r="O12" s="61"/>
      <c r="P12" s="62"/>
      <c r="Q12" s="11"/>
      <c r="R12" s="45" t="s">
        <v>37</v>
      </c>
      <c r="S12" s="117">
        <v>1500</v>
      </c>
      <c r="T12" s="117"/>
      <c r="U12" s="117"/>
      <c r="V12" s="118"/>
      <c r="W12" s="97" t="s">
        <v>38</v>
      </c>
      <c r="X12" s="97"/>
      <c r="Y12" s="11" t="s">
        <v>13</v>
      </c>
      <c r="Z12" s="98">
        <v>10</v>
      </c>
      <c r="AA12" s="98"/>
      <c r="AB12" s="12" t="s">
        <v>39</v>
      </c>
      <c r="AC12" s="11" t="s">
        <v>13</v>
      </c>
      <c r="AD12" s="98">
        <v>5</v>
      </c>
      <c r="AE12" s="98"/>
      <c r="AF12" s="11" t="s">
        <v>14</v>
      </c>
      <c r="AG12" s="96">
        <f>+S12*Z12*AD12</f>
        <v>75000</v>
      </c>
      <c r="AH12" s="96"/>
      <c r="AI12" s="96"/>
      <c r="AJ12" s="96"/>
      <c r="AK12" s="7" t="s">
        <v>23</v>
      </c>
      <c r="AL12" s="18"/>
    </row>
    <row r="13" spans="1:40" ht="18" customHeight="1" thickTop="1" thickBot="1" x14ac:dyDescent="0.2">
      <c r="A13" s="19" t="s">
        <v>28</v>
      </c>
      <c r="B13" s="9"/>
      <c r="C13" s="9"/>
      <c r="D13" s="9"/>
      <c r="E13" s="9"/>
      <c r="F13" s="9"/>
      <c r="G13" s="9"/>
      <c r="H13" s="9"/>
      <c r="I13" s="9"/>
      <c r="J13" s="9"/>
      <c r="K13" s="119"/>
      <c r="L13" s="120"/>
      <c r="M13" s="120"/>
      <c r="N13" s="120"/>
      <c r="O13" s="120"/>
      <c r="P13" s="121"/>
      <c r="Q13" s="11"/>
      <c r="R13" s="11"/>
      <c r="S13" s="11" t="s">
        <v>50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7"/>
      <c r="AI13" s="7"/>
      <c r="AJ13" s="7"/>
      <c r="AK13" s="7"/>
      <c r="AL13" s="18"/>
      <c r="AN13" s="46"/>
    </row>
    <row r="14" spans="1:40" ht="18" customHeight="1" thickTop="1" thickBot="1" x14ac:dyDescent="0.2">
      <c r="A14" s="20"/>
      <c r="B14" s="10"/>
      <c r="C14" s="10"/>
      <c r="D14" s="10"/>
      <c r="E14" s="10"/>
      <c r="F14" s="10"/>
      <c r="G14" s="10"/>
      <c r="H14" s="10"/>
      <c r="I14" s="10"/>
      <c r="J14" s="10"/>
      <c r="K14" s="113">
        <v>10000000</v>
      </c>
      <c r="L14" s="114"/>
      <c r="M14" s="114"/>
      <c r="N14" s="114"/>
      <c r="O14" s="114"/>
      <c r="P14" s="115"/>
      <c r="Q14" s="11"/>
      <c r="R14" s="45" t="s">
        <v>37</v>
      </c>
      <c r="S14" s="117">
        <v>990</v>
      </c>
      <c r="T14" s="117"/>
      <c r="U14" s="117"/>
      <c r="V14" s="118"/>
      <c r="W14" s="97" t="s">
        <v>38</v>
      </c>
      <c r="X14" s="97"/>
      <c r="Y14" s="11" t="s">
        <v>13</v>
      </c>
      <c r="Z14" s="98">
        <v>10</v>
      </c>
      <c r="AA14" s="98"/>
      <c r="AB14" s="12" t="s">
        <v>39</v>
      </c>
      <c r="AC14" s="11" t="s">
        <v>13</v>
      </c>
      <c r="AD14" s="98">
        <v>5</v>
      </c>
      <c r="AE14" s="98"/>
      <c r="AF14" s="11" t="s">
        <v>14</v>
      </c>
      <c r="AG14" s="96">
        <f>+S14*Z14*AD14</f>
        <v>49500</v>
      </c>
      <c r="AH14" s="96"/>
      <c r="AI14" s="96"/>
      <c r="AJ14" s="96"/>
      <c r="AK14" s="7" t="s">
        <v>23</v>
      </c>
      <c r="AL14" s="18"/>
    </row>
    <row r="15" spans="1:40" ht="18" customHeight="1" thickTop="1" x14ac:dyDescent="0.15">
      <c r="A15" s="100" t="s">
        <v>29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16"/>
      <c r="L15" s="61"/>
      <c r="M15" s="61"/>
      <c r="N15" s="61"/>
      <c r="O15" s="61"/>
      <c r="P15" s="62"/>
      <c r="Q15" s="11"/>
      <c r="R15" s="11"/>
      <c r="S15" s="11" t="s">
        <v>49</v>
      </c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04">
        <f>(AG10+AG12+AG14)*6</f>
        <v>1947000</v>
      </c>
      <c r="AE15" s="104"/>
      <c r="AF15" s="104"/>
      <c r="AG15" s="104"/>
      <c r="AH15" s="104"/>
      <c r="AI15" s="7" t="s">
        <v>23</v>
      </c>
      <c r="AJ15" s="7"/>
      <c r="AK15" s="7"/>
      <c r="AL15" s="18"/>
    </row>
    <row r="16" spans="1:40" ht="18" customHeight="1" thickBot="1" x14ac:dyDescent="0.2">
      <c r="A16" s="102"/>
      <c r="B16" s="103"/>
      <c r="C16" s="103"/>
      <c r="D16" s="103"/>
      <c r="E16" s="103"/>
      <c r="F16" s="103"/>
      <c r="G16" s="103"/>
      <c r="H16" s="103"/>
      <c r="I16" s="103"/>
      <c r="J16" s="103"/>
      <c r="K16" s="75"/>
      <c r="L16" s="76"/>
      <c r="M16" s="76"/>
      <c r="N16" s="76"/>
      <c r="O16" s="76"/>
      <c r="P16" s="77"/>
      <c r="Q16" s="36"/>
      <c r="R16" s="36"/>
      <c r="S16" s="37"/>
      <c r="T16" s="37"/>
      <c r="U16" s="37"/>
      <c r="V16" s="37"/>
      <c r="W16" s="33"/>
      <c r="X16" s="33"/>
      <c r="Y16" s="36"/>
      <c r="Z16" s="38"/>
      <c r="AA16" s="38"/>
      <c r="AB16" s="33"/>
      <c r="AC16" s="36"/>
      <c r="AD16" s="38"/>
      <c r="AE16" s="38"/>
      <c r="AF16" s="36"/>
      <c r="AG16" s="37"/>
      <c r="AH16" s="37"/>
      <c r="AI16" s="37"/>
      <c r="AJ16" s="37"/>
      <c r="AK16" s="32"/>
      <c r="AL16" s="34"/>
    </row>
    <row r="17" spans="1:38" ht="18" customHeight="1" x14ac:dyDescent="0.15">
      <c r="A17" s="67" t="s">
        <v>52</v>
      </c>
      <c r="B17" s="68"/>
      <c r="C17" s="68"/>
      <c r="D17" s="68"/>
      <c r="E17" s="68"/>
      <c r="F17" s="68"/>
      <c r="G17" s="68"/>
      <c r="H17" s="68"/>
      <c r="I17" s="68"/>
      <c r="J17" s="68"/>
      <c r="K17" s="93">
        <f>+K8+K11+K14</f>
        <v>13947000</v>
      </c>
      <c r="L17" s="105"/>
      <c r="M17" s="105"/>
      <c r="N17" s="105"/>
      <c r="O17" s="105"/>
      <c r="P17" s="106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7"/>
      <c r="AI17" s="7"/>
      <c r="AJ17" s="7"/>
      <c r="AK17" s="7"/>
      <c r="AL17" s="18"/>
    </row>
    <row r="18" spans="1:38" ht="18" customHeight="1" thickBo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107"/>
      <c r="L18" s="105"/>
      <c r="M18" s="105"/>
      <c r="N18" s="105"/>
      <c r="O18" s="105"/>
      <c r="P18" s="10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18"/>
    </row>
    <row r="19" spans="1:38" ht="18" customHeight="1" x14ac:dyDescent="0.15">
      <c r="A19" s="108" t="s">
        <v>4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10">
        <f>AE25</f>
        <v>6600000</v>
      </c>
      <c r="L19" s="111"/>
      <c r="M19" s="111"/>
      <c r="N19" s="111"/>
      <c r="O19" s="111"/>
      <c r="P19" s="112"/>
      <c r="Q19" s="35"/>
      <c r="R19" s="35" t="s">
        <v>18</v>
      </c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28"/>
      <c r="AI19" s="28"/>
      <c r="AJ19" s="28"/>
      <c r="AK19" s="28"/>
      <c r="AL19" s="29"/>
    </row>
    <row r="20" spans="1:38" ht="18" customHeight="1" x14ac:dyDescent="0.15">
      <c r="A20" s="21"/>
      <c r="B20" s="92" t="s">
        <v>30</v>
      </c>
      <c r="C20" s="92"/>
      <c r="D20" s="92"/>
      <c r="E20" s="92"/>
      <c r="F20" s="92"/>
      <c r="G20" s="92"/>
      <c r="H20" s="92"/>
      <c r="I20" s="92"/>
      <c r="J20" s="92"/>
      <c r="K20" s="93"/>
      <c r="L20" s="94"/>
      <c r="M20" s="94"/>
      <c r="N20" s="94"/>
      <c r="O20" s="94"/>
      <c r="P20" s="95"/>
      <c r="Q20" s="11"/>
      <c r="R20" s="11"/>
      <c r="S20" s="11" t="s">
        <v>19</v>
      </c>
      <c r="T20" s="11"/>
      <c r="U20" s="11"/>
      <c r="V20" s="11"/>
      <c r="W20" s="11"/>
      <c r="X20" s="11"/>
      <c r="Y20" s="11"/>
      <c r="Z20" s="11"/>
      <c r="AA20" s="11"/>
      <c r="AB20" s="96">
        <v>250000</v>
      </c>
      <c r="AC20" s="96"/>
      <c r="AD20" s="96"/>
      <c r="AE20" s="96"/>
      <c r="AF20" s="7" t="s">
        <v>23</v>
      </c>
      <c r="AG20" s="12" t="s">
        <v>14</v>
      </c>
      <c r="AH20" s="12" t="s">
        <v>41</v>
      </c>
      <c r="AI20" s="7"/>
      <c r="AJ20" s="7"/>
      <c r="AK20" s="7"/>
      <c r="AL20" s="18"/>
    </row>
    <row r="21" spans="1:38" ht="18" customHeight="1" x14ac:dyDescent="0.15">
      <c r="A21" s="21"/>
      <c r="B21" s="92"/>
      <c r="C21" s="92"/>
      <c r="D21" s="92"/>
      <c r="E21" s="92"/>
      <c r="F21" s="92"/>
      <c r="G21" s="92"/>
      <c r="H21" s="92"/>
      <c r="I21" s="92"/>
      <c r="J21" s="92"/>
      <c r="K21" s="41"/>
      <c r="L21" s="8"/>
      <c r="M21" s="8"/>
      <c r="N21" s="8"/>
      <c r="O21" s="8"/>
      <c r="P21" s="42"/>
      <c r="Q21" s="11"/>
      <c r="R21" s="11"/>
      <c r="S21" s="11" t="s">
        <v>20</v>
      </c>
      <c r="T21" s="11"/>
      <c r="U21" s="11"/>
      <c r="V21" s="11"/>
      <c r="W21" s="11"/>
      <c r="X21" s="11"/>
      <c r="Y21" s="11"/>
      <c r="Z21" s="11"/>
      <c r="AA21" s="11"/>
      <c r="AB21" s="96">
        <v>200000</v>
      </c>
      <c r="AC21" s="96"/>
      <c r="AD21" s="96"/>
      <c r="AE21" s="96"/>
      <c r="AF21" s="7" t="s">
        <v>23</v>
      </c>
      <c r="AG21" s="12" t="s">
        <v>14</v>
      </c>
      <c r="AH21" s="12" t="s">
        <v>42</v>
      </c>
      <c r="AI21" s="7"/>
      <c r="AJ21" s="7"/>
      <c r="AK21" s="7"/>
      <c r="AL21" s="18"/>
    </row>
    <row r="22" spans="1:38" ht="18" customHeight="1" x14ac:dyDescent="0.15">
      <c r="A22" s="21"/>
      <c r="B22" s="92"/>
      <c r="C22" s="92"/>
      <c r="D22" s="92"/>
      <c r="E22" s="92"/>
      <c r="F22" s="92"/>
      <c r="G22" s="92"/>
      <c r="H22" s="92"/>
      <c r="I22" s="92"/>
      <c r="J22" s="92"/>
      <c r="K22" s="41"/>
      <c r="L22" s="8"/>
      <c r="M22" s="8"/>
      <c r="N22" s="8"/>
      <c r="O22" s="8"/>
      <c r="P22" s="42"/>
      <c r="Q22" s="11"/>
      <c r="R22" s="11"/>
      <c r="S22" s="11" t="s">
        <v>21</v>
      </c>
      <c r="T22" s="11"/>
      <c r="U22" s="11"/>
      <c r="V22" s="11"/>
      <c r="W22" s="11"/>
      <c r="X22" s="11"/>
      <c r="Y22" s="11"/>
      <c r="Z22" s="11"/>
      <c r="AA22" s="11"/>
      <c r="AB22" s="96">
        <v>500000</v>
      </c>
      <c r="AC22" s="96"/>
      <c r="AD22" s="96"/>
      <c r="AE22" s="96"/>
      <c r="AF22" s="7" t="s">
        <v>23</v>
      </c>
      <c r="AG22" s="12" t="s">
        <v>14</v>
      </c>
      <c r="AH22" s="12" t="s">
        <v>43</v>
      </c>
      <c r="AI22" s="7"/>
      <c r="AJ22" s="7"/>
      <c r="AK22" s="7"/>
      <c r="AL22" s="18"/>
    </row>
    <row r="23" spans="1:38" ht="18" customHeight="1" x14ac:dyDescent="0.15">
      <c r="A23" s="21"/>
      <c r="B23" s="92"/>
      <c r="C23" s="92"/>
      <c r="D23" s="92"/>
      <c r="E23" s="92"/>
      <c r="F23" s="92"/>
      <c r="G23" s="92"/>
      <c r="H23" s="92"/>
      <c r="I23" s="92"/>
      <c r="J23" s="92"/>
      <c r="K23" s="41"/>
      <c r="L23" s="8"/>
      <c r="M23" s="8"/>
      <c r="N23" s="8"/>
      <c r="O23" s="8"/>
      <c r="P23" s="42"/>
      <c r="Q23" s="11"/>
      <c r="R23" s="11"/>
      <c r="S23" s="11" t="s">
        <v>22</v>
      </c>
      <c r="T23" s="11"/>
      <c r="U23" s="11"/>
      <c r="V23" s="11"/>
      <c r="W23" s="11"/>
      <c r="X23" s="11"/>
      <c r="Y23" s="11"/>
      <c r="Z23" s="11"/>
      <c r="AA23" s="11"/>
      <c r="AB23" s="96">
        <v>150000</v>
      </c>
      <c r="AC23" s="96"/>
      <c r="AD23" s="96"/>
      <c r="AE23" s="96"/>
      <c r="AF23" s="7" t="s">
        <v>23</v>
      </c>
      <c r="AG23" s="12" t="s">
        <v>14</v>
      </c>
      <c r="AH23" s="12" t="s">
        <v>44</v>
      </c>
      <c r="AI23" s="7"/>
      <c r="AJ23" s="7"/>
      <c r="AK23" s="7"/>
      <c r="AL23" s="18"/>
    </row>
    <row r="24" spans="1:38" ht="18" customHeight="1" x14ac:dyDescent="0.15">
      <c r="A24" s="21"/>
      <c r="B24" s="92"/>
      <c r="C24" s="92"/>
      <c r="D24" s="92"/>
      <c r="E24" s="92"/>
      <c r="F24" s="92"/>
      <c r="G24" s="92"/>
      <c r="H24" s="92"/>
      <c r="I24" s="92"/>
      <c r="J24" s="92"/>
      <c r="K24" s="41"/>
      <c r="L24" s="8"/>
      <c r="M24" s="8"/>
      <c r="N24" s="8"/>
      <c r="O24" s="8"/>
      <c r="P24" s="42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7"/>
      <c r="AD24" s="7"/>
      <c r="AE24" s="7"/>
      <c r="AF24" s="7"/>
      <c r="AG24" s="11"/>
      <c r="AH24" s="7"/>
      <c r="AI24" s="7"/>
      <c r="AJ24" s="7"/>
      <c r="AK24" s="7"/>
      <c r="AL24" s="18"/>
    </row>
    <row r="25" spans="1:38" ht="18" customHeight="1" x14ac:dyDescent="0.15">
      <c r="A25" s="21"/>
      <c r="B25" s="92"/>
      <c r="C25" s="92"/>
      <c r="D25" s="92"/>
      <c r="E25" s="92"/>
      <c r="F25" s="92"/>
      <c r="G25" s="92"/>
      <c r="H25" s="92"/>
      <c r="I25" s="92"/>
      <c r="J25" s="92"/>
      <c r="K25" s="41"/>
      <c r="L25" s="8"/>
      <c r="M25" s="8"/>
      <c r="N25" s="8"/>
      <c r="O25" s="8"/>
      <c r="P25" s="42"/>
      <c r="Q25" s="11"/>
      <c r="R25" s="11"/>
      <c r="S25" s="11" t="s">
        <v>51</v>
      </c>
      <c r="T25" s="11"/>
      <c r="U25" s="11"/>
      <c r="V25" s="11"/>
      <c r="W25" s="11"/>
      <c r="X25" s="11"/>
      <c r="Y25" s="11"/>
      <c r="Z25" s="11"/>
      <c r="AA25" s="11"/>
      <c r="AB25" s="11"/>
      <c r="AC25" s="7"/>
      <c r="AD25" s="7"/>
      <c r="AE25" s="99">
        <f>(AB20+AB21+AB22+AB23)*6</f>
        <v>6600000</v>
      </c>
      <c r="AF25" s="99"/>
      <c r="AG25" s="99"/>
      <c r="AH25" s="99"/>
      <c r="AI25" s="99"/>
      <c r="AJ25" s="99"/>
      <c r="AK25" s="7" t="s">
        <v>23</v>
      </c>
      <c r="AL25" s="18"/>
    </row>
    <row r="26" spans="1:38" ht="18" customHeight="1" x14ac:dyDescent="0.15">
      <c r="A26" s="21"/>
      <c r="B26" s="92"/>
      <c r="C26" s="92"/>
      <c r="D26" s="92"/>
      <c r="E26" s="92"/>
      <c r="F26" s="92"/>
      <c r="G26" s="92"/>
      <c r="H26" s="92"/>
      <c r="I26" s="92"/>
      <c r="J26" s="92"/>
      <c r="K26" s="41"/>
      <c r="L26" s="8"/>
      <c r="M26" s="8"/>
      <c r="N26" s="8"/>
      <c r="O26" s="8"/>
      <c r="P26" s="42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3"/>
      <c r="AC26" s="13"/>
      <c r="AD26" s="13"/>
      <c r="AE26" s="13"/>
      <c r="AF26" s="7"/>
      <c r="AG26" s="11"/>
      <c r="AH26" s="7"/>
      <c r="AI26" s="7"/>
      <c r="AJ26" s="7"/>
      <c r="AK26" s="7"/>
      <c r="AL26" s="18"/>
    </row>
    <row r="27" spans="1:38" ht="18" customHeight="1" x14ac:dyDescent="0.15">
      <c r="A27" s="21"/>
      <c r="B27" s="92" t="s">
        <v>31</v>
      </c>
      <c r="C27" s="92"/>
      <c r="D27" s="92"/>
      <c r="E27" s="92"/>
      <c r="F27" s="92"/>
      <c r="G27" s="92"/>
      <c r="H27" s="92"/>
      <c r="I27" s="92"/>
      <c r="J27" s="92"/>
      <c r="K27" s="93">
        <f>+AF27</f>
        <v>1200000</v>
      </c>
      <c r="L27" s="94"/>
      <c r="M27" s="94"/>
      <c r="N27" s="94"/>
      <c r="O27" s="94"/>
      <c r="P27" s="95"/>
      <c r="Q27" s="11"/>
      <c r="R27" s="11"/>
      <c r="S27" s="96">
        <v>200000</v>
      </c>
      <c r="T27" s="96"/>
      <c r="U27" s="96"/>
      <c r="V27" s="96"/>
      <c r="W27" s="97" t="s">
        <v>23</v>
      </c>
      <c r="X27" s="97"/>
      <c r="Y27" s="11" t="s">
        <v>13</v>
      </c>
      <c r="Z27" s="98">
        <v>6</v>
      </c>
      <c r="AA27" s="98"/>
      <c r="AB27" s="12" t="s">
        <v>45</v>
      </c>
      <c r="AC27" s="11" t="s">
        <v>24</v>
      </c>
      <c r="AD27" s="98" t="s">
        <v>14</v>
      </c>
      <c r="AE27" s="98"/>
      <c r="AF27" s="91">
        <f>+S27*Z27</f>
        <v>1200000</v>
      </c>
      <c r="AG27" s="91"/>
      <c r="AH27" s="91"/>
      <c r="AI27" s="91"/>
      <c r="AJ27" s="91"/>
      <c r="AK27" s="12" t="s">
        <v>23</v>
      </c>
      <c r="AL27" s="18"/>
    </row>
    <row r="28" spans="1:38" ht="18" customHeight="1" x14ac:dyDescent="0.15">
      <c r="A28" s="21"/>
      <c r="B28" s="92" t="s">
        <v>32</v>
      </c>
      <c r="C28" s="92"/>
      <c r="D28" s="92"/>
      <c r="E28" s="92"/>
      <c r="F28" s="92"/>
      <c r="G28" s="92"/>
      <c r="H28" s="92"/>
      <c r="I28" s="92"/>
      <c r="J28" s="92"/>
      <c r="K28" s="93">
        <f>+AF28</f>
        <v>300000</v>
      </c>
      <c r="L28" s="94"/>
      <c r="M28" s="94"/>
      <c r="N28" s="94"/>
      <c r="O28" s="94"/>
      <c r="P28" s="95"/>
      <c r="Q28" s="11"/>
      <c r="R28" s="11"/>
      <c r="S28" s="96">
        <v>50000</v>
      </c>
      <c r="T28" s="96"/>
      <c r="U28" s="96"/>
      <c r="V28" s="96"/>
      <c r="W28" s="97" t="s">
        <v>23</v>
      </c>
      <c r="X28" s="97"/>
      <c r="Y28" s="11" t="s">
        <v>13</v>
      </c>
      <c r="Z28" s="98">
        <v>6</v>
      </c>
      <c r="AA28" s="98"/>
      <c r="AB28" s="12" t="s">
        <v>45</v>
      </c>
      <c r="AC28" s="11" t="s">
        <v>24</v>
      </c>
      <c r="AD28" s="98" t="s">
        <v>14</v>
      </c>
      <c r="AE28" s="98"/>
      <c r="AF28" s="91">
        <f>+S28*Z28</f>
        <v>300000</v>
      </c>
      <c r="AG28" s="91"/>
      <c r="AH28" s="91"/>
      <c r="AI28" s="91"/>
      <c r="AJ28" s="91"/>
      <c r="AK28" s="12" t="s">
        <v>23</v>
      </c>
      <c r="AL28" s="18"/>
    </row>
    <row r="29" spans="1:38" ht="18" customHeight="1" x14ac:dyDescent="0.15">
      <c r="A29" s="21"/>
      <c r="B29" s="92" t="s">
        <v>33</v>
      </c>
      <c r="C29" s="92"/>
      <c r="D29" s="92"/>
      <c r="E29" s="92"/>
      <c r="F29" s="92"/>
      <c r="G29" s="92"/>
      <c r="H29" s="92"/>
      <c r="I29" s="92"/>
      <c r="J29" s="92"/>
      <c r="K29" s="93">
        <f>+AF29</f>
        <v>120000</v>
      </c>
      <c r="L29" s="94"/>
      <c r="M29" s="94"/>
      <c r="N29" s="94"/>
      <c r="O29" s="94"/>
      <c r="P29" s="95"/>
      <c r="Q29" s="11"/>
      <c r="R29" s="11"/>
      <c r="S29" s="96">
        <v>20000</v>
      </c>
      <c r="T29" s="96"/>
      <c r="U29" s="96"/>
      <c r="V29" s="96"/>
      <c r="W29" s="97" t="s">
        <v>23</v>
      </c>
      <c r="X29" s="97"/>
      <c r="Y29" s="11" t="s">
        <v>13</v>
      </c>
      <c r="Z29" s="98">
        <v>6</v>
      </c>
      <c r="AA29" s="98"/>
      <c r="AB29" s="12" t="s">
        <v>45</v>
      </c>
      <c r="AC29" s="11" t="s">
        <v>24</v>
      </c>
      <c r="AD29" s="98" t="s">
        <v>14</v>
      </c>
      <c r="AE29" s="98"/>
      <c r="AF29" s="91">
        <f>+S29*Z29</f>
        <v>120000</v>
      </c>
      <c r="AG29" s="91"/>
      <c r="AH29" s="91"/>
      <c r="AI29" s="91"/>
      <c r="AJ29" s="91"/>
      <c r="AK29" s="12" t="s">
        <v>23</v>
      </c>
      <c r="AL29" s="18"/>
    </row>
    <row r="30" spans="1:38" ht="18" customHeight="1" x14ac:dyDescent="0.15">
      <c r="A30" s="21"/>
      <c r="B30" s="92" t="s">
        <v>34</v>
      </c>
      <c r="C30" s="92"/>
      <c r="D30" s="92"/>
      <c r="E30" s="92"/>
      <c r="F30" s="92"/>
      <c r="G30" s="92"/>
      <c r="H30" s="92"/>
      <c r="I30" s="92"/>
      <c r="J30" s="92"/>
      <c r="K30" s="93">
        <f>+AF30</f>
        <v>1800000</v>
      </c>
      <c r="L30" s="94"/>
      <c r="M30" s="94"/>
      <c r="N30" s="94"/>
      <c r="O30" s="94"/>
      <c r="P30" s="95"/>
      <c r="Q30" s="11"/>
      <c r="R30" s="11"/>
      <c r="S30" s="96">
        <v>300000</v>
      </c>
      <c r="T30" s="96"/>
      <c r="U30" s="96"/>
      <c r="V30" s="96"/>
      <c r="W30" s="97" t="s">
        <v>23</v>
      </c>
      <c r="X30" s="97"/>
      <c r="Y30" s="11" t="s">
        <v>13</v>
      </c>
      <c r="Z30" s="98">
        <v>6</v>
      </c>
      <c r="AA30" s="98"/>
      <c r="AB30" s="12" t="s">
        <v>45</v>
      </c>
      <c r="AC30" s="11" t="s">
        <v>24</v>
      </c>
      <c r="AD30" s="98" t="s">
        <v>14</v>
      </c>
      <c r="AE30" s="98"/>
      <c r="AF30" s="91">
        <f>+S30*Z30</f>
        <v>1800000</v>
      </c>
      <c r="AG30" s="91"/>
      <c r="AH30" s="91"/>
      <c r="AI30" s="91"/>
      <c r="AJ30" s="91"/>
      <c r="AK30" s="12" t="s">
        <v>23</v>
      </c>
      <c r="AL30" s="18"/>
    </row>
    <row r="31" spans="1:38" ht="18" customHeight="1" thickBot="1" x14ac:dyDescent="0.2">
      <c r="A31" s="30"/>
      <c r="B31" s="84" t="s">
        <v>35</v>
      </c>
      <c r="C31" s="84"/>
      <c r="D31" s="84"/>
      <c r="E31" s="84"/>
      <c r="F31" s="84"/>
      <c r="G31" s="84"/>
      <c r="H31" s="84"/>
      <c r="I31" s="84"/>
      <c r="J31" s="84"/>
      <c r="K31" s="85">
        <f>+AF31</f>
        <v>600000</v>
      </c>
      <c r="L31" s="86"/>
      <c r="M31" s="86"/>
      <c r="N31" s="86"/>
      <c r="O31" s="86"/>
      <c r="P31" s="87"/>
      <c r="Q31" s="36"/>
      <c r="R31" s="36"/>
      <c r="S31" s="88">
        <v>100000</v>
      </c>
      <c r="T31" s="88"/>
      <c r="U31" s="88"/>
      <c r="V31" s="88"/>
      <c r="W31" s="89" t="s">
        <v>23</v>
      </c>
      <c r="X31" s="89"/>
      <c r="Y31" s="36" t="s">
        <v>13</v>
      </c>
      <c r="Z31" s="90">
        <v>6</v>
      </c>
      <c r="AA31" s="90"/>
      <c r="AB31" s="33" t="s">
        <v>45</v>
      </c>
      <c r="AC31" s="36" t="s">
        <v>24</v>
      </c>
      <c r="AD31" s="90" t="s">
        <v>14</v>
      </c>
      <c r="AE31" s="90"/>
      <c r="AF31" s="66">
        <f>+S31*Z31</f>
        <v>600000</v>
      </c>
      <c r="AG31" s="66"/>
      <c r="AH31" s="66"/>
      <c r="AI31" s="66"/>
      <c r="AJ31" s="66"/>
      <c r="AK31" s="33" t="s">
        <v>23</v>
      </c>
      <c r="AL31" s="34"/>
    </row>
    <row r="32" spans="1:38" ht="18" customHeight="1" x14ac:dyDescent="0.15">
      <c r="A32" s="67" t="s">
        <v>5</v>
      </c>
      <c r="B32" s="68"/>
      <c r="C32" s="68"/>
      <c r="D32" s="68"/>
      <c r="E32" s="68"/>
      <c r="F32" s="68"/>
      <c r="G32" s="68"/>
      <c r="H32" s="68"/>
      <c r="I32" s="68"/>
      <c r="J32" s="68"/>
      <c r="K32" s="69">
        <f>SUM(K19:P31)</f>
        <v>10620000</v>
      </c>
      <c r="L32" s="70"/>
      <c r="M32" s="70"/>
      <c r="N32" s="70"/>
      <c r="O32" s="70"/>
      <c r="P32" s="7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7"/>
      <c r="AI32" s="7"/>
      <c r="AJ32" s="7"/>
      <c r="AK32" s="7"/>
      <c r="AL32" s="18"/>
    </row>
    <row r="33" spans="1:38" ht="18" customHeight="1" thickBot="1" x14ac:dyDescent="0.2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  <c r="L33" s="70"/>
      <c r="M33" s="70"/>
      <c r="N33" s="70"/>
      <c r="O33" s="70"/>
      <c r="P33" s="7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7"/>
      <c r="AI33" s="7"/>
      <c r="AJ33" s="7"/>
      <c r="AK33" s="7"/>
      <c r="AL33" s="18"/>
    </row>
    <row r="34" spans="1:38" ht="18" customHeight="1" x14ac:dyDescent="0.15">
      <c r="A34" s="26" t="s">
        <v>25</v>
      </c>
      <c r="B34" s="27"/>
      <c r="C34" s="27"/>
      <c r="D34" s="27"/>
      <c r="E34" s="27"/>
      <c r="F34" s="27"/>
      <c r="G34" s="27"/>
      <c r="H34" s="27"/>
      <c r="I34" s="27"/>
      <c r="J34" s="27"/>
      <c r="K34" s="72">
        <f>AD34</f>
        <v>1482551.0862551087</v>
      </c>
      <c r="L34" s="73"/>
      <c r="M34" s="73"/>
      <c r="N34" s="73"/>
      <c r="O34" s="73"/>
      <c r="P34" s="74"/>
      <c r="Q34" s="78">
        <f>K32</f>
        <v>10620000</v>
      </c>
      <c r="R34" s="73"/>
      <c r="S34" s="73"/>
      <c r="T34" s="73"/>
      <c r="U34" s="73"/>
      <c r="V34" s="73"/>
      <c r="W34" s="79" t="s">
        <v>13</v>
      </c>
      <c r="X34" s="80">
        <f>K8</f>
        <v>1947000</v>
      </c>
      <c r="Y34" s="80"/>
      <c r="Z34" s="80"/>
      <c r="AA34" s="80"/>
      <c r="AB34" s="80"/>
      <c r="AC34" s="79" t="s">
        <v>14</v>
      </c>
      <c r="AD34" s="82">
        <f>Q34*X34/X35</f>
        <v>1482551.0862551087</v>
      </c>
      <c r="AE34" s="73"/>
      <c r="AF34" s="73"/>
      <c r="AG34" s="73"/>
      <c r="AH34" s="73"/>
      <c r="AI34" s="73"/>
      <c r="AJ34" s="28"/>
      <c r="AK34" s="28"/>
      <c r="AL34" s="29"/>
    </row>
    <row r="35" spans="1:38" ht="18" customHeight="1" thickBot="1" x14ac:dyDescent="0.2">
      <c r="A35" s="30" t="s">
        <v>26</v>
      </c>
      <c r="B35" s="31"/>
      <c r="C35" s="31"/>
      <c r="D35" s="31"/>
      <c r="E35" s="31"/>
      <c r="F35" s="31"/>
      <c r="G35" s="31"/>
      <c r="H35" s="31"/>
      <c r="I35" s="31"/>
      <c r="J35" s="31"/>
      <c r="K35" s="75"/>
      <c r="L35" s="76"/>
      <c r="M35" s="76"/>
      <c r="N35" s="76"/>
      <c r="O35" s="76"/>
      <c r="P35" s="77"/>
      <c r="Q35" s="76"/>
      <c r="R35" s="76"/>
      <c r="S35" s="76"/>
      <c r="T35" s="76"/>
      <c r="U35" s="76"/>
      <c r="V35" s="76"/>
      <c r="W35" s="76"/>
      <c r="X35" s="83">
        <f>K17</f>
        <v>13947000</v>
      </c>
      <c r="Y35" s="83"/>
      <c r="Z35" s="83"/>
      <c r="AA35" s="83"/>
      <c r="AB35" s="83"/>
      <c r="AC35" s="81"/>
      <c r="AD35" s="76"/>
      <c r="AE35" s="76"/>
      <c r="AF35" s="76"/>
      <c r="AG35" s="76"/>
      <c r="AH35" s="76"/>
      <c r="AI35" s="76"/>
      <c r="AJ35" s="32"/>
      <c r="AK35" s="32"/>
      <c r="AL35" s="34"/>
    </row>
    <row r="36" spans="1:38" ht="18" customHeight="1" x14ac:dyDescent="0.15">
      <c r="A36" s="56" t="s">
        <v>6</v>
      </c>
      <c r="B36" s="57"/>
      <c r="C36" s="57"/>
      <c r="D36" s="57"/>
      <c r="E36" s="57"/>
      <c r="F36" s="57"/>
      <c r="G36" s="57"/>
      <c r="H36" s="57"/>
      <c r="I36" s="57"/>
      <c r="J36" s="57"/>
      <c r="K36" s="60">
        <f>K8-K34</f>
        <v>464448.9137448913</v>
      </c>
      <c r="L36" s="61"/>
      <c r="M36" s="61"/>
      <c r="N36" s="61"/>
      <c r="O36" s="61"/>
      <c r="P36" s="62"/>
      <c r="Q36" s="25"/>
      <c r="R36" s="25"/>
      <c r="S36" s="25"/>
      <c r="T36" s="25"/>
      <c r="U36" s="25"/>
      <c r="V36" s="25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7"/>
      <c r="AI36" s="7"/>
      <c r="AJ36" s="7"/>
      <c r="AK36" s="7"/>
      <c r="AL36" s="18"/>
    </row>
    <row r="37" spans="1:38" ht="18" customHeight="1" thickBot="1" x14ac:dyDescent="0.2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3"/>
      <c r="L37" s="64"/>
      <c r="M37" s="64"/>
      <c r="N37" s="64"/>
      <c r="O37" s="64"/>
      <c r="P37" s="65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2"/>
      <c r="AI37" s="22"/>
      <c r="AJ37" s="22"/>
      <c r="AK37" s="22"/>
      <c r="AL37" s="24"/>
    </row>
    <row r="38" spans="1:38" ht="18" customHeight="1" thickTop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6"/>
      <c r="L38" s="6"/>
      <c r="M38" s="6"/>
      <c r="N38" s="6"/>
      <c r="O38" s="6"/>
      <c r="P38" s="6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ht="18" customHeight="1" x14ac:dyDescent="0.15">
      <c r="A39" s="43" t="s">
        <v>46</v>
      </c>
      <c r="B39" s="3"/>
      <c r="C39" s="3"/>
      <c r="D39" s="3"/>
      <c r="E39" s="3"/>
      <c r="F39" s="3"/>
      <c r="G39" s="3"/>
      <c r="H39" s="3"/>
      <c r="I39" s="3"/>
      <c r="J39" s="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18" customHeight="1" x14ac:dyDescent="0.15">
      <c r="A40" s="43" t="s">
        <v>47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18" customHeight="1" x14ac:dyDescent="0.15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8" customHeight="1" x14ac:dyDescent="0.15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18" customHeight="1" x14ac:dyDescent="0.15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</sheetData>
  <mergeCells count="97">
    <mergeCell ref="A4:AG4"/>
    <mergeCell ref="G5:I5"/>
    <mergeCell ref="J5:K5"/>
    <mergeCell ref="M5:N5"/>
    <mergeCell ref="R5:T5"/>
    <mergeCell ref="U5:V5"/>
    <mergeCell ref="X5:Y5"/>
    <mergeCell ref="A8:J8"/>
    <mergeCell ref="K8:P10"/>
    <mergeCell ref="A9:J9"/>
    <mergeCell ref="A10:J10"/>
    <mergeCell ref="S10:V10"/>
    <mergeCell ref="A6:K6"/>
    <mergeCell ref="AC6:AG6"/>
    <mergeCell ref="A7:J7"/>
    <mergeCell ref="K7:P7"/>
    <mergeCell ref="Q7:AL7"/>
    <mergeCell ref="W10:X10"/>
    <mergeCell ref="Z10:AA10"/>
    <mergeCell ref="AD10:AE10"/>
    <mergeCell ref="AG10:AJ10"/>
    <mergeCell ref="K11:P13"/>
    <mergeCell ref="S12:V12"/>
    <mergeCell ref="W12:X12"/>
    <mergeCell ref="Z12:AA12"/>
    <mergeCell ref="AD12:AE12"/>
    <mergeCell ref="AG12:AJ12"/>
    <mergeCell ref="A15:J16"/>
    <mergeCell ref="AD15:AH15"/>
    <mergeCell ref="A17:J18"/>
    <mergeCell ref="K17:P18"/>
    <mergeCell ref="A19:J19"/>
    <mergeCell ref="K19:P20"/>
    <mergeCell ref="B20:J20"/>
    <mergeCell ref="AB20:AE20"/>
    <mergeCell ref="K14:P16"/>
    <mergeCell ref="S14:V14"/>
    <mergeCell ref="W14:X14"/>
    <mergeCell ref="Z14:AA14"/>
    <mergeCell ref="AD14:AE14"/>
    <mergeCell ref="AG14:AJ14"/>
    <mergeCell ref="B21:J21"/>
    <mergeCell ref="AB21:AE21"/>
    <mergeCell ref="B22:J22"/>
    <mergeCell ref="AB22:AE22"/>
    <mergeCell ref="B23:J23"/>
    <mergeCell ref="AB23:AE23"/>
    <mergeCell ref="B24:J24"/>
    <mergeCell ref="B25:J25"/>
    <mergeCell ref="AE25:AJ25"/>
    <mergeCell ref="B26:J26"/>
    <mergeCell ref="B27:J27"/>
    <mergeCell ref="K27:P27"/>
    <mergeCell ref="S27:V27"/>
    <mergeCell ref="W27:X27"/>
    <mergeCell ref="Z27:AA27"/>
    <mergeCell ref="AD27:AE27"/>
    <mergeCell ref="AF27:AJ27"/>
    <mergeCell ref="B28:J28"/>
    <mergeCell ref="K28:P28"/>
    <mergeCell ref="S28:V28"/>
    <mergeCell ref="W28:X28"/>
    <mergeCell ref="Z28:AA28"/>
    <mergeCell ref="AD28:AE28"/>
    <mergeCell ref="AF28:AJ28"/>
    <mergeCell ref="Z31:AA31"/>
    <mergeCell ref="AD31:AE31"/>
    <mergeCell ref="AF29:AJ29"/>
    <mergeCell ref="B30:J30"/>
    <mergeCell ref="K30:P30"/>
    <mergeCell ref="S30:V30"/>
    <mergeCell ref="W30:X30"/>
    <mergeCell ref="Z30:AA30"/>
    <mergeCell ref="AD30:AE30"/>
    <mergeCell ref="AF30:AJ30"/>
    <mergeCell ref="B29:J29"/>
    <mergeCell ref="K29:P29"/>
    <mergeCell ref="S29:V29"/>
    <mergeCell ref="W29:X29"/>
    <mergeCell ref="Z29:AA29"/>
    <mergeCell ref="AD29:AE29"/>
    <mergeCell ref="A36:J37"/>
    <mergeCell ref="K36:P37"/>
    <mergeCell ref="AF31:AJ31"/>
    <mergeCell ref="A32:J33"/>
    <mergeCell ref="K32:P33"/>
    <mergeCell ref="K34:P35"/>
    <mergeCell ref="Q34:V35"/>
    <mergeCell ref="W34:W35"/>
    <mergeCell ref="X34:AB34"/>
    <mergeCell ref="AC34:AC35"/>
    <mergeCell ref="AD34:AI35"/>
    <mergeCell ref="X35:AB35"/>
    <mergeCell ref="B31:J31"/>
    <mergeCell ref="K31:P31"/>
    <mergeCell ref="S31:V31"/>
    <mergeCell ref="W31:X31"/>
  </mergeCells>
  <phoneticPr fontId="10"/>
  <pageMargins left="0.78740157480314965" right="0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5"/>
  <sheetViews>
    <sheetView tabSelected="1" workbookViewId="0">
      <selection activeCell="AJ36" sqref="AJ36"/>
    </sheetView>
  </sheetViews>
  <sheetFormatPr defaultRowHeight="12" x14ac:dyDescent="0.15"/>
  <cols>
    <col min="1" max="38" width="2.6640625" customWidth="1"/>
  </cols>
  <sheetData>
    <row r="1" spans="1:38" ht="18" customHeight="1" x14ac:dyDescent="0.15"/>
    <row r="2" spans="1:38" ht="18" customHeight="1" x14ac:dyDescent="0.15"/>
    <row r="3" spans="1:38" ht="18" customHeight="1" x14ac:dyDescent="0.15">
      <c r="A3" s="2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  <c r="AJ3" s="4"/>
      <c r="AK3" s="4"/>
      <c r="AL3" s="4"/>
    </row>
    <row r="4" spans="1:38" ht="18" customHeight="1" thickBot="1" x14ac:dyDescent="0.2">
      <c r="A4" s="122" t="s">
        <v>10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4"/>
      <c r="AI4" s="4"/>
      <c r="AJ4" s="4"/>
      <c r="AK4" s="4"/>
      <c r="AL4" s="4"/>
    </row>
    <row r="5" spans="1:38" ht="18" customHeight="1" thickBo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149" t="s">
        <v>77</v>
      </c>
      <c r="AA5" s="148"/>
      <c r="AB5" s="148"/>
      <c r="AC5" s="145" t="s">
        <v>78</v>
      </c>
      <c r="AD5" s="146"/>
      <c r="AE5" s="146"/>
      <c r="AF5" s="146"/>
      <c r="AG5" s="146"/>
      <c r="AH5" s="146"/>
      <c r="AI5" s="146"/>
      <c r="AJ5" s="146"/>
      <c r="AK5" s="146"/>
      <c r="AL5" s="147"/>
    </row>
    <row r="6" spans="1:38" ht="18" customHeight="1" thickBo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150"/>
      <c r="AA6" s="151"/>
      <c r="AB6" s="151"/>
      <c r="AC6" s="152" t="s">
        <v>79</v>
      </c>
      <c r="AD6" s="153"/>
      <c r="AE6" s="153"/>
      <c r="AF6" s="153"/>
      <c r="AG6" s="153"/>
      <c r="AH6" s="153"/>
      <c r="AI6" s="153"/>
      <c r="AJ6" s="153"/>
      <c r="AK6" s="153"/>
      <c r="AL6" s="154"/>
    </row>
    <row r="7" spans="1:38" ht="18" customHeight="1" x14ac:dyDescent="0.15">
      <c r="A7" s="2"/>
      <c r="B7" s="2"/>
      <c r="C7" s="1"/>
      <c r="D7" s="1"/>
      <c r="E7" s="1"/>
      <c r="F7" s="1"/>
      <c r="G7" s="122" t="s">
        <v>75</v>
      </c>
      <c r="H7" s="122"/>
      <c r="I7" s="122"/>
      <c r="J7" s="137" t="s">
        <v>48</v>
      </c>
      <c r="K7" s="137"/>
      <c r="L7" s="2" t="s">
        <v>0</v>
      </c>
      <c r="M7" s="137" t="s">
        <v>48</v>
      </c>
      <c r="N7" s="137"/>
      <c r="O7" s="2" t="s">
        <v>1</v>
      </c>
      <c r="P7" s="2"/>
      <c r="Q7" s="2" t="s">
        <v>2</v>
      </c>
      <c r="R7" s="122" t="s">
        <v>76</v>
      </c>
      <c r="S7" s="122"/>
      <c r="T7" s="122"/>
      <c r="U7" s="137" t="s">
        <v>48</v>
      </c>
      <c r="V7" s="137"/>
      <c r="W7" s="2" t="s">
        <v>0</v>
      </c>
      <c r="X7" s="137" t="s">
        <v>48</v>
      </c>
      <c r="Y7" s="137"/>
      <c r="Z7" s="2" t="s">
        <v>1</v>
      </c>
      <c r="AA7" s="2" t="s">
        <v>3</v>
      </c>
      <c r="AB7" s="2"/>
      <c r="AC7" s="2"/>
      <c r="AD7" s="2"/>
      <c r="AE7" s="2"/>
      <c r="AF7" s="2"/>
      <c r="AG7" s="2"/>
      <c r="AH7" s="5"/>
      <c r="AI7" s="5"/>
      <c r="AJ7" s="5"/>
      <c r="AK7" s="5"/>
      <c r="AL7" s="4"/>
    </row>
    <row r="8" spans="1:38" ht="18" customHeight="1" thickBot="1" x14ac:dyDescent="0.2">
      <c r="A8" s="122" t="s">
        <v>55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22" t="s">
        <v>8</v>
      </c>
      <c r="AD8" s="122"/>
      <c r="AE8" s="122"/>
      <c r="AF8" s="122"/>
      <c r="AG8" s="122"/>
      <c r="AH8" s="5"/>
      <c r="AI8" s="5"/>
      <c r="AJ8" s="5"/>
      <c r="AK8" s="5"/>
      <c r="AL8" s="4"/>
    </row>
    <row r="9" spans="1:38" ht="18" customHeight="1" thickTop="1" thickBot="1" x14ac:dyDescent="0.2">
      <c r="A9" s="123" t="s">
        <v>9</v>
      </c>
      <c r="B9" s="124"/>
      <c r="C9" s="124"/>
      <c r="D9" s="124"/>
      <c r="E9" s="124"/>
      <c r="F9" s="124"/>
      <c r="G9" s="124"/>
      <c r="H9" s="124"/>
      <c r="I9" s="124"/>
      <c r="J9" s="124"/>
      <c r="K9" s="125" t="s">
        <v>16</v>
      </c>
      <c r="L9" s="124"/>
      <c r="M9" s="124"/>
      <c r="N9" s="124"/>
      <c r="O9" s="124"/>
      <c r="P9" s="126"/>
      <c r="Q9" s="124" t="s">
        <v>17</v>
      </c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7"/>
    </row>
    <row r="10" spans="1:38" ht="18" customHeight="1" thickTop="1" x14ac:dyDescent="0.15">
      <c r="A10" s="128" t="s">
        <v>12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30">
        <f>AG16+AH18</f>
        <v>2997072</v>
      </c>
      <c r="L10" s="131"/>
      <c r="M10" s="131"/>
      <c r="N10" s="131"/>
      <c r="O10" s="131"/>
      <c r="P10" s="132"/>
      <c r="Q10" s="39"/>
      <c r="R10" s="15" t="s">
        <v>18</v>
      </c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4"/>
      <c r="AI10" s="14"/>
      <c r="AJ10" s="14"/>
      <c r="AK10" s="14"/>
      <c r="AL10" s="16"/>
    </row>
    <row r="11" spans="1:38" ht="18" customHeight="1" x14ac:dyDescent="0.15">
      <c r="A11" s="133" t="s">
        <v>27</v>
      </c>
      <c r="B11" s="61"/>
      <c r="C11" s="134"/>
      <c r="D11" s="134"/>
      <c r="E11" s="134"/>
      <c r="F11" s="134"/>
      <c r="G11" s="134"/>
      <c r="H11" s="134"/>
      <c r="I11" s="134"/>
      <c r="J11" s="134"/>
      <c r="K11" s="116"/>
      <c r="L11" s="61"/>
      <c r="M11" s="61"/>
      <c r="N11" s="61"/>
      <c r="O11" s="61"/>
      <c r="P11" s="62"/>
      <c r="Q11" s="11"/>
      <c r="R11" s="11" t="s">
        <v>65</v>
      </c>
      <c r="S11" s="11" t="s">
        <v>59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7"/>
      <c r="AI11" s="7"/>
      <c r="AJ11" s="7"/>
      <c r="AK11" s="7"/>
      <c r="AL11" s="18"/>
    </row>
    <row r="12" spans="1:38" ht="18" customHeight="1" x14ac:dyDescent="0.15">
      <c r="A12" s="135" t="s">
        <v>56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19"/>
      <c r="L12" s="120"/>
      <c r="M12" s="120"/>
      <c r="N12" s="120"/>
      <c r="O12" s="120"/>
      <c r="P12" s="121"/>
      <c r="Q12" s="11"/>
      <c r="R12" s="11"/>
      <c r="S12" s="139" t="s">
        <v>58</v>
      </c>
      <c r="T12" s="139"/>
      <c r="U12" s="139"/>
      <c r="V12" s="139"/>
      <c r="W12" s="139"/>
      <c r="X12" s="139"/>
      <c r="Y12" s="139"/>
      <c r="Z12" s="139"/>
      <c r="AA12" s="47"/>
      <c r="AB12" s="47"/>
      <c r="AC12" s="47"/>
      <c r="AD12" s="47"/>
      <c r="AE12" s="47"/>
      <c r="AF12" s="11" t="s">
        <v>14</v>
      </c>
      <c r="AG12" s="96">
        <v>194400</v>
      </c>
      <c r="AH12" s="96"/>
      <c r="AI12" s="96"/>
      <c r="AJ12" s="96"/>
      <c r="AK12" s="7" t="s">
        <v>23</v>
      </c>
      <c r="AL12" s="18"/>
    </row>
    <row r="13" spans="1:38" ht="18" customHeight="1" x14ac:dyDescent="0.15">
      <c r="A13" s="20"/>
      <c r="B13" s="10"/>
      <c r="C13" s="10"/>
      <c r="D13" s="10"/>
      <c r="E13" s="10"/>
      <c r="F13" s="10"/>
      <c r="G13" s="10"/>
      <c r="H13" s="10"/>
      <c r="I13" s="10"/>
      <c r="J13" s="10"/>
      <c r="K13" s="113">
        <v>23500000</v>
      </c>
      <c r="L13" s="114"/>
      <c r="M13" s="114"/>
      <c r="N13" s="114"/>
      <c r="O13" s="114"/>
      <c r="P13" s="115"/>
      <c r="Q13" s="40"/>
      <c r="R13" s="11"/>
      <c r="S13" s="11" t="s">
        <v>60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7"/>
      <c r="AI13" s="7"/>
      <c r="AJ13" s="7"/>
      <c r="AK13" s="7"/>
      <c r="AL13" s="18"/>
    </row>
    <row r="14" spans="1:38" ht="18" customHeight="1" x14ac:dyDescent="0.15">
      <c r="A14" s="17" t="s">
        <v>57</v>
      </c>
      <c r="B14" s="8"/>
      <c r="C14" s="8"/>
      <c r="D14" s="8"/>
      <c r="E14" s="8"/>
      <c r="F14" s="8"/>
      <c r="G14" s="8"/>
      <c r="H14" s="8"/>
      <c r="I14" s="8"/>
      <c r="J14" s="8"/>
      <c r="K14" s="116"/>
      <c r="L14" s="61"/>
      <c r="M14" s="61"/>
      <c r="N14" s="61"/>
      <c r="O14" s="61"/>
      <c r="P14" s="62"/>
      <c r="Q14" s="11"/>
      <c r="S14" s="140" t="s">
        <v>61</v>
      </c>
      <c r="T14" s="140"/>
      <c r="U14" s="140"/>
      <c r="V14" s="140"/>
      <c r="W14" s="140"/>
      <c r="X14" s="140"/>
      <c r="Y14" s="140"/>
      <c r="Z14" s="140"/>
      <c r="AA14" s="49"/>
      <c r="AB14" s="49"/>
      <c r="AC14" s="49"/>
      <c r="AD14" s="49"/>
      <c r="AE14" s="49"/>
      <c r="AF14" s="50" t="s">
        <v>14</v>
      </c>
      <c r="AG14" s="141">
        <v>22356</v>
      </c>
      <c r="AH14" s="141"/>
      <c r="AI14" s="141"/>
      <c r="AJ14" s="141"/>
      <c r="AK14" s="51" t="s">
        <v>62</v>
      </c>
      <c r="AL14" s="18"/>
    </row>
    <row r="15" spans="1:38" ht="18" customHeight="1" x14ac:dyDescent="0.15">
      <c r="A15" s="19"/>
      <c r="B15" s="9"/>
      <c r="C15" s="9"/>
      <c r="D15" s="9"/>
      <c r="E15" s="9"/>
      <c r="F15" s="9"/>
      <c r="G15" s="9"/>
      <c r="H15" s="9"/>
      <c r="I15" s="9"/>
      <c r="J15" s="9"/>
      <c r="K15" s="119"/>
      <c r="L15" s="120"/>
      <c r="M15" s="120"/>
      <c r="N15" s="120"/>
      <c r="O15" s="120"/>
      <c r="P15" s="121"/>
      <c r="Q15" s="1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142">
        <f>AG12+AG14</f>
        <v>216756</v>
      </c>
      <c r="AG15" s="142"/>
      <c r="AH15" s="142"/>
      <c r="AI15" s="142"/>
      <c r="AJ15" s="142"/>
      <c r="AK15" s="51" t="s">
        <v>62</v>
      </c>
      <c r="AL15" s="18"/>
    </row>
    <row r="16" spans="1:38" ht="18" customHeight="1" x14ac:dyDescent="0.15">
      <c r="A16" s="20"/>
      <c r="B16" s="10"/>
      <c r="C16" s="10"/>
      <c r="D16" s="10"/>
      <c r="E16" s="10"/>
      <c r="F16" s="10"/>
      <c r="G16" s="10"/>
      <c r="H16" s="10"/>
      <c r="I16" s="10"/>
      <c r="J16" s="10"/>
      <c r="K16" s="113"/>
      <c r="L16" s="114"/>
      <c r="M16" s="114"/>
      <c r="N16" s="114"/>
      <c r="O16" s="114"/>
      <c r="P16" s="115"/>
      <c r="Q16" s="11"/>
      <c r="S16" s="52">
        <v>12</v>
      </c>
      <c r="T16" s="51" t="s">
        <v>63</v>
      </c>
      <c r="U16" s="51" t="s">
        <v>64</v>
      </c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144">
        <f>AF15*12</f>
        <v>2601072</v>
      </c>
      <c r="AH16" s="144"/>
      <c r="AI16" s="144"/>
      <c r="AJ16" s="144"/>
      <c r="AK16" s="53" t="s">
        <v>62</v>
      </c>
      <c r="AL16" s="18"/>
    </row>
    <row r="17" spans="1:38" ht="18" customHeight="1" x14ac:dyDescent="0.15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16"/>
      <c r="L17" s="61"/>
      <c r="M17" s="61"/>
      <c r="N17" s="61"/>
      <c r="O17" s="61"/>
      <c r="P17" s="62"/>
      <c r="Q17" s="11"/>
      <c r="R17" s="11" t="s">
        <v>65</v>
      </c>
      <c r="S17" s="51" t="s">
        <v>67</v>
      </c>
      <c r="AL17" s="18"/>
    </row>
    <row r="18" spans="1:38" ht="18" customHeight="1" thickBot="1" x14ac:dyDescent="0.2">
      <c r="A18" s="102"/>
      <c r="B18" s="103"/>
      <c r="C18" s="103"/>
      <c r="D18" s="103"/>
      <c r="E18" s="103"/>
      <c r="F18" s="103"/>
      <c r="G18" s="103"/>
      <c r="H18" s="103"/>
      <c r="I18" s="103"/>
      <c r="J18" s="103"/>
      <c r="K18" s="75"/>
      <c r="L18" s="76"/>
      <c r="M18" s="76"/>
      <c r="N18" s="76"/>
      <c r="O18" s="76"/>
      <c r="P18" s="77"/>
      <c r="Q18" s="36"/>
      <c r="R18" s="36"/>
      <c r="S18" s="37" t="s">
        <v>66</v>
      </c>
      <c r="T18" s="37"/>
      <c r="U18" s="37"/>
      <c r="V18" s="37"/>
      <c r="W18" s="33"/>
      <c r="X18" s="33"/>
      <c r="Y18" s="36"/>
      <c r="Z18" s="38"/>
      <c r="AA18" s="38"/>
      <c r="AB18" s="33"/>
      <c r="AC18" s="36"/>
      <c r="AD18" s="38"/>
      <c r="AE18" s="38"/>
      <c r="AF18" s="36"/>
      <c r="AG18" s="37"/>
      <c r="AH18" s="143">
        <f>(300*3+200)*30*12</f>
        <v>396000</v>
      </c>
      <c r="AI18" s="143"/>
      <c r="AJ18" s="143"/>
      <c r="AK18" s="32" t="s">
        <v>62</v>
      </c>
      <c r="AL18" s="34"/>
    </row>
    <row r="19" spans="1:38" ht="18" customHeight="1" x14ac:dyDescent="0.15">
      <c r="A19" s="67" t="s">
        <v>52</v>
      </c>
      <c r="B19" s="68"/>
      <c r="C19" s="68"/>
      <c r="D19" s="68"/>
      <c r="E19" s="68"/>
      <c r="F19" s="68"/>
      <c r="G19" s="68"/>
      <c r="H19" s="68"/>
      <c r="I19" s="68"/>
      <c r="J19" s="68"/>
      <c r="K19" s="93">
        <f>+K10+K13+K16</f>
        <v>26497072</v>
      </c>
      <c r="L19" s="105"/>
      <c r="M19" s="105"/>
      <c r="N19" s="105"/>
      <c r="O19" s="105"/>
      <c r="P19" s="106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7"/>
      <c r="AI19" s="7"/>
      <c r="AJ19" s="7"/>
      <c r="AK19" s="7"/>
      <c r="AL19" s="18"/>
    </row>
    <row r="20" spans="1:38" ht="18" customHeight="1" thickBot="1" x14ac:dyDescent="0.2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107"/>
      <c r="L20" s="105"/>
      <c r="M20" s="105"/>
      <c r="N20" s="105"/>
      <c r="O20" s="105"/>
      <c r="P20" s="106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7"/>
      <c r="AI20" s="7"/>
      <c r="AJ20" s="7"/>
      <c r="AK20" s="7"/>
      <c r="AL20" s="18"/>
    </row>
    <row r="21" spans="1:38" ht="18" customHeight="1" x14ac:dyDescent="0.15">
      <c r="A21" s="108" t="s">
        <v>4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10">
        <f>AE27</f>
        <v>11202422</v>
      </c>
      <c r="L21" s="111"/>
      <c r="M21" s="111"/>
      <c r="N21" s="111"/>
      <c r="O21" s="111"/>
      <c r="P21" s="112"/>
      <c r="Q21" s="35"/>
      <c r="R21" s="35" t="s">
        <v>18</v>
      </c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28"/>
      <c r="AI21" s="28"/>
      <c r="AJ21" s="28"/>
      <c r="AK21" s="28"/>
      <c r="AL21" s="29"/>
    </row>
    <row r="22" spans="1:38" ht="18" customHeight="1" x14ac:dyDescent="0.15">
      <c r="A22" s="21"/>
      <c r="B22" s="92" t="s">
        <v>30</v>
      </c>
      <c r="C22" s="92"/>
      <c r="D22" s="92"/>
      <c r="E22" s="92"/>
      <c r="F22" s="92"/>
      <c r="G22" s="92"/>
      <c r="H22" s="92"/>
      <c r="I22" s="92"/>
      <c r="J22" s="92"/>
      <c r="K22" s="93"/>
      <c r="L22" s="94"/>
      <c r="M22" s="94"/>
      <c r="N22" s="94"/>
      <c r="O22" s="94"/>
      <c r="P22" s="95"/>
      <c r="Q22" s="11"/>
      <c r="R22" s="11"/>
      <c r="S22" s="11" t="s">
        <v>68</v>
      </c>
      <c r="T22" s="11"/>
      <c r="U22" s="11"/>
      <c r="V22" s="11"/>
      <c r="W22" s="11"/>
      <c r="X22" s="11"/>
      <c r="Y22" s="11"/>
      <c r="Z22" s="11"/>
      <c r="AA22" s="11"/>
      <c r="AB22" s="96">
        <v>280000</v>
      </c>
      <c r="AC22" s="96"/>
      <c r="AD22" s="96"/>
      <c r="AE22" s="96"/>
      <c r="AF22" s="7" t="s">
        <v>23</v>
      </c>
      <c r="AG22" s="12"/>
      <c r="AH22" s="12"/>
      <c r="AI22" s="7"/>
      <c r="AJ22" s="7"/>
      <c r="AK22" s="7"/>
      <c r="AL22" s="18"/>
    </row>
    <row r="23" spans="1:38" ht="18" customHeight="1" x14ac:dyDescent="0.15">
      <c r="A23" s="21"/>
      <c r="B23" s="92"/>
      <c r="C23" s="92"/>
      <c r="D23" s="92"/>
      <c r="E23" s="92"/>
      <c r="F23" s="92"/>
      <c r="G23" s="92"/>
      <c r="H23" s="92"/>
      <c r="I23" s="92"/>
      <c r="J23" s="92"/>
      <c r="K23" s="41"/>
      <c r="L23" s="8"/>
      <c r="M23" s="8"/>
      <c r="N23" s="8"/>
      <c r="O23" s="8"/>
      <c r="P23" s="42"/>
      <c r="Q23" s="11"/>
      <c r="R23" s="11"/>
      <c r="S23" s="11" t="s">
        <v>69</v>
      </c>
      <c r="T23" s="11"/>
      <c r="U23" s="11"/>
      <c r="V23" s="11"/>
      <c r="W23" s="11"/>
      <c r="X23" s="11"/>
      <c r="Y23" s="11"/>
      <c r="Z23" s="11"/>
      <c r="AA23" s="11"/>
      <c r="AB23" s="96">
        <v>300000</v>
      </c>
      <c r="AC23" s="96"/>
      <c r="AD23" s="96"/>
      <c r="AE23" s="96"/>
      <c r="AF23" s="7" t="s">
        <v>23</v>
      </c>
      <c r="AG23" s="12"/>
      <c r="AH23" s="12"/>
      <c r="AI23" s="7"/>
      <c r="AJ23" s="7"/>
      <c r="AK23" s="7"/>
      <c r="AL23" s="18"/>
    </row>
    <row r="24" spans="1:38" ht="18" customHeight="1" x14ac:dyDescent="0.15">
      <c r="A24" s="21"/>
      <c r="B24" s="92"/>
      <c r="C24" s="92"/>
      <c r="D24" s="92"/>
      <c r="E24" s="92"/>
      <c r="F24" s="92"/>
      <c r="G24" s="92"/>
      <c r="H24" s="92"/>
      <c r="I24" s="92"/>
      <c r="J24" s="92"/>
      <c r="K24" s="41"/>
      <c r="L24" s="8"/>
      <c r="M24" s="8"/>
      <c r="N24" s="8"/>
      <c r="O24" s="8"/>
      <c r="P24" s="42"/>
      <c r="Q24" s="11"/>
      <c r="R24" s="11"/>
      <c r="S24" s="50" t="s">
        <v>70</v>
      </c>
      <c r="T24" s="50"/>
      <c r="U24" s="50"/>
      <c r="V24" s="50"/>
      <c r="W24" s="50"/>
      <c r="X24" s="50"/>
      <c r="Y24" s="50"/>
      <c r="Z24" s="50"/>
      <c r="AA24" s="50"/>
      <c r="AB24" s="141">
        <v>188000</v>
      </c>
      <c r="AC24" s="141"/>
      <c r="AD24" s="141"/>
      <c r="AE24" s="141"/>
      <c r="AF24" s="48" t="s">
        <v>23</v>
      </c>
      <c r="AG24" s="54"/>
      <c r="AH24" s="54"/>
      <c r="AI24" s="48"/>
      <c r="AJ24" s="48"/>
      <c r="AK24" s="7"/>
      <c r="AL24" s="18"/>
    </row>
    <row r="25" spans="1:38" ht="18" customHeight="1" x14ac:dyDescent="0.15">
      <c r="A25" s="21"/>
      <c r="B25" s="92"/>
      <c r="C25" s="92"/>
      <c r="D25" s="92"/>
      <c r="E25" s="92"/>
      <c r="F25" s="92"/>
      <c r="G25" s="92"/>
      <c r="H25" s="92"/>
      <c r="I25" s="92"/>
      <c r="J25" s="92"/>
      <c r="K25" s="41"/>
      <c r="L25" s="8"/>
      <c r="M25" s="8"/>
      <c r="N25" s="8"/>
      <c r="O25" s="8"/>
      <c r="P25" s="42"/>
      <c r="Q25" s="11"/>
      <c r="R25" s="11"/>
      <c r="S25" s="11" t="s">
        <v>71</v>
      </c>
      <c r="T25" s="11"/>
      <c r="U25" s="11"/>
      <c r="V25" s="11"/>
      <c r="W25" s="11"/>
      <c r="X25" s="11"/>
      <c r="Y25" s="11"/>
      <c r="Z25" s="11"/>
      <c r="AA25" s="11"/>
      <c r="AB25" s="96"/>
      <c r="AC25" s="96"/>
      <c r="AD25" s="96"/>
      <c r="AE25" s="96"/>
      <c r="AF25" s="138">
        <f>(AB22+AB23+AB24)*12</f>
        <v>9216000</v>
      </c>
      <c r="AG25" s="138"/>
      <c r="AH25" s="138"/>
      <c r="AI25" s="138"/>
      <c r="AJ25" s="138"/>
      <c r="AK25" s="7" t="s">
        <v>62</v>
      </c>
      <c r="AL25" s="18"/>
    </row>
    <row r="26" spans="1:38" ht="18" customHeight="1" x14ac:dyDescent="0.15">
      <c r="A26" s="21"/>
      <c r="B26" s="92"/>
      <c r="C26" s="92"/>
      <c r="D26" s="92"/>
      <c r="E26" s="92"/>
      <c r="F26" s="92"/>
      <c r="G26" s="92"/>
      <c r="H26" s="92"/>
      <c r="I26" s="92"/>
      <c r="J26" s="92"/>
      <c r="K26" s="41"/>
      <c r="L26" s="8"/>
      <c r="M26" s="8"/>
      <c r="N26" s="8"/>
      <c r="O26" s="8"/>
      <c r="P26" s="42"/>
      <c r="Q26" s="11"/>
      <c r="R26" s="11"/>
      <c r="S26" s="11" t="s">
        <v>72</v>
      </c>
      <c r="T26" s="11"/>
      <c r="U26" s="11"/>
      <c r="V26" s="11"/>
      <c r="W26" s="11"/>
      <c r="X26" s="11"/>
      <c r="Y26" s="11"/>
      <c r="Z26" s="11"/>
      <c r="AA26" s="11"/>
      <c r="AB26" s="11"/>
      <c r="AC26" s="7"/>
      <c r="AD26" s="7"/>
      <c r="AE26" s="7"/>
      <c r="AF26" s="104">
        <v>1986422</v>
      </c>
      <c r="AG26" s="104"/>
      <c r="AH26" s="104"/>
      <c r="AI26" s="104"/>
      <c r="AJ26" s="104"/>
      <c r="AK26" s="7" t="s">
        <v>62</v>
      </c>
      <c r="AL26" s="18"/>
    </row>
    <row r="27" spans="1:38" ht="18" customHeight="1" x14ac:dyDescent="0.15">
      <c r="A27" s="21"/>
      <c r="B27" s="92"/>
      <c r="C27" s="92"/>
      <c r="D27" s="92"/>
      <c r="E27" s="92"/>
      <c r="F27" s="92"/>
      <c r="G27" s="92"/>
      <c r="H27" s="92"/>
      <c r="I27" s="92"/>
      <c r="J27" s="92"/>
      <c r="K27" s="41"/>
      <c r="L27" s="8"/>
      <c r="M27" s="8"/>
      <c r="N27" s="8"/>
      <c r="O27" s="8"/>
      <c r="P27" s="42"/>
      <c r="Q27" s="11"/>
      <c r="R27" s="11"/>
      <c r="S27" s="11" t="s">
        <v>73</v>
      </c>
      <c r="T27" s="11"/>
      <c r="U27" s="11"/>
      <c r="V27" s="11"/>
      <c r="W27" s="11"/>
      <c r="X27" s="11"/>
      <c r="Y27" s="11"/>
      <c r="Z27" s="11"/>
      <c r="AA27" s="11"/>
      <c r="AB27" s="11"/>
      <c r="AC27" s="7"/>
      <c r="AD27" s="7"/>
      <c r="AE27" s="99">
        <f>AF25+AF26</f>
        <v>11202422</v>
      </c>
      <c r="AF27" s="99"/>
      <c r="AG27" s="99"/>
      <c r="AH27" s="99"/>
      <c r="AI27" s="99"/>
      <c r="AJ27" s="99"/>
      <c r="AK27" s="7" t="s">
        <v>23</v>
      </c>
      <c r="AL27" s="18"/>
    </row>
    <row r="28" spans="1:38" ht="18" customHeight="1" x14ac:dyDescent="0.15">
      <c r="A28" s="21"/>
      <c r="B28" s="92"/>
      <c r="C28" s="92"/>
      <c r="D28" s="92"/>
      <c r="E28" s="92"/>
      <c r="F28" s="92"/>
      <c r="G28" s="92"/>
      <c r="H28" s="92"/>
      <c r="I28" s="92"/>
      <c r="J28" s="92"/>
      <c r="K28" s="41"/>
      <c r="L28" s="8"/>
      <c r="M28" s="8"/>
      <c r="N28" s="8"/>
      <c r="O28" s="8"/>
      <c r="P28" s="42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3"/>
      <c r="AC28" s="13"/>
      <c r="AD28" s="13"/>
      <c r="AE28" s="13"/>
      <c r="AF28" s="7"/>
      <c r="AG28" s="11"/>
      <c r="AH28" s="7"/>
      <c r="AI28" s="7"/>
      <c r="AJ28" s="7"/>
      <c r="AK28" s="7"/>
      <c r="AL28" s="18"/>
    </row>
    <row r="29" spans="1:38" ht="18" customHeight="1" x14ac:dyDescent="0.15">
      <c r="A29" s="21"/>
      <c r="B29" s="92" t="s">
        <v>31</v>
      </c>
      <c r="C29" s="92"/>
      <c r="D29" s="92"/>
      <c r="E29" s="92"/>
      <c r="F29" s="92"/>
      <c r="G29" s="92"/>
      <c r="H29" s="92"/>
      <c r="I29" s="92"/>
      <c r="J29" s="92"/>
      <c r="K29" s="93">
        <f>+AF29</f>
        <v>2400000</v>
      </c>
      <c r="L29" s="94"/>
      <c r="M29" s="94"/>
      <c r="N29" s="94"/>
      <c r="O29" s="94"/>
      <c r="P29" s="95"/>
      <c r="Q29" s="11"/>
      <c r="R29" s="11"/>
      <c r="S29" s="96">
        <v>200000</v>
      </c>
      <c r="T29" s="96"/>
      <c r="U29" s="96"/>
      <c r="V29" s="96"/>
      <c r="W29" s="97" t="s">
        <v>23</v>
      </c>
      <c r="X29" s="97"/>
      <c r="Y29" s="11" t="s">
        <v>13</v>
      </c>
      <c r="Z29" s="98">
        <v>12</v>
      </c>
      <c r="AA29" s="98"/>
      <c r="AB29" s="12" t="s">
        <v>45</v>
      </c>
      <c r="AC29" s="11" t="s">
        <v>24</v>
      </c>
      <c r="AD29" s="98" t="s">
        <v>14</v>
      </c>
      <c r="AE29" s="98"/>
      <c r="AF29" s="91">
        <f>+S29*Z29</f>
        <v>2400000</v>
      </c>
      <c r="AG29" s="91"/>
      <c r="AH29" s="91"/>
      <c r="AI29" s="91"/>
      <c r="AJ29" s="91"/>
      <c r="AK29" s="12" t="s">
        <v>23</v>
      </c>
      <c r="AL29" s="18"/>
    </row>
    <row r="30" spans="1:38" ht="18" customHeight="1" x14ac:dyDescent="0.15">
      <c r="A30" s="21"/>
      <c r="B30" s="92" t="s">
        <v>32</v>
      </c>
      <c r="C30" s="92"/>
      <c r="D30" s="92"/>
      <c r="E30" s="92"/>
      <c r="F30" s="92"/>
      <c r="G30" s="92"/>
      <c r="H30" s="92"/>
      <c r="I30" s="92"/>
      <c r="J30" s="92"/>
      <c r="K30" s="93">
        <f>+AF30</f>
        <v>600000</v>
      </c>
      <c r="L30" s="94"/>
      <c r="M30" s="94"/>
      <c r="N30" s="94"/>
      <c r="O30" s="94"/>
      <c r="P30" s="95"/>
      <c r="Q30" s="11"/>
      <c r="R30" s="11"/>
      <c r="S30" s="96">
        <v>50000</v>
      </c>
      <c r="T30" s="96"/>
      <c r="U30" s="96"/>
      <c r="V30" s="96"/>
      <c r="W30" s="97" t="s">
        <v>23</v>
      </c>
      <c r="X30" s="97"/>
      <c r="Y30" s="11" t="s">
        <v>13</v>
      </c>
      <c r="Z30" s="98">
        <v>12</v>
      </c>
      <c r="AA30" s="98"/>
      <c r="AB30" s="12" t="s">
        <v>45</v>
      </c>
      <c r="AC30" s="11" t="s">
        <v>24</v>
      </c>
      <c r="AD30" s="98" t="s">
        <v>14</v>
      </c>
      <c r="AE30" s="98"/>
      <c r="AF30" s="91">
        <f>+S30*Z30</f>
        <v>600000</v>
      </c>
      <c r="AG30" s="91"/>
      <c r="AH30" s="91"/>
      <c r="AI30" s="91"/>
      <c r="AJ30" s="91"/>
      <c r="AK30" s="12" t="s">
        <v>23</v>
      </c>
      <c r="AL30" s="18"/>
    </row>
    <row r="31" spans="1:38" ht="18" customHeight="1" x14ac:dyDescent="0.15">
      <c r="A31" s="21"/>
      <c r="B31" s="92" t="s">
        <v>33</v>
      </c>
      <c r="C31" s="92"/>
      <c r="D31" s="92"/>
      <c r="E31" s="92"/>
      <c r="F31" s="92"/>
      <c r="G31" s="92"/>
      <c r="H31" s="92"/>
      <c r="I31" s="92"/>
      <c r="J31" s="92"/>
      <c r="K31" s="93">
        <f>+AF31</f>
        <v>240000</v>
      </c>
      <c r="L31" s="94"/>
      <c r="M31" s="94"/>
      <c r="N31" s="94"/>
      <c r="O31" s="94"/>
      <c r="P31" s="95"/>
      <c r="Q31" s="11"/>
      <c r="R31" s="11"/>
      <c r="S31" s="96">
        <v>20000</v>
      </c>
      <c r="T31" s="96"/>
      <c r="U31" s="96"/>
      <c r="V31" s="96"/>
      <c r="W31" s="97" t="s">
        <v>23</v>
      </c>
      <c r="X31" s="97"/>
      <c r="Y31" s="11" t="s">
        <v>13</v>
      </c>
      <c r="Z31" s="98">
        <v>12</v>
      </c>
      <c r="AA31" s="98"/>
      <c r="AB31" s="12" t="s">
        <v>45</v>
      </c>
      <c r="AC31" s="11" t="s">
        <v>24</v>
      </c>
      <c r="AD31" s="98" t="s">
        <v>14</v>
      </c>
      <c r="AE31" s="98"/>
      <c r="AF31" s="91">
        <f>+S31*Z31</f>
        <v>240000</v>
      </c>
      <c r="AG31" s="91"/>
      <c r="AH31" s="91"/>
      <c r="AI31" s="91"/>
      <c r="AJ31" s="91"/>
      <c r="AK31" s="12" t="s">
        <v>23</v>
      </c>
      <c r="AL31" s="18"/>
    </row>
    <row r="32" spans="1:38" ht="18" customHeight="1" x14ac:dyDescent="0.15">
      <c r="A32" s="21"/>
      <c r="B32" s="92" t="s">
        <v>34</v>
      </c>
      <c r="C32" s="92"/>
      <c r="D32" s="92"/>
      <c r="E32" s="92"/>
      <c r="F32" s="92"/>
      <c r="G32" s="92"/>
      <c r="H32" s="92"/>
      <c r="I32" s="92"/>
      <c r="J32" s="92"/>
      <c r="K32" s="93">
        <f>+AF32</f>
        <v>3600000</v>
      </c>
      <c r="L32" s="94"/>
      <c r="M32" s="94"/>
      <c r="N32" s="94"/>
      <c r="O32" s="94"/>
      <c r="P32" s="95"/>
      <c r="Q32" s="11"/>
      <c r="R32" s="11"/>
      <c r="S32" s="96">
        <v>300000</v>
      </c>
      <c r="T32" s="96"/>
      <c r="U32" s="96"/>
      <c r="V32" s="96"/>
      <c r="W32" s="97" t="s">
        <v>23</v>
      </c>
      <c r="X32" s="97"/>
      <c r="Y32" s="11" t="s">
        <v>13</v>
      </c>
      <c r="Z32" s="98">
        <v>12</v>
      </c>
      <c r="AA32" s="98"/>
      <c r="AB32" s="12" t="s">
        <v>45</v>
      </c>
      <c r="AC32" s="11" t="s">
        <v>24</v>
      </c>
      <c r="AD32" s="98" t="s">
        <v>14</v>
      </c>
      <c r="AE32" s="98"/>
      <c r="AF32" s="91">
        <f>+S32*Z32</f>
        <v>3600000</v>
      </c>
      <c r="AG32" s="91"/>
      <c r="AH32" s="91"/>
      <c r="AI32" s="91"/>
      <c r="AJ32" s="91"/>
      <c r="AK32" s="12" t="s">
        <v>23</v>
      </c>
      <c r="AL32" s="18"/>
    </row>
    <row r="33" spans="1:38" ht="18" customHeight="1" thickBot="1" x14ac:dyDescent="0.2">
      <c r="A33" s="30"/>
      <c r="B33" s="84" t="s">
        <v>35</v>
      </c>
      <c r="C33" s="84"/>
      <c r="D33" s="84"/>
      <c r="E33" s="84"/>
      <c r="F33" s="84"/>
      <c r="G33" s="84"/>
      <c r="H33" s="84"/>
      <c r="I33" s="84"/>
      <c r="J33" s="84"/>
      <c r="K33" s="85">
        <f>+AF33</f>
        <v>1200000</v>
      </c>
      <c r="L33" s="86"/>
      <c r="M33" s="86"/>
      <c r="N33" s="86"/>
      <c r="O33" s="86"/>
      <c r="P33" s="87"/>
      <c r="Q33" s="36"/>
      <c r="R33" s="36"/>
      <c r="S33" s="88">
        <v>100000</v>
      </c>
      <c r="T33" s="88"/>
      <c r="U33" s="88"/>
      <c r="V33" s="88"/>
      <c r="W33" s="89" t="s">
        <v>23</v>
      </c>
      <c r="X33" s="89"/>
      <c r="Y33" s="36" t="s">
        <v>13</v>
      </c>
      <c r="Z33" s="90">
        <v>12</v>
      </c>
      <c r="AA33" s="90"/>
      <c r="AB33" s="33" t="s">
        <v>45</v>
      </c>
      <c r="AC33" s="36" t="s">
        <v>24</v>
      </c>
      <c r="AD33" s="90" t="s">
        <v>14</v>
      </c>
      <c r="AE33" s="90"/>
      <c r="AF33" s="66">
        <f>+S33*Z33</f>
        <v>1200000</v>
      </c>
      <c r="AG33" s="66"/>
      <c r="AH33" s="66"/>
      <c r="AI33" s="66"/>
      <c r="AJ33" s="66"/>
      <c r="AK33" s="33" t="s">
        <v>23</v>
      </c>
      <c r="AL33" s="34"/>
    </row>
    <row r="34" spans="1:38" ht="18" customHeight="1" x14ac:dyDescent="0.15">
      <c r="A34" s="67" t="s">
        <v>5</v>
      </c>
      <c r="B34" s="68"/>
      <c r="C34" s="68"/>
      <c r="D34" s="68"/>
      <c r="E34" s="68"/>
      <c r="F34" s="68"/>
      <c r="G34" s="68"/>
      <c r="H34" s="68"/>
      <c r="I34" s="68"/>
      <c r="J34" s="68"/>
      <c r="K34" s="69">
        <f>SUM(K21:P33)</f>
        <v>19242422</v>
      </c>
      <c r="L34" s="70"/>
      <c r="M34" s="70"/>
      <c r="N34" s="70"/>
      <c r="O34" s="70"/>
      <c r="P34" s="7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7"/>
      <c r="AI34" s="7"/>
      <c r="AJ34" s="7"/>
      <c r="AK34" s="7"/>
      <c r="AL34" s="18"/>
    </row>
    <row r="35" spans="1:38" ht="18" customHeight="1" thickBot="1" x14ac:dyDescent="0.2">
      <c r="A35" s="67"/>
      <c r="B35" s="68"/>
      <c r="C35" s="68"/>
      <c r="D35" s="68"/>
      <c r="E35" s="68"/>
      <c r="F35" s="68"/>
      <c r="G35" s="68"/>
      <c r="H35" s="68"/>
      <c r="I35" s="68"/>
      <c r="J35" s="68"/>
      <c r="K35" s="69"/>
      <c r="L35" s="70"/>
      <c r="M35" s="70"/>
      <c r="N35" s="70"/>
      <c r="O35" s="70"/>
      <c r="P35" s="7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7"/>
      <c r="AI35" s="7"/>
      <c r="AJ35" s="7"/>
      <c r="AK35" s="7"/>
      <c r="AL35" s="18"/>
    </row>
    <row r="36" spans="1:38" ht="18" customHeight="1" x14ac:dyDescent="0.15">
      <c r="A36" s="26" t="s">
        <v>74</v>
      </c>
      <c r="B36" s="27"/>
      <c r="C36" s="27"/>
      <c r="D36" s="27"/>
      <c r="E36" s="27"/>
      <c r="F36" s="27"/>
      <c r="G36" s="27"/>
      <c r="H36" s="27"/>
      <c r="I36" s="27"/>
      <c r="J36" s="27"/>
      <c r="K36" s="72">
        <f>AD36</f>
        <v>2176501.7730405834</v>
      </c>
      <c r="L36" s="73"/>
      <c r="M36" s="73"/>
      <c r="N36" s="73"/>
      <c r="O36" s="73"/>
      <c r="P36" s="74"/>
      <c r="Q36" s="78">
        <f>K34</f>
        <v>19242422</v>
      </c>
      <c r="R36" s="73"/>
      <c r="S36" s="73"/>
      <c r="T36" s="73"/>
      <c r="U36" s="73"/>
      <c r="V36" s="73"/>
      <c r="W36" s="79" t="s">
        <v>13</v>
      </c>
      <c r="X36" s="80">
        <f>K10</f>
        <v>2997072</v>
      </c>
      <c r="Y36" s="80"/>
      <c r="Z36" s="80"/>
      <c r="AA36" s="80"/>
      <c r="AB36" s="80"/>
      <c r="AC36" s="79" t="s">
        <v>14</v>
      </c>
      <c r="AD36" s="82">
        <f>Q36*X36/X37</f>
        <v>2176501.7730405834</v>
      </c>
      <c r="AE36" s="73"/>
      <c r="AF36" s="73"/>
      <c r="AG36" s="73"/>
      <c r="AH36" s="73"/>
      <c r="AI36" s="73"/>
      <c r="AJ36" s="28"/>
      <c r="AK36" s="28"/>
      <c r="AL36" s="29"/>
    </row>
    <row r="37" spans="1:38" ht="18" customHeight="1" thickBot="1" x14ac:dyDescent="0.2">
      <c r="A37" s="30" t="s">
        <v>26</v>
      </c>
      <c r="B37" s="31"/>
      <c r="C37" s="31"/>
      <c r="D37" s="31"/>
      <c r="E37" s="31"/>
      <c r="F37" s="31"/>
      <c r="G37" s="31"/>
      <c r="H37" s="31"/>
      <c r="I37" s="31"/>
      <c r="J37" s="31"/>
      <c r="K37" s="75"/>
      <c r="L37" s="76"/>
      <c r="M37" s="76"/>
      <c r="N37" s="76"/>
      <c r="O37" s="76"/>
      <c r="P37" s="77"/>
      <c r="Q37" s="76"/>
      <c r="R37" s="76"/>
      <c r="S37" s="76"/>
      <c r="T37" s="76"/>
      <c r="U37" s="76"/>
      <c r="V37" s="76"/>
      <c r="W37" s="76"/>
      <c r="X37" s="83">
        <f>K19</f>
        <v>26497072</v>
      </c>
      <c r="Y37" s="83"/>
      <c r="Z37" s="83"/>
      <c r="AA37" s="83"/>
      <c r="AB37" s="83"/>
      <c r="AC37" s="81"/>
      <c r="AD37" s="76"/>
      <c r="AE37" s="76"/>
      <c r="AF37" s="76"/>
      <c r="AG37" s="76"/>
      <c r="AH37" s="76"/>
      <c r="AI37" s="76"/>
      <c r="AJ37" s="32"/>
      <c r="AK37" s="32"/>
      <c r="AL37" s="34"/>
    </row>
    <row r="38" spans="1:38" ht="18" customHeight="1" x14ac:dyDescent="0.15">
      <c r="A38" s="56" t="s">
        <v>6</v>
      </c>
      <c r="B38" s="57"/>
      <c r="C38" s="57"/>
      <c r="D38" s="57"/>
      <c r="E38" s="57"/>
      <c r="F38" s="57"/>
      <c r="G38" s="57"/>
      <c r="H38" s="57"/>
      <c r="I38" s="57"/>
      <c r="J38" s="57"/>
      <c r="K38" s="60">
        <f>K10-K36</f>
        <v>820570.22695941664</v>
      </c>
      <c r="L38" s="61"/>
      <c r="M38" s="61"/>
      <c r="N38" s="61"/>
      <c r="O38" s="61"/>
      <c r="P38" s="62"/>
      <c r="Q38" s="25"/>
      <c r="R38" s="25"/>
      <c r="S38" s="25"/>
      <c r="T38" s="25"/>
      <c r="U38" s="25"/>
      <c r="V38" s="25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7"/>
      <c r="AI38" s="7"/>
      <c r="AJ38" s="7"/>
      <c r="AK38" s="7"/>
      <c r="AL38" s="18"/>
    </row>
    <row r="39" spans="1:38" ht="18" customHeight="1" thickBot="1" x14ac:dyDescent="0.2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63"/>
      <c r="L39" s="64"/>
      <c r="M39" s="64"/>
      <c r="N39" s="64"/>
      <c r="O39" s="64"/>
      <c r="P39" s="65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2"/>
      <c r="AI39" s="22"/>
      <c r="AJ39" s="22"/>
      <c r="AK39" s="22"/>
      <c r="AL39" s="24"/>
    </row>
    <row r="40" spans="1:38" ht="18" customHeight="1" thickTop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6"/>
      <c r="L40" s="6"/>
      <c r="M40" s="6"/>
      <c r="N40" s="6"/>
      <c r="O40" s="6"/>
      <c r="P40" s="6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18" customHeight="1" x14ac:dyDescent="0.15">
      <c r="A41" s="43" t="s">
        <v>46</v>
      </c>
      <c r="B41" s="3"/>
      <c r="C41" s="3"/>
      <c r="D41" s="3"/>
      <c r="E41" s="3"/>
      <c r="F41" s="3"/>
      <c r="G41" s="3"/>
      <c r="H41" s="3"/>
      <c r="I41" s="3"/>
      <c r="J41" s="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1:38" ht="18" customHeight="1" x14ac:dyDescent="0.15">
      <c r="A42" s="43" t="s">
        <v>47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 ht="18" customHeight="1" x14ac:dyDescent="0.15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8" customHeight="1" x14ac:dyDescent="0.15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18" customHeight="1" x14ac:dyDescent="0.15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</sheetData>
  <mergeCells count="93">
    <mergeCell ref="A4:AG4"/>
    <mergeCell ref="G7:I7"/>
    <mergeCell ref="J7:K7"/>
    <mergeCell ref="M7:N7"/>
    <mergeCell ref="R7:T7"/>
    <mergeCell ref="U7:V7"/>
    <mergeCell ref="X7:Y7"/>
    <mergeCell ref="AC5:AL5"/>
    <mergeCell ref="Z5:AB6"/>
    <mergeCell ref="AC6:AL6"/>
    <mergeCell ref="AB22:AE22"/>
    <mergeCell ref="K16:P18"/>
    <mergeCell ref="AG12:AJ12"/>
    <mergeCell ref="K13:P15"/>
    <mergeCell ref="A8:K8"/>
    <mergeCell ref="AC8:AG8"/>
    <mergeCell ref="A9:J9"/>
    <mergeCell ref="K9:P9"/>
    <mergeCell ref="Q9:AL9"/>
    <mergeCell ref="A10:J10"/>
    <mergeCell ref="K10:P12"/>
    <mergeCell ref="A11:J11"/>
    <mergeCell ref="A12:J12"/>
    <mergeCell ref="A17:J18"/>
    <mergeCell ref="A19:J20"/>
    <mergeCell ref="K19:P20"/>
    <mergeCell ref="A21:J21"/>
    <mergeCell ref="K21:P22"/>
    <mergeCell ref="B22:J22"/>
    <mergeCell ref="B23:J23"/>
    <mergeCell ref="AB23:AE23"/>
    <mergeCell ref="B24:J24"/>
    <mergeCell ref="AB24:AE24"/>
    <mergeCell ref="B25:J25"/>
    <mergeCell ref="AB25:AE25"/>
    <mergeCell ref="B26:J26"/>
    <mergeCell ref="B27:J27"/>
    <mergeCell ref="AE27:AJ27"/>
    <mergeCell ref="B28:J28"/>
    <mergeCell ref="B29:J29"/>
    <mergeCell ref="K29:P29"/>
    <mergeCell ref="S29:V29"/>
    <mergeCell ref="W29:X29"/>
    <mergeCell ref="Z29:AA29"/>
    <mergeCell ref="AD29:AE29"/>
    <mergeCell ref="AF29:AJ29"/>
    <mergeCell ref="B30:J30"/>
    <mergeCell ref="K30:P30"/>
    <mergeCell ref="S30:V30"/>
    <mergeCell ref="W30:X30"/>
    <mergeCell ref="Z30:AA30"/>
    <mergeCell ref="AD30:AE30"/>
    <mergeCell ref="AF30:AJ30"/>
    <mergeCell ref="AF31:AJ31"/>
    <mergeCell ref="B32:J32"/>
    <mergeCell ref="K32:P32"/>
    <mergeCell ref="S32:V32"/>
    <mergeCell ref="W32:X32"/>
    <mergeCell ref="Z32:AA32"/>
    <mergeCell ref="AD32:AE32"/>
    <mergeCell ref="AF32:AJ32"/>
    <mergeCell ref="B31:J31"/>
    <mergeCell ref="K31:P31"/>
    <mergeCell ref="S31:V31"/>
    <mergeCell ref="W31:X31"/>
    <mergeCell ref="Z31:AA31"/>
    <mergeCell ref="AD31:AE31"/>
    <mergeCell ref="X36:AB36"/>
    <mergeCell ref="AC36:AC37"/>
    <mergeCell ref="AD36:AI37"/>
    <mergeCell ref="X37:AB37"/>
    <mergeCell ref="B33:J33"/>
    <mergeCell ref="K33:P33"/>
    <mergeCell ref="S33:V33"/>
    <mergeCell ref="W33:X33"/>
    <mergeCell ref="Z33:AA33"/>
    <mergeCell ref="AD33:AE33"/>
    <mergeCell ref="AF25:AJ25"/>
    <mergeCell ref="AF26:AJ26"/>
    <mergeCell ref="A38:J39"/>
    <mergeCell ref="K38:P39"/>
    <mergeCell ref="S12:Z12"/>
    <mergeCell ref="S14:Z14"/>
    <mergeCell ref="AG14:AJ14"/>
    <mergeCell ref="AF15:AJ15"/>
    <mergeCell ref="AH18:AJ18"/>
    <mergeCell ref="AG16:AJ16"/>
    <mergeCell ref="AF33:AJ33"/>
    <mergeCell ref="A34:J35"/>
    <mergeCell ref="K34:P35"/>
    <mergeCell ref="K36:P37"/>
    <mergeCell ref="Q36:V37"/>
    <mergeCell ref="W36:W37"/>
  </mergeCells>
  <phoneticPr fontId="10"/>
  <pageMargins left="0.78740157480314965" right="0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参考様式１４（居宅介護記載例） </vt:lpstr>
      <vt:lpstr>参考様式１４ (短期入所記載例)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2012-08-08T06:41:24Z</dcterms:created>
  <dcterms:modified xsi:type="dcterms:W3CDTF">2024-12-26T07:45:01Z</dcterms:modified>
</cp:coreProperties>
</file>