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FBE0B5A5-ED83-4B7A-9432-088C1D2ED3D2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Sheet1" sheetId="65" r:id="rId1"/>
  </sheets>
  <externalReferences>
    <externalReference r:id="rId2"/>
  </externalReferences>
  <definedNames>
    <definedName name="_xlnm._FilterDatabase" localSheetId="0" hidden="1">Sheet1!$B$4:$K$4</definedName>
    <definedName name="_xlnm.Print_Area" localSheetId="0">Sheet1!$B$3:$K$16</definedName>
    <definedName name="市町村コード">#REF!</definedName>
    <definedName name="市町村名称">#REF!</definedName>
    <definedName name="状況">[1]選択肢!$D$2:$D$10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65" l="1"/>
  <c r="B15" i="65"/>
  <c r="K5" i="65"/>
  <c r="I5" i="65" s="1"/>
  <c r="B6" i="65" l="1"/>
  <c r="B7" i="65"/>
  <c r="B9" i="65"/>
  <c r="B11" i="65"/>
  <c r="B10" i="65"/>
  <c r="B12" i="65"/>
  <c r="B14" i="65"/>
  <c r="B16" i="65"/>
  <c r="B8" i="65"/>
  <c r="B13" i="65"/>
  <c r="B5" i="65"/>
  <c r="I11" i="65" l="1"/>
  <c r="I10" i="65"/>
  <c r="I14" i="65"/>
  <c r="I12" i="65"/>
  <c r="I16" i="65"/>
  <c r="C23" i="65" s="1"/>
  <c r="D23" i="65" s="1"/>
  <c r="I7" i="65"/>
  <c r="C21" i="65" l="1"/>
  <c r="D21" i="65" s="1"/>
</calcChain>
</file>

<file path=xl/sharedStrings.xml><?xml version="1.0" encoding="utf-8"?>
<sst xmlns="http://schemas.openxmlformats.org/spreadsheetml/2006/main" count="87" uniqueCount="87">
  <si>
    <t>電話番号</t>
    <rPh sb="0" eb="2">
      <t>デンワ</t>
    </rPh>
    <rPh sb="2" eb="4">
      <t>バンゴウ</t>
    </rPh>
    <phoneticPr fontId="2"/>
  </si>
  <si>
    <t>定員</t>
    <rPh sb="0" eb="2">
      <t>テイイン</t>
    </rPh>
    <phoneticPr fontId="2"/>
  </si>
  <si>
    <t>施設数</t>
    <rPh sb="0" eb="3">
      <t>シセツスウ</t>
    </rPh>
    <phoneticPr fontId="2"/>
  </si>
  <si>
    <t>定員数計</t>
    <rPh sb="0" eb="3">
      <t>テイインスウ</t>
    </rPh>
    <rPh sb="3" eb="4">
      <t>ケイ</t>
    </rPh>
    <phoneticPr fontId="2"/>
  </si>
  <si>
    <t>通番</t>
    <rPh sb="0" eb="1">
      <t>ツウ</t>
    </rPh>
    <rPh sb="1" eb="2">
      <t>バン</t>
    </rPh>
    <phoneticPr fontId="2"/>
  </si>
  <si>
    <t>所在地</t>
    <rPh sb="0" eb="3">
      <t>ショザイチ</t>
    </rPh>
    <phoneticPr fontId="2"/>
  </si>
  <si>
    <t>介護医療院細谷</t>
    <rPh sb="0" eb="2">
      <t>カイゴ</t>
    </rPh>
    <rPh sb="2" eb="4">
      <t>イリョウ</t>
    </rPh>
    <rPh sb="4" eb="5">
      <t>イン</t>
    </rPh>
    <rPh sb="5" eb="7">
      <t>ホソヤ</t>
    </rPh>
    <phoneticPr fontId="2"/>
  </si>
  <si>
    <t>富岡市富岡1375</t>
    <rPh sb="0" eb="3">
      <t>トミオカシ</t>
    </rPh>
    <rPh sb="3" eb="5">
      <t>トミオカ</t>
    </rPh>
    <phoneticPr fontId="2"/>
  </si>
  <si>
    <t>事業所番号</t>
    <rPh sb="0" eb="3">
      <t>ジギョウショ</t>
    </rPh>
    <rPh sb="3" eb="5">
      <t>バンゴウ</t>
    </rPh>
    <phoneticPr fontId="2"/>
  </si>
  <si>
    <t>0274-62-4321</t>
    <phoneticPr fontId="2"/>
  </si>
  <si>
    <t>Ⅰ型</t>
    <rPh sb="1" eb="2">
      <t>ガタ</t>
    </rPh>
    <phoneticPr fontId="2"/>
  </si>
  <si>
    <t>Ⅱ型</t>
    <rPh sb="1" eb="2">
      <t>ガタ</t>
    </rPh>
    <phoneticPr fontId="2"/>
  </si>
  <si>
    <t>10B0100010</t>
  </si>
  <si>
    <t>介護医療院ふえき</t>
    <rPh sb="0" eb="2">
      <t>カイゴ</t>
    </rPh>
    <rPh sb="2" eb="4">
      <t>イリョウ</t>
    </rPh>
    <rPh sb="4" eb="5">
      <t>イン</t>
    </rPh>
    <phoneticPr fontId="2"/>
  </si>
  <si>
    <t>前橋市表町2-27-22</t>
    <rPh sb="0" eb="3">
      <t>マエバシシ</t>
    </rPh>
    <rPh sb="3" eb="5">
      <t>オモテマチ</t>
    </rPh>
    <phoneticPr fontId="2"/>
  </si>
  <si>
    <t>西毛病院介護医療院</t>
    <rPh sb="0" eb="4">
      <t>セイモウビョウイン</t>
    </rPh>
    <rPh sb="4" eb="9">
      <t>カイゴイリョウイン</t>
    </rPh>
    <phoneticPr fontId="1"/>
  </si>
  <si>
    <t>10B1000029</t>
  </si>
  <si>
    <t>10B2400012</t>
  </si>
  <si>
    <t>下仁田南牧
医療事務組合</t>
    <rPh sb="0" eb="3">
      <t>シモニタ</t>
    </rPh>
    <rPh sb="3" eb="5">
      <t>ナンモク</t>
    </rPh>
    <rPh sb="6" eb="8">
      <t>イリョウ</t>
    </rPh>
    <rPh sb="8" eb="10">
      <t>ジム</t>
    </rPh>
    <rPh sb="10" eb="12">
      <t>クミアイ</t>
    </rPh>
    <phoneticPr fontId="1"/>
  </si>
  <si>
    <t>富岡市神農原559-1</t>
    <rPh sb="0" eb="3">
      <t>トミオカシ</t>
    </rPh>
    <rPh sb="3" eb="6">
      <t>カノハラ</t>
    </rPh>
    <phoneticPr fontId="1"/>
  </si>
  <si>
    <t>10B1100019</t>
  </si>
  <si>
    <t>介護医療院本多病院</t>
    <rPh sb="0" eb="5">
      <t>カイゴイリョウイン</t>
    </rPh>
    <rPh sb="5" eb="7">
      <t>ホンダ</t>
    </rPh>
    <rPh sb="7" eb="9">
      <t>ビョウイン</t>
    </rPh>
    <phoneticPr fontId="1"/>
  </si>
  <si>
    <t>安中市鷺宮205-1</t>
    <rPh sb="0" eb="3">
      <t>アンナカシ</t>
    </rPh>
    <rPh sb="3" eb="5">
      <t>サギノミヤ</t>
    </rPh>
    <phoneticPr fontId="1"/>
  </si>
  <si>
    <t>10B2600017</t>
  </si>
  <si>
    <t>吾妻さくら病院介護医療院</t>
    <rPh sb="0" eb="2">
      <t>アズマ</t>
    </rPh>
    <rPh sb="5" eb="7">
      <t>ビョウイン</t>
    </rPh>
    <rPh sb="7" eb="12">
      <t>カイゴイリョウイン</t>
    </rPh>
    <phoneticPr fontId="1"/>
  </si>
  <si>
    <t>10B0500011</t>
  </si>
  <si>
    <t>城山病院介護医療院</t>
    <rPh sb="0" eb="4">
      <t>シロヤマビョウイン</t>
    </rPh>
    <rPh sb="4" eb="9">
      <t>カイゴイリョウイン</t>
    </rPh>
    <phoneticPr fontId="1"/>
  </si>
  <si>
    <t>0274-62-3156</t>
    <phoneticPr fontId="2"/>
  </si>
  <si>
    <t>0279-75-3011</t>
    <phoneticPr fontId="2"/>
  </si>
  <si>
    <t>0276-46-0311</t>
    <phoneticPr fontId="2"/>
  </si>
  <si>
    <t>法人名称</t>
    <rPh sb="0" eb="2">
      <t>ホウジン</t>
    </rPh>
    <rPh sb="2" eb="4">
      <t>メイショウ</t>
    </rPh>
    <phoneticPr fontId="2"/>
  </si>
  <si>
    <t>施設名称</t>
    <rPh sb="0" eb="2">
      <t>シセツ</t>
    </rPh>
    <rPh sb="2" eb="4">
      <t>メイショウ</t>
    </rPh>
    <phoneticPr fontId="2"/>
  </si>
  <si>
    <t>群馬県　介護医療院　一覧表</t>
    <rPh sb="0" eb="3">
      <t>グンマケン</t>
    </rPh>
    <rPh sb="4" eb="6">
      <t>カイゴ</t>
    </rPh>
    <rPh sb="6" eb="8">
      <t>イリョウ</t>
    </rPh>
    <rPh sb="8" eb="9">
      <t>イン</t>
    </rPh>
    <rPh sb="10" eb="13">
      <t>イチランヒョウ</t>
    </rPh>
    <phoneticPr fontId="2"/>
  </si>
  <si>
    <t>(医)民善会</t>
    <rPh sb="1" eb="2">
      <t>イ</t>
    </rPh>
    <rPh sb="3" eb="4">
      <t>ミン</t>
    </rPh>
    <rPh sb="4" eb="6">
      <t>ゼンカイ</t>
    </rPh>
    <phoneticPr fontId="2"/>
  </si>
  <si>
    <t>(医)大和会</t>
    <rPh sb="1" eb="2">
      <t>イ</t>
    </rPh>
    <rPh sb="3" eb="5">
      <t>ヤマト</t>
    </rPh>
    <rPh sb="5" eb="6">
      <t>カイ</t>
    </rPh>
    <phoneticPr fontId="2"/>
  </si>
  <si>
    <t>(医)信愛会</t>
    <rPh sb="1" eb="2">
      <t>イ</t>
    </rPh>
    <rPh sb="3" eb="5">
      <t>シンアイ</t>
    </rPh>
    <rPh sb="5" eb="6">
      <t>カイ</t>
    </rPh>
    <phoneticPr fontId="2"/>
  </si>
  <si>
    <t>(医)生方会</t>
    <rPh sb="1" eb="2">
      <t>イ</t>
    </rPh>
    <rPh sb="3" eb="5">
      <t>ウブカタ</t>
    </rPh>
    <rPh sb="5" eb="6">
      <t>カイ</t>
    </rPh>
    <phoneticPr fontId="2"/>
  </si>
  <si>
    <t>(医)弥生会</t>
    <rPh sb="1" eb="2">
      <t>イ</t>
    </rPh>
    <rPh sb="3" eb="5">
      <t>ヤヨイ</t>
    </rPh>
    <rPh sb="5" eb="6">
      <t>カイ</t>
    </rPh>
    <phoneticPr fontId="1"/>
  </si>
  <si>
    <t>(医)慶仁会</t>
    <rPh sb="1" eb="2">
      <t>イ</t>
    </rPh>
    <rPh sb="3" eb="5">
      <t>ケイヒト</t>
    </rPh>
    <rPh sb="5" eb="6">
      <t>カイ</t>
    </rPh>
    <phoneticPr fontId="1"/>
  </si>
  <si>
    <t>甘楽郡下仁田町大字下仁田409</t>
    <rPh sb="0" eb="3">
      <t>カンラグン</t>
    </rPh>
    <rPh sb="3" eb="7">
      <t>シモニタマチ</t>
    </rPh>
    <rPh sb="7" eb="9">
      <t>オオアザ</t>
    </rPh>
    <rPh sb="9" eb="12">
      <t>シモニタ</t>
    </rPh>
    <phoneticPr fontId="1"/>
  </si>
  <si>
    <t>027-224-2818</t>
  </si>
  <si>
    <t>027-382-1255</t>
  </si>
  <si>
    <t>0274-82-3555</t>
  </si>
  <si>
    <t>下仁田南牧
医療事務組合下仁田厚生病院介護医療院</t>
    <rPh sb="12" eb="15">
      <t>シモニタ</t>
    </rPh>
    <rPh sb="15" eb="17">
      <t>コウセイ</t>
    </rPh>
    <rPh sb="17" eb="19">
      <t>ビョウイン</t>
    </rPh>
    <rPh sb="19" eb="24">
      <t>カイゴイリョウイン</t>
    </rPh>
    <phoneticPr fontId="1"/>
  </si>
  <si>
    <t>10B0500029</t>
    <phoneticPr fontId="2"/>
  </si>
  <si>
    <t>(医)社団松嶺会</t>
    <rPh sb="1" eb="2">
      <t>イ</t>
    </rPh>
    <rPh sb="3" eb="5">
      <t>シャダン</t>
    </rPh>
    <rPh sb="5" eb="8">
      <t>マツリョウカイ</t>
    </rPh>
    <phoneticPr fontId="2"/>
  </si>
  <si>
    <t>介護医療院冨士ヶ丘病院</t>
    <phoneticPr fontId="2"/>
  </si>
  <si>
    <t>太田市飯塚町1</t>
    <rPh sb="0" eb="3">
      <t>オオタシ</t>
    </rPh>
    <rPh sb="3" eb="6">
      <t>イイヅカチョウ</t>
    </rPh>
    <phoneticPr fontId="1"/>
  </si>
  <si>
    <t>吾妻郡中之条町大字伊勢町782-1</t>
    <rPh sb="0" eb="3">
      <t>アガツマグン</t>
    </rPh>
    <rPh sb="3" eb="7">
      <t>ナカノジョウマチ</t>
    </rPh>
    <rPh sb="7" eb="9">
      <t>オオアザ</t>
    </rPh>
    <rPh sb="9" eb="12">
      <t>イセマチ</t>
    </rPh>
    <phoneticPr fontId="1"/>
  </si>
  <si>
    <t>太田市熊野町38-81</t>
    <phoneticPr fontId="2"/>
  </si>
  <si>
    <t>0276-22-1281</t>
    <phoneticPr fontId="2"/>
  </si>
  <si>
    <t>10B1200017</t>
  </si>
  <si>
    <t>(医)日望会</t>
    <rPh sb="1" eb="2">
      <t>イ</t>
    </rPh>
    <phoneticPr fontId="2"/>
  </si>
  <si>
    <t>みどり市笠懸町鹿2646-2</t>
    <phoneticPr fontId="2"/>
  </si>
  <si>
    <t>みどり病院介護医療院</t>
    <phoneticPr fontId="2"/>
  </si>
  <si>
    <t>0277-76-1110</t>
    <phoneticPr fontId="2"/>
  </si>
  <si>
    <t>10B1000011</t>
    <phoneticPr fontId="2"/>
  </si>
  <si>
    <t>県所管施設数</t>
    <rPh sb="0" eb="1">
      <t>ケン</t>
    </rPh>
    <rPh sb="1" eb="3">
      <t>ショカン</t>
    </rPh>
    <rPh sb="3" eb="6">
      <t>シセツスウ</t>
    </rPh>
    <phoneticPr fontId="2"/>
  </si>
  <si>
    <t>県所管定員数</t>
    <rPh sb="0" eb="1">
      <t>ケン</t>
    </rPh>
    <rPh sb="1" eb="3">
      <t>ショカン</t>
    </rPh>
    <rPh sb="3" eb="6">
      <t>テイインスウ</t>
    </rPh>
    <phoneticPr fontId="2"/>
  </si>
  <si>
    <t>10B0200018</t>
    <phoneticPr fontId="2"/>
  </si>
  <si>
    <t>(医)杏仁会</t>
    <rPh sb="1" eb="2">
      <t>イ</t>
    </rPh>
    <rPh sb="3" eb="6">
      <t>アンニンカイ</t>
    </rPh>
    <phoneticPr fontId="2"/>
  </si>
  <si>
    <t>松岡医院介護医療院</t>
    <rPh sb="0" eb="2">
      <t>マツオカ</t>
    </rPh>
    <rPh sb="2" eb="4">
      <t>イイン</t>
    </rPh>
    <rPh sb="4" eb="6">
      <t>カイゴ</t>
    </rPh>
    <rPh sb="6" eb="8">
      <t>イリョウ</t>
    </rPh>
    <rPh sb="8" eb="9">
      <t>イン</t>
    </rPh>
    <phoneticPr fontId="2"/>
  </si>
  <si>
    <t>高崎市片岡町1-17-31</t>
    <rPh sb="0" eb="3">
      <t>タカサキシ</t>
    </rPh>
    <rPh sb="3" eb="6">
      <t>カタオカマチ</t>
    </rPh>
    <phoneticPr fontId="2"/>
  </si>
  <si>
    <t>027-323-0954</t>
    <phoneticPr fontId="2"/>
  </si>
  <si>
    <t>10B0900013</t>
    <phoneticPr fontId="2"/>
  </si>
  <si>
    <t>(医)育生会</t>
    <rPh sb="1" eb="2">
      <t>イ</t>
    </rPh>
    <rPh sb="3" eb="6">
      <t>イクセイカイ</t>
    </rPh>
    <phoneticPr fontId="1"/>
  </si>
  <si>
    <t>介護医療院しのづか</t>
    <rPh sb="0" eb="2">
      <t>カイゴ</t>
    </rPh>
    <rPh sb="2" eb="5">
      <t>イリョウイン</t>
    </rPh>
    <phoneticPr fontId="2"/>
  </si>
  <si>
    <t>藤岡市篠塚105-1</t>
    <rPh sb="0" eb="5">
      <t>フジオカシシノヅカ</t>
    </rPh>
    <phoneticPr fontId="2"/>
  </si>
  <si>
    <t>0274-23-9261</t>
    <phoneticPr fontId="2"/>
  </si>
  <si>
    <t>郵便番号</t>
    <rPh sb="0" eb="2">
      <t>ユウビン</t>
    </rPh>
    <rPh sb="2" eb="4">
      <t>バンゴウ</t>
    </rPh>
    <phoneticPr fontId="2"/>
  </si>
  <si>
    <t>371-0024</t>
  </si>
  <si>
    <t>370-0862</t>
  </si>
  <si>
    <t>373-0817</t>
  </si>
  <si>
    <t>373-0025</t>
  </si>
  <si>
    <t>375-0017</t>
  </si>
  <si>
    <t>370-2455</t>
  </si>
  <si>
    <t>370-2316</t>
  </si>
  <si>
    <t>379-0124</t>
  </si>
  <si>
    <t>379-2313</t>
  </si>
  <si>
    <t>370-2601</t>
  </si>
  <si>
    <t>377-0423</t>
  </si>
  <si>
    <t>新橋病院介護医療院</t>
    <rPh sb="0" eb="4">
      <t>シンバシビョウイン</t>
    </rPh>
    <rPh sb="4" eb="6">
      <t>カイゴ</t>
    </rPh>
    <rPh sb="6" eb="8">
      <t>イリョウ</t>
    </rPh>
    <rPh sb="8" eb="9">
      <t>イン</t>
    </rPh>
    <phoneticPr fontId="2"/>
  </si>
  <si>
    <t>(医)田口会</t>
    <rPh sb="1" eb="2">
      <t>イ</t>
    </rPh>
    <rPh sb="3" eb="5">
      <t>タグチ</t>
    </rPh>
    <rPh sb="5" eb="6">
      <t>カイ</t>
    </rPh>
    <phoneticPr fontId="2"/>
  </si>
  <si>
    <t>374-0044</t>
    <phoneticPr fontId="2"/>
  </si>
  <si>
    <t>館林市下三林町452</t>
    <rPh sb="0" eb="7">
      <t>374-0044</t>
    </rPh>
    <phoneticPr fontId="2"/>
  </si>
  <si>
    <t>10B0700017</t>
    <phoneticPr fontId="2"/>
  </si>
  <si>
    <t>0276-75-3011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</si>
</sst>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58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38" fontId="4" fillId="0" borderId="0" xfId="2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 applyProtection="1">
      <alignment horizontal="center" vertical="center" wrapText="1"/>
    </xf>
    <xf numFmtId="38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120-MAIN\Public\Users\satoh-s\Desktop\H28&#26377;&#26009;&#21517;&#31807;29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管別"/>
      <sheetName val="4.1"/>
      <sheetName val="5.1"/>
      <sheetName val="6.1"/>
      <sheetName val="7.1"/>
      <sheetName val="8.1"/>
      <sheetName val="9.1"/>
      <sheetName val="10.1"/>
      <sheetName val="11.1"/>
      <sheetName val="12.1"/>
      <sheetName val="1.1"/>
      <sheetName val="2.1"/>
      <sheetName val="3.1"/>
      <sheetName val="開所ベース統計"/>
      <sheetName val="月別計上"/>
      <sheetName val="更新様式"/>
      <sheetName val="選択肢"/>
      <sheetName val="暫定統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事前申出提出</v>
          </cell>
        </row>
        <row r="3">
          <cell r="D3" t="str">
            <v>事前協議書提出</v>
          </cell>
        </row>
        <row r="4">
          <cell r="D4" t="str">
            <v>設置届提出</v>
          </cell>
        </row>
        <row r="5">
          <cell r="D5" t="str">
            <v>事業開始前</v>
          </cell>
        </row>
        <row r="6">
          <cell r="D6" t="str">
            <v>稼働中</v>
          </cell>
        </row>
        <row r="7">
          <cell r="D7" t="str">
            <v>休止</v>
          </cell>
        </row>
        <row r="8">
          <cell r="D8" t="str">
            <v>廃止</v>
          </cell>
        </row>
        <row r="9">
          <cell r="D9" t="str">
            <v>その他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26"/>
  <sheetViews>
    <sheetView tabSelected="1" view="pageBreakPreview" zoomScale="80" zoomScaleNormal="80" zoomScaleSheetLayoutView="80" workbookViewId="0">
      <pane ySplit="4" topLeftCell="A5" activePane="bottomLeft" state="frozen"/>
      <selection activeCell="F250" sqref="F1:S250"/>
      <selection pane="bottomLeft"/>
    </sheetView>
  </sheetViews>
  <sheetFormatPr defaultColWidth="9" defaultRowHeight="12" x14ac:dyDescent="0.2"/>
  <cols>
    <col min="1" max="1" width="6.90625" style="3" customWidth="1"/>
    <col min="2" max="2" width="5.54296875" style="3" customWidth="1"/>
    <col min="3" max="3" width="11.1796875" style="3" customWidth="1"/>
    <col min="4" max="4" width="22.54296875" style="3" customWidth="1"/>
    <col min="5" max="5" width="44.453125" style="3" customWidth="1"/>
    <col min="6" max="6" width="14.1796875" style="7" bestFit="1" customWidth="1"/>
    <col min="7" max="7" width="29.36328125" style="3" customWidth="1"/>
    <col min="8" max="8" width="16.08984375" style="8" customWidth="1"/>
    <col min="9" max="9" width="7.6328125" style="7" customWidth="1"/>
    <col min="10" max="10" width="7.6328125" style="6" customWidth="1"/>
    <col min="11" max="11" width="7.6328125" style="7" customWidth="1"/>
    <col min="12" max="12" width="10.6328125" style="3" customWidth="1"/>
    <col min="13" max="16384" width="9" style="3"/>
  </cols>
  <sheetData>
    <row r="3" spans="2:11" ht="19.5" customHeight="1" x14ac:dyDescent="0.2">
      <c r="C3" s="3" t="s">
        <v>32</v>
      </c>
      <c r="G3" s="8"/>
      <c r="H3" s="7"/>
      <c r="I3" s="6"/>
      <c r="J3" s="7"/>
      <c r="K3" s="3"/>
    </row>
    <row r="4" spans="2:11" s="7" customFormat="1" ht="39.75" customHeight="1" x14ac:dyDescent="0.2">
      <c r="B4" s="1" t="s">
        <v>4</v>
      </c>
      <c r="C4" s="1" t="s">
        <v>8</v>
      </c>
      <c r="D4" s="4" t="s">
        <v>30</v>
      </c>
      <c r="E4" s="4" t="s">
        <v>31</v>
      </c>
      <c r="F4" s="4" t="s">
        <v>69</v>
      </c>
      <c r="G4" s="19" t="s">
        <v>5</v>
      </c>
      <c r="H4" s="1" t="s">
        <v>0</v>
      </c>
      <c r="I4" s="12" t="s">
        <v>1</v>
      </c>
      <c r="J4" s="1" t="s">
        <v>10</v>
      </c>
      <c r="K4" s="1" t="s">
        <v>11</v>
      </c>
    </row>
    <row r="5" spans="2:11" s="7" customFormat="1" ht="19.5" customHeight="1" x14ac:dyDescent="0.2">
      <c r="B5" s="2">
        <f>ROW()-4</f>
        <v>1</v>
      </c>
      <c r="C5" s="14" t="s">
        <v>12</v>
      </c>
      <c r="D5" s="13" t="s">
        <v>36</v>
      </c>
      <c r="E5" s="13" t="s">
        <v>13</v>
      </c>
      <c r="F5" s="4" t="s">
        <v>70</v>
      </c>
      <c r="G5" s="20" t="s">
        <v>14</v>
      </c>
      <c r="H5" s="1" t="s">
        <v>40</v>
      </c>
      <c r="I5" s="12">
        <f>SUM(J5:K5)</f>
        <v>65</v>
      </c>
      <c r="J5" s="1">
        <v>0</v>
      </c>
      <c r="K5" s="1">
        <f>26+39</f>
        <v>65</v>
      </c>
    </row>
    <row r="6" spans="2:11" s="7" customFormat="1" ht="19.5" customHeight="1" x14ac:dyDescent="0.2">
      <c r="B6" s="2">
        <f t="shared" ref="B6:B16" si="0">ROW()-4</f>
        <v>2</v>
      </c>
      <c r="C6" s="14" t="s">
        <v>59</v>
      </c>
      <c r="D6" s="13" t="s">
        <v>60</v>
      </c>
      <c r="E6" s="13" t="s">
        <v>61</v>
      </c>
      <c r="F6" s="4" t="s">
        <v>71</v>
      </c>
      <c r="G6" s="20" t="s">
        <v>62</v>
      </c>
      <c r="H6" s="1" t="s">
        <v>63</v>
      </c>
      <c r="I6" s="12">
        <v>19</v>
      </c>
      <c r="J6" s="1">
        <v>0</v>
      </c>
      <c r="K6" s="1">
        <v>19</v>
      </c>
    </row>
    <row r="7" spans="2:11" ht="19.5" customHeight="1" x14ac:dyDescent="0.2">
      <c r="B7" s="2">
        <f t="shared" si="0"/>
        <v>3</v>
      </c>
      <c r="C7" s="13" t="s">
        <v>25</v>
      </c>
      <c r="D7" s="2" t="s">
        <v>38</v>
      </c>
      <c r="E7" s="13" t="s">
        <v>26</v>
      </c>
      <c r="F7" s="4" t="s">
        <v>72</v>
      </c>
      <c r="G7" s="14" t="s">
        <v>47</v>
      </c>
      <c r="H7" s="5" t="s">
        <v>29</v>
      </c>
      <c r="I7" s="12">
        <f t="shared" ref="I7:I16" si="1">SUM(J7:K7)</f>
        <v>48</v>
      </c>
      <c r="J7" s="12">
        <v>48</v>
      </c>
      <c r="K7" s="1">
        <v>0</v>
      </c>
    </row>
    <row r="8" spans="2:11" ht="19.5" customHeight="1" x14ac:dyDescent="0.2">
      <c r="B8" s="2">
        <f t="shared" si="0"/>
        <v>4</v>
      </c>
      <c r="C8" s="13" t="s">
        <v>44</v>
      </c>
      <c r="D8" s="2" t="s">
        <v>45</v>
      </c>
      <c r="E8" s="13" t="s">
        <v>46</v>
      </c>
      <c r="F8" s="4" t="s">
        <v>73</v>
      </c>
      <c r="G8" s="15" t="s">
        <v>49</v>
      </c>
      <c r="H8" s="4" t="s">
        <v>50</v>
      </c>
      <c r="I8" s="12">
        <v>97</v>
      </c>
      <c r="J8" s="11">
        <v>97</v>
      </c>
      <c r="K8" s="4">
        <v>0</v>
      </c>
    </row>
    <row r="9" spans="2:11" ht="19.5" customHeight="1" x14ac:dyDescent="0.2">
      <c r="B9" s="2">
        <f t="shared" si="0"/>
        <v>5</v>
      </c>
      <c r="C9" s="13" t="s">
        <v>64</v>
      </c>
      <c r="D9" s="2" t="s">
        <v>65</v>
      </c>
      <c r="E9" s="13" t="s">
        <v>66</v>
      </c>
      <c r="F9" s="4" t="s">
        <v>74</v>
      </c>
      <c r="G9" s="14" t="s">
        <v>67</v>
      </c>
      <c r="H9" s="5" t="s">
        <v>68</v>
      </c>
      <c r="I9" s="12">
        <v>36</v>
      </c>
      <c r="J9" s="12">
        <v>36</v>
      </c>
      <c r="K9" s="1">
        <v>0</v>
      </c>
    </row>
    <row r="10" spans="2:11" ht="19.5" customHeight="1" x14ac:dyDescent="0.2">
      <c r="B10" s="2">
        <f t="shared" si="0"/>
        <v>6</v>
      </c>
      <c r="C10" s="13" t="s">
        <v>16</v>
      </c>
      <c r="D10" s="2" t="s">
        <v>34</v>
      </c>
      <c r="E10" s="13" t="s">
        <v>15</v>
      </c>
      <c r="F10" s="4" t="s">
        <v>75</v>
      </c>
      <c r="G10" s="15" t="s">
        <v>19</v>
      </c>
      <c r="H10" s="4" t="s">
        <v>27</v>
      </c>
      <c r="I10" s="12">
        <f>SUM(J10:K10)</f>
        <v>150</v>
      </c>
      <c r="J10" s="11">
        <v>150</v>
      </c>
      <c r="K10" s="4">
        <v>0</v>
      </c>
    </row>
    <row r="11" spans="2:11" ht="20.25" customHeight="1" x14ac:dyDescent="0.2">
      <c r="B11" s="2">
        <f t="shared" si="0"/>
        <v>7</v>
      </c>
      <c r="C11" s="14" t="s">
        <v>56</v>
      </c>
      <c r="D11" s="2" t="s">
        <v>33</v>
      </c>
      <c r="E11" s="13" t="s">
        <v>6</v>
      </c>
      <c r="F11" s="4" t="s">
        <v>76</v>
      </c>
      <c r="G11" s="14" t="s">
        <v>7</v>
      </c>
      <c r="H11" s="5" t="s">
        <v>9</v>
      </c>
      <c r="I11" s="12">
        <f t="shared" si="1"/>
        <v>67</v>
      </c>
      <c r="J11" s="12">
        <v>0</v>
      </c>
      <c r="K11" s="1">
        <v>67</v>
      </c>
    </row>
    <row r="12" spans="2:11" ht="19.5" customHeight="1" x14ac:dyDescent="0.2">
      <c r="B12" s="2">
        <f t="shared" si="0"/>
        <v>8</v>
      </c>
      <c r="C12" s="13" t="s">
        <v>20</v>
      </c>
      <c r="D12" s="2" t="s">
        <v>35</v>
      </c>
      <c r="E12" s="16" t="s">
        <v>21</v>
      </c>
      <c r="F12" s="23" t="s">
        <v>77</v>
      </c>
      <c r="G12" s="14" t="s">
        <v>22</v>
      </c>
      <c r="H12" s="1" t="s">
        <v>41</v>
      </c>
      <c r="I12" s="12">
        <f t="shared" si="1"/>
        <v>15</v>
      </c>
      <c r="J12" s="12">
        <v>15</v>
      </c>
      <c r="K12" s="21">
        <v>0</v>
      </c>
    </row>
    <row r="13" spans="2:11" ht="19.5" customHeight="1" x14ac:dyDescent="0.2">
      <c r="B13" s="2">
        <f t="shared" si="0"/>
        <v>9</v>
      </c>
      <c r="C13" s="13" t="s">
        <v>51</v>
      </c>
      <c r="D13" s="2" t="s">
        <v>52</v>
      </c>
      <c r="E13" s="13" t="s">
        <v>54</v>
      </c>
      <c r="F13" s="4" t="s">
        <v>78</v>
      </c>
      <c r="G13" s="15" t="s">
        <v>53</v>
      </c>
      <c r="H13" s="4" t="s">
        <v>55</v>
      </c>
      <c r="I13" s="12">
        <v>34</v>
      </c>
      <c r="J13" s="11">
        <v>0</v>
      </c>
      <c r="K13" s="4">
        <v>34</v>
      </c>
    </row>
    <row r="14" spans="2:11" ht="19.5" customHeight="1" x14ac:dyDescent="0.2">
      <c r="B14" s="2">
        <f t="shared" si="0"/>
        <v>10</v>
      </c>
      <c r="C14" s="13" t="s">
        <v>17</v>
      </c>
      <c r="D14" s="2" t="s">
        <v>18</v>
      </c>
      <c r="E14" s="13" t="s">
        <v>43</v>
      </c>
      <c r="F14" s="4" t="s">
        <v>79</v>
      </c>
      <c r="G14" s="15" t="s">
        <v>39</v>
      </c>
      <c r="H14" s="4" t="s">
        <v>42</v>
      </c>
      <c r="I14" s="12">
        <f t="shared" si="1"/>
        <v>40</v>
      </c>
      <c r="J14" s="11">
        <v>40</v>
      </c>
      <c r="K14" s="4">
        <v>0</v>
      </c>
    </row>
    <row r="15" spans="2:11" ht="19.5" customHeight="1" x14ac:dyDescent="0.2">
      <c r="B15" s="2">
        <f t="shared" si="0"/>
        <v>11</v>
      </c>
      <c r="C15" s="13" t="s">
        <v>23</v>
      </c>
      <c r="D15" s="2" t="s">
        <v>37</v>
      </c>
      <c r="E15" s="13" t="s">
        <v>24</v>
      </c>
      <c r="F15" s="4" t="s">
        <v>80</v>
      </c>
      <c r="G15" s="20" t="s">
        <v>48</v>
      </c>
      <c r="H15" s="4" t="s">
        <v>28</v>
      </c>
      <c r="I15" s="12">
        <f t="shared" ref="I15" si="2">SUM(J15:K15)</f>
        <v>47</v>
      </c>
      <c r="J15" s="11">
        <v>0</v>
      </c>
      <c r="K15" s="4">
        <v>47</v>
      </c>
    </row>
    <row r="16" spans="2:11" ht="19.5" customHeight="1" x14ac:dyDescent="0.2">
      <c r="B16" s="2">
        <f t="shared" si="0"/>
        <v>12</v>
      </c>
      <c r="C16" s="13" t="s">
        <v>85</v>
      </c>
      <c r="D16" s="2" t="s">
        <v>82</v>
      </c>
      <c r="E16" s="13" t="s">
        <v>81</v>
      </c>
      <c r="F16" s="4" t="s">
        <v>83</v>
      </c>
      <c r="G16" s="20" t="s">
        <v>84</v>
      </c>
      <c r="H16" s="4" t="s">
        <v>86</v>
      </c>
      <c r="I16" s="12">
        <f t="shared" si="1"/>
        <v>88</v>
      </c>
      <c r="J16" s="11">
        <v>88</v>
      </c>
      <c r="K16" s="4">
        <v>0</v>
      </c>
    </row>
    <row r="17" spans="3:11" ht="19.5" customHeight="1" x14ac:dyDescent="0.2">
      <c r="G17" s="8"/>
      <c r="H17" s="7"/>
      <c r="I17" s="3"/>
      <c r="J17" s="7"/>
      <c r="K17" s="3"/>
    </row>
    <row r="18" spans="3:11" x14ac:dyDescent="0.2">
      <c r="G18" s="8"/>
      <c r="H18" s="7"/>
      <c r="I18" s="3"/>
      <c r="J18" s="7"/>
      <c r="K18" s="3"/>
    </row>
    <row r="19" spans="3:11" x14ac:dyDescent="0.2">
      <c r="G19" s="8"/>
      <c r="H19" s="7"/>
      <c r="I19" s="6"/>
      <c r="J19" s="7"/>
      <c r="K19" s="3"/>
    </row>
    <row r="20" spans="3:11" x14ac:dyDescent="0.2">
      <c r="C20" s="7" t="s">
        <v>2</v>
      </c>
      <c r="D20" s="3" t="s">
        <v>57</v>
      </c>
      <c r="G20" s="8"/>
      <c r="H20" s="7"/>
      <c r="I20" s="6"/>
      <c r="J20" s="7"/>
      <c r="K20" s="3"/>
    </row>
    <row r="21" spans="3:11" x14ac:dyDescent="0.2">
      <c r="C21" s="7">
        <f>COUNT(I5:I16)</f>
        <v>12</v>
      </c>
      <c r="D21" s="3">
        <f>C21-2</f>
        <v>10</v>
      </c>
      <c r="G21" s="9"/>
      <c r="H21" s="10"/>
      <c r="I21" s="6"/>
      <c r="J21" s="10"/>
      <c r="K21" s="3"/>
    </row>
    <row r="22" spans="3:11" x14ac:dyDescent="0.2">
      <c r="C22" s="17" t="s">
        <v>3</v>
      </c>
      <c r="D22" s="3" t="s">
        <v>58</v>
      </c>
      <c r="G22" s="9"/>
      <c r="H22" s="10"/>
      <c r="I22" s="3"/>
      <c r="J22" s="10"/>
      <c r="K22" s="3"/>
    </row>
    <row r="23" spans="3:11" x14ac:dyDescent="0.2">
      <c r="C23" s="18">
        <f>SUBTOTAL(9,I5:I16)</f>
        <v>706</v>
      </c>
      <c r="D23" s="22">
        <f>C23-I5-I6</f>
        <v>622</v>
      </c>
      <c r="G23" s="9"/>
      <c r="H23" s="10"/>
      <c r="I23" s="3"/>
      <c r="J23" s="10"/>
      <c r="K23" s="3"/>
    </row>
    <row r="24" spans="3:11" x14ac:dyDescent="0.2">
      <c r="G24" s="9"/>
      <c r="H24" s="10"/>
      <c r="I24" s="6"/>
      <c r="J24" s="10"/>
      <c r="K24" s="3"/>
    </row>
    <row r="25" spans="3:11" x14ac:dyDescent="0.2">
      <c r="G25" s="9"/>
      <c r="H25" s="10"/>
      <c r="I25" s="6"/>
      <c r="J25" s="10"/>
      <c r="K25" s="3"/>
    </row>
    <row r="26" spans="3:11" x14ac:dyDescent="0.2">
      <c r="G26" s="9"/>
      <c r="H26" s="10"/>
      <c r="I26" s="6"/>
      <c r="J26" s="10"/>
      <c r="K26" s="3"/>
    </row>
  </sheetData>
  <autoFilter ref="B4:K4" xr:uid="{A4006870-F723-4DC2-A0B1-61C5E369FB0C}"/>
  <phoneticPr fontId="2"/>
  <pageMargins left="0.55118110236220474" right="0.19685039370078741" top="0.51181102362204722" bottom="0.19685039370078741" header="0.31496062992125984" footer="0.1968503937007874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2021-11-19T01:26:32Z</dcterms:created>
  <dcterms:modified xsi:type="dcterms:W3CDTF">2024-04-23T04:04:45Z</dcterms:modified>
</cp:coreProperties>
</file>