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5FE9B1EE-C6CF-4683-9F4F-2DF3AD451DFB}" xr6:coauthVersionLast="36" xr6:coauthVersionMax="36" xr10:uidLastSave="{00000000-0000-0000-0000-000000000000}"/>
  <bookViews>
    <workbookView xWindow="0" yWindow="0" windowWidth="19200" windowHeight="6860" xr2:uid="{3350DE4B-64EF-46B4-BC99-DD296D6C418B}"/>
  </bookViews>
  <sheets>
    <sheet name="様式第1号" sheetId="1" r:id="rId1"/>
    <sheet name="様式第1号別紙1（病院）" sheetId="2" r:id="rId2"/>
    <sheet name="様式第1号別紙1 (診療所)" sheetId="3" r:id="rId3"/>
    <sheet name="様式第1号別紙2（病院）" sheetId="4" r:id="rId4"/>
    <sheet name="様式第1号別紙2（診療所）"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5" l="1"/>
  <c r="F13" i="5"/>
  <c r="G11" i="5"/>
  <c r="H11" i="5" s="1"/>
  <c r="E11" i="5"/>
  <c r="G10" i="5"/>
  <c r="H10" i="5" s="1"/>
  <c r="E10" i="5"/>
  <c r="G7" i="5"/>
  <c r="H7" i="5" s="1"/>
  <c r="H13" i="5" s="1"/>
  <c r="E12" i="3" s="1"/>
  <c r="E7" i="5"/>
  <c r="J31" i="4"/>
  <c r="D12" i="2" s="1"/>
  <c r="F31" i="4"/>
  <c r="G27" i="4"/>
  <c r="H27" i="4" s="1"/>
  <c r="E27" i="4"/>
  <c r="G26" i="4"/>
  <c r="H26" i="4" s="1"/>
  <c r="E26" i="4"/>
  <c r="G25" i="4"/>
  <c r="H25" i="4" s="1"/>
  <c r="E25" i="4"/>
  <c r="H24" i="4"/>
  <c r="G24" i="4"/>
  <c r="E24" i="4"/>
  <c r="G23" i="4"/>
  <c r="H23" i="4" s="1"/>
  <c r="E23" i="4"/>
  <c r="H21" i="4"/>
  <c r="G21" i="4"/>
  <c r="E21" i="4"/>
  <c r="G20" i="4"/>
  <c r="H20" i="4" s="1"/>
  <c r="E20" i="4"/>
  <c r="G19" i="4"/>
  <c r="H19" i="4" s="1"/>
  <c r="E19" i="4"/>
  <c r="G18" i="4"/>
  <c r="H18" i="4" s="1"/>
  <c r="E18" i="4"/>
  <c r="G17" i="4"/>
  <c r="H17" i="4" s="1"/>
  <c r="E17" i="4"/>
  <c r="G15" i="4"/>
  <c r="H15" i="4" s="1"/>
  <c r="E15" i="4"/>
  <c r="H14" i="4"/>
  <c r="G14" i="4"/>
  <c r="E14" i="4"/>
  <c r="G13" i="4"/>
  <c r="H13" i="4" s="1"/>
  <c r="E13" i="4"/>
  <c r="H12" i="4"/>
  <c r="G12" i="4"/>
  <c r="E12" i="4"/>
  <c r="G11" i="4"/>
  <c r="H11" i="4" s="1"/>
  <c r="E11" i="4"/>
  <c r="G10" i="4"/>
  <c r="H10" i="4" s="1"/>
  <c r="E10" i="4"/>
  <c r="G9" i="4"/>
  <c r="H9" i="4" s="1"/>
  <c r="E9" i="4"/>
  <c r="G8" i="4"/>
  <c r="H8" i="4" s="1"/>
  <c r="E8" i="4"/>
  <c r="G7" i="4"/>
  <c r="H7" i="4" s="1"/>
  <c r="E7" i="4"/>
  <c r="D12" i="3"/>
  <c r="A12" i="3"/>
  <c r="C12" i="3" s="1"/>
  <c r="F12" i="3" l="1"/>
  <c r="H12" i="3" s="1"/>
  <c r="H31" i="4"/>
  <c r="E12" i="2" s="1"/>
  <c r="F12" i="2" s="1"/>
  <c r="H12" i="2" s="1"/>
  <c r="E16" i="1" s="1"/>
  <c r="A12" i="2"/>
  <c r="C12" i="2" s="1"/>
</calcChain>
</file>

<file path=xl/sharedStrings.xml><?xml version="1.0" encoding="utf-8"?>
<sst xmlns="http://schemas.openxmlformats.org/spreadsheetml/2006/main" count="137" uniqueCount="103">
  <si>
    <t>様式第１号</t>
    <rPh sb="0" eb="2">
      <t>ヨウシキ</t>
    </rPh>
    <rPh sb="2" eb="3">
      <t>ダイ</t>
    </rPh>
    <rPh sb="4" eb="5">
      <t>ゴウ</t>
    </rPh>
    <phoneticPr fontId="3"/>
  </si>
  <si>
    <t>第　　　　　　　号</t>
    <rPh sb="0" eb="1">
      <t>ダイ</t>
    </rPh>
    <rPh sb="8" eb="9">
      <t>ゴウ</t>
    </rPh>
    <phoneticPr fontId="3"/>
  </si>
  <si>
    <t>令和　　年　　月　　日</t>
    <rPh sb="0" eb="2">
      <t>レイワ</t>
    </rPh>
    <rPh sb="4" eb="5">
      <t>ネン</t>
    </rPh>
    <rPh sb="7" eb="8">
      <t>ガツ</t>
    </rPh>
    <rPh sb="10" eb="11">
      <t>ニチ</t>
    </rPh>
    <phoneticPr fontId="3"/>
  </si>
  <si>
    <t>　群馬県知事　あて</t>
    <rPh sb="1" eb="4">
      <t>グンマケン</t>
    </rPh>
    <rPh sb="4" eb="6">
      <t>チジ</t>
    </rPh>
    <phoneticPr fontId="3"/>
  </si>
  <si>
    <t>所在地</t>
    <rPh sb="0" eb="3">
      <t>ショザイチ</t>
    </rPh>
    <phoneticPr fontId="3"/>
  </si>
  <si>
    <t>法人名・団体名</t>
    <rPh sb="0" eb="2">
      <t>ホウジン</t>
    </rPh>
    <rPh sb="2" eb="3">
      <t>メイ</t>
    </rPh>
    <rPh sb="4" eb="7">
      <t>ダンタイメイ</t>
    </rPh>
    <phoneticPr fontId="3"/>
  </si>
  <si>
    <t>代表者</t>
    <rPh sb="0" eb="3">
      <t>ダイヒョウシャ</t>
    </rPh>
    <phoneticPr fontId="3"/>
  </si>
  <si>
    <t>令和　年度群馬県看護補助者処遇改善事業補助金交付申請書</t>
    <phoneticPr fontId="3"/>
  </si>
  <si>
    <t>　このことについて、次のとおり関係書類を添えて申請します。</t>
    <phoneticPr fontId="3"/>
  </si>
  <si>
    <t>１　補助金申請額</t>
    <rPh sb="2" eb="5">
      <t>ホジョキン</t>
    </rPh>
    <rPh sb="5" eb="8">
      <t>シンセイガク</t>
    </rPh>
    <phoneticPr fontId="3"/>
  </si>
  <si>
    <t>金</t>
    <rPh sb="0" eb="1">
      <t>キン</t>
    </rPh>
    <phoneticPr fontId="3"/>
  </si>
  <si>
    <t>円</t>
    <rPh sb="0" eb="1">
      <t>エン</t>
    </rPh>
    <phoneticPr fontId="3"/>
  </si>
  <si>
    <t>２　所要額調書（別紙１）</t>
    <rPh sb="2" eb="5">
      <t>ショヨウガク</t>
    </rPh>
    <rPh sb="5" eb="7">
      <t>チョウショ</t>
    </rPh>
    <rPh sb="8" eb="10">
      <t>ベッシ</t>
    </rPh>
    <phoneticPr fontId="3"/>
  </si>
  <si>
    <t>3　看護補助者処遇改善事業　事業計画書（別紙２）</t>
    <rPh sb="2" eb="4">
      <t>カンゴ</t>
    </rPh>
    <rPh sb="4" eb="7">
      <t>ホジョシャ</t>
    </rPh>
    <rPh sb="7" eb="9">
      <t>ショグウ</t>
    </rPh>
    <rPh sb="9" eb="11">
      <t>カイゼン</t>
    </rPh>
    <rPh sb="11" eb="13">
      <t>ジギョウ</t>
    </rPh>
    <rPh sb="14" eb="16">
      <t>ジギョウ</t>
    </rPh>
    <rPh sb="16" eb="19">
      <t>ケイカクショ</t>
    </rPh>
    <rPh sb="20" eb="22">
      <t>ベッシ</t>
    </rPh>
    <phoneticPr fontId="3"/>
  </si>
  <si>
    <t>４　添付書類</t>
    <rPh sb="2" eb="4">
      <t>テンプ</t>
    </rPh>
    <rPh sb="4" eb="6">
      <t>ショルイ</t>
    </rPh>
    <phoneticPr fontId="3"/>
  </si>
  <si>
    <t>　（１）暴力団排除に関する誓約書</t>
    <phoneticPr fontId="3"/>
  </si>
  <si>
    <t>　（２）口座振替申込書</t>
    <phoneticPr fontId="3"/>
  </si>
  <si>
    <t>　（３）歳入・歳出予算（見込）書の抄本</t>
    <phoneticPr fontId="3"/>
  </si>
  <si>
    <t>５　連絡先</t>
    <rPh sb="2" eb="5">
      <t>レンラクサキ</t>
    </rPh>
    <phoneticPr fontId="3"/>
  </si>
  <si>
    <t>　所属名（医療機関名等）</t>
    <rPh sb="1" eb="3">
      <t>ショゾク</t>
    </rPh>
    <rPh sb="3" eb="4">
      <t>メイ</t>
    </rPh>
    <rPh sb="5" eb="7">
      <t>イリョウ</t>
    </rPh>
    <rPh sb="7" eb="10">
      <t>キカンメイ</t>
    </rPh>
    <rPh sb="10" eb="11">
      <t>トウ</t>
    </rPh>
    <phoneticPr fontId="3"/>
  </si>
  <si>
    <t>　住所（通知等送付先）</t>
    <rPh sb="1" eb="3">
      <t>ジュウショ</t>
    </rPh>
    <rPh sb="4" eb="6">
      <t>ツウチ</t>
    </rPh>
    <rPh sb="6" eb="7">
      <t>トウ</t>
    </rPh>
    <rPh sb="7" eb="10">
      <t>ソウフサキ</t>
    </rPh>
    <phoneticPr fontId="3"/>
  </si>
  <si>
    <t>　担当者氏名</t>
    <rPh sb="1" eb="4">
      <t>タントウシャ</t>
    </rPh>
    <rPh sb="4" eb="6">
      <t>シメイ</t>
    </rPh>
    <phoneticPr fontId="3"/>
  </si>
  <si>
    <t>　担当者連絡先</t>
    <rPh sb="1" eb="4">
      <t>タントウシャ</t>
    </rPh>
    <rPh sb="4" eb="7">
      <t>レンラクサキ</t>
    </rPh>
    <phoneticPr fontId="3"/>
  </si>
  <si>
    <t>Tel</t>
    <phoneticPr fontId="3"/>
  </si>
  <si>
    <t>e-mail</t>
    <phoneticPr fontId="3"/>
  </si>
  <si>
    <t>別紙１</t>
    <rPh sb="0" eb="2">
      <t>ベッシ</t>
    </rPh>
    <phoneticPr fontId="3"/>
  </si>
  <si>
    <t>所要額調書（病院）</t>
    <rPh sb="0" eb="3">
      <t>ショヨウガク</t>
    </rPh>
    <rPh sb="3" eb="5">
      <t>チョウショ</t>
    </rPh>
    <rPh sb="6" eb="8">
      <t>ビョウイン</t>
    </rPh>
    <phoneticPr fontId="3"/>
  </si>
  <si>
    <t>医療機関名</t>
    <rPh sb="0" eb="2">
      <t>イリョウ</t>
    </rPh>
    <rPh sb="2" eb="5">
      <t>キカンメイ</t>
    </rPh>
    <phoneticPr fontId="3"/>
  </si>
  <si>
    <t>総事業費</t>
    <rPh sb="0" eb="1">
      <t>ソウ</t>
    </rPh>
    <rPh sb="1" eb="4">
      <t>ジギョウヒ</t>
    </rPh>
    <phoneticPr fontId="3"/>
  </si>
  <si>
    <t>寄付金その他の
収入額</t>
    <rPh sb="0" eb="3">
      <t>キフキン</t>
    </rPh>
    <rPh sb="5" eb="6">
      <t>タ</t>
    </rPh>
    <rPh sb="8" eb="11">
      <t>シュウニュウガク</t>
    </rPh>
    <phoneticPr fontId="3"/>
  </si>
  <si>
    <t>差引額</t>
    <rPh sb="0" eb="3">
      <t>サシヒキガク</t>
    </rPh>
    <phoneticPr fontId="3"/>
  </si>
  <si>
    <t xml:space="preserve">対象経費の支出予定額　　 </t>
    <phoneticPr fontId="3"/>
  </si>
  <si>
    <t>補助基準額</t>
    <rPh sb="0" eb="2">
      <t>ホジョ</t>
    </rPh>
    <rPh sb="2" eb="5">
      <t>キジュンガク</t>
    </rPh>
    <phoneticPr fontId="3"/>
  </si>
  <si>
    <t>選定額</t>
    <rPh sb="0" eb="2">
      <t>センテイ</t>
    </rPh>
    <rPh sb="2" eb="3">
      <t>ガク</t>
    </rPh>
    <phoneticPr fontId="3"/>
  </si>
  <si>
    <t>補助率</t>
    <rPh sb="0" eb="3">
      <t>ホジョリツ</t>
    </rPh>
    <phoneticPr fontId="3"/>
  </si>
  <si>
    <t>県補助所要額</t>
    <rPh sb="0" eb="1">
      <t>ケン</t>
    </rPh>
    <rPh sb="1" eb="3">
      <t>ホジョ</t>
    </rPh>
    <rPh sb="3" eb="6">
      <t>ショヨウガク</t>
    </rPh>
    <phoneticPr fontId="3"/>
  </si>
  <si>
    <t>（A)</t>
    <phoneticPr fontId="3"/>
  </si>
  <si>
    <t>（B)</t>
    <phoneticPr fontId="3"/>
  </si>
  <si>
    <t>（C)=(A)-(B)</t>
    <phoneticPr fontId="3"/>
  </si>
  <si>
    <t>（D）</t>
    <phoneticPr fontId="3"/>
  </si>
  <si>
    <t>（E)</t>
    <phoneticPr fontId="3"/>
  </si>
  <si>
    <t>（F)</t>
    <phoneticPr fontId="3"/>
  </si>
  <si>
    <t>（G)</t>
    <phoneticPr fontId="3"/>
  </si>
  <si>
    <t>（H)</t>
    <phoneticPr fontId="3"/>
  </si>
  <si>
    <t>所要額調書（有床診療所）</t>
    <rPh sb="0" eb="3">
      <t>ショヨウガク</t>
    </rPh>
    <rPh sb="3" eb="5">
      <t>チョウショ</t>
    </rPh>
    <rPh sb="6" eb="8">
      <t>ユウショウ</t>
    </rPh>
    <rPh sb="8" eb="11">
      <t>シンリョウジョ</t>
    </rPh>
    <phoneticPr fontId="3"/>
  </si>
  <si>
    <t>別紙２</t>
    <rPh sb="0" eb="2">
      <t>ベッシ</t>
    </rPh>
    <phoneticPr fontId="7"/>
  </si>
  <si>
    <t>看護補助者処遇改善事業補助金・事業計画書（病院分）</t>
    <rPh sb="0" eb="2">
      <t>カンゴ</t>
    </rPh>
    <rPh sb="2" eb="5">
      <t>ホジョシャ</t>
    </rPh>
    <rPh sb="5" eb="7">
      <t>ショグウ</t>
    </rPh>
    <rPh sb="7" eb="9">
      <t>カイゼン</t>
    </rPh>
    <rPh sb="9" eb="11">
      <t>ジギョウ</t>
    </rPh>
    <rPh sb="11" eb="14">
      <t>ホジョキン</t>
    </rPh>
    <rPh sb="15" eb="17">
      <t>ジギョウ</t>
    </rPh>
    <rPh sb="17" eb="19">
      <t>ケイカク</t>
    </rPh>
    <rPh sb="19" eb="20">
      <t>ショ</t>
    </rPh>
    <rPh sb="21" eb="23">
      <t>ビョウイン</t>
    </rPh>
    <rPh sb="23" eb="24">
      <t>ブン</t>
    </rPh>
    <phoneticPr fontId="7"/>
  </si>
  <si>
    <t>保険医療機関コード</t>
    <rPh sb="0" eb="2">
      <t>ホケン</t>
    </rPh>
    <rPh sb="2" eb="4">
      <t>イリョウ</t>
    </rPh>
    <rPh sb="4" eb="6">
      <t>キカン</t>
    </rPh>
    <phoneticPr fontId="7"/>
  </si>
  <si>
    <t>保険医療機関名</t>
    <rPh sb="0" eb="2">
      <t>ホケン</t>
    </rPh>
    <rPh sb="2" eb="4">
      <t>イリョウ</t>
    </rPh>
    <rPh sb="4" eb="6">
      <t>キカン</t>
    </rPh>
    <rPh sb="6" eb="7">
      <t>メイ</t>
    </rPh>
    <phoneticPr fontId="7"/>
  </si>
  <si>
    <t>項目</t>
    <rPh sb="0" eb="2">
      <t>コウモク</t>
    </rPh>
    <phoneticPr fontId="7"/>
  </si>
  <si>
    <t>看護補助者数算定基準値（Ａ）</t>
    <rPh sb="0" eb="2">
      <t>カンゴ</t>
    </rPh>
    <rPh sb="2" eb="5">
      <t>ホジョシャ</t>
    </rPh>
    <rPh sb="5" eb="6">
      <t>スウ</t>
    </rPh>
    <rPh sb="6" eb="8">
      <t>サンテイ</t>
    </rPh>
    <rPh sb="8" eb="11">
      <t>キジュンチ</t>
    </rPh>
    <phoneticPr fontId="7"/>
  </si>
  <si>
    <r>
      <t>令和６年２月から５月までの間における当該診療報酬を算定する病棟の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ビョウトウ</t>
    </rPh>
    <rPh sb="33" eb="34">
      <t>ニチ</t>
    </rPh>
    <rPh sb="34" eb="36">
      <t>ヘイキン</t>
    </rPh>
    <rPh sb="36" eb="38">
      <t>ニュウイン</t>
    </rPh>
    <rPh sb="38" eb="41">
      <t>カンジャスウ</t>
    </rPh>
    <phoneticPr fontId="7"/>
  </si>
  <si>
    <t>当該診療報酬を算定するための標準的な看護補助者配置数（Ｃ）
※（B)/(A)×５</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phoneticPr fontId="7"/>
  </si>
  <si>
    <r>
      <t>令和６年２月から５月までの各月において各病棟で勤務する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0">
      <t>カク</t>
    </rPh>
    <rPh sb="20" eb="22">
      <t>ビョウトウ</t>
    </rPh>
    <rPh sb="23" eb="25">
      <t>キンム</t>
    </rPh>
    <rPh sb="27" eb="29">
      <t>カンゴ</t>
    </rPh>
    <rPh sb="29" eb="32">
      <t>ホジョシャ</t>
    </rPh>
    <rPh sb="33" eb="35">
      <t>ジョウキン</t>
    </rPh>
    <rPh sb="35" eb="37">
      <t>カンサン</t>
    </rPh>
    <rPh sb="37" eb="38">
      <t>スウ</t>
    </rPh>
    <rPh sb="39" eb="42">
      <t>ヘイキンチ</t>
    </rPh>
    <rPh sb="47" eb="49">
      <t>チンギン</t>
    </rPh>
    <rPh sb="49" eb="51">
      <t>カイゼン</t>
    </rPh>
    <rPh sb="52" eb="53">
      <t>オコナ</t>
    </rPh>
    <rPh sb="55" eb="56">
      <t>モノ</t>
    </rPh>
    <phoneticPr fontId="7"/>
  </si>
  <si>
    <r>
      <t xml:space="preserve">補助対象看護補助者数（Ｅ）
 </t>
    </r>
    <r>
      <rPr>
        <sz val="9"/>
        <color theme="1"/>
        <rFont val="游ゴシック"/>
        <family val="3"/>
        <charset val="128"/>
        <scheme val="minor"/>
      </rPr>
      <t>※（Ｃ）と（Ｄ）を
 比較して少ない数に
 ４を乗じた人数</t>
    </r>
    <rPh sb="0" eb="2">
      <t>ホジョ</t>
    </rPh>
    <rPh sb="2" eb="4">
      <t>タイショウ</t>
    </rPh>
    <rPh sb="4" eb="6">
      <t>カンゴ</t>
    </rPh>
    <rPh sb="6" eb="9">
      <t>ホジョシャ</t>
    </rPh>
    <rPh sb="9" eb="10">
      <t>スウ</t>
    </rPh>
    <rPh sb="26" eb="28">
      <t>ヒカク</t>
    </rPh>
    <rPh sb="30" eb="31">
      <t>スク</t>
    </rPh>
    <rPh sb="33" eb="34">
      <t>カズ</t>
    </rPh>
    <rPh sb="39" eb="40">
      <t>ジョウ</t>
    </rPh>
    <rPh sb="42" eb="44">
      <t>ニンズウ</t>
    </rPh>
    <phoneticPr fontId="7"/>
  </si>
  <si>
    <r>
      <t xml:space="preserve">補助基準額（F）
</t>
    </r>
    <r>
      <rPr>
        <sz val="10"/>
        <color theme="1"/>
        <rFont val="游ゴシック"/>
        <family val="3"/>
        <charset val="128"/>
        <scheme val="minor"/>
      </rPr>
      <t>※(Ｅ)に6,990円
を乗じたもの</t>
    </r>
    <rPh sb="0" eb="2">
      <t>ホジョ</t>
    </rPh>
    <rPh sb="2" eb="5">
      <t>キジュンガク</t>
    </rPh>
    <rPh sb="19" eb="20">
      <t>エン</t>
    </rPh>
    <rPh sb="22" eb="23">
      <t>ジョウ</t>
    </rPh>
    <phoneticPr fontId="7"/>
  </si>
  <si>
    <r>
      <t>補助対象期間（令和６年２月1日～5月31日）における各病棟で勤務する</t>
    </r>
    <r>
      <rPr>
        <b/>
        <sz val="11"/>
        <rFont val="游ゴシック"/>
        <family val="3"/>
        <charset val="128"/>
        <scheme val="minor"/>
      </rPr>
      <t>看護補助者の実際の処遇改善額</t>
    </r>
    <r>
      <rPr>
        <sz val="11"/>
        <rFont val="游ゴシック"/>
        <family val="3"/>
        <charset val="128"/>
        <scheme val="minor"/>
      </rPr>
      <t>（G）
（単位：円）</t>
    </r>
    <rPh sb="26" eb="29">
      <t>カクビョウトウ</t>
    </rPh>
    <rPh sb="30" eb="32">
      <t>キンム</t>
    </rPh>
    <rPh sb="34" eb="36">
      <t>カンゴ</t>
    </rPh>
    <rPh sb="36" eb="39">
      <t>ホジョシャ</t>
    </rPh>
    <rPh sb="40" eb="42">
      <t>ジッサイ</t>
    </rPh>
    <rPh sb="43" eb="45">
      <t>ショグウ</t>
    </rPh>
    <rPh sb="45" eb="47">
      <t>カイゼン</t>
    </rPh>
    <rPh sb="47" eb="48">
      <t>ガク</t>
    </rPh>
    <rPh sb="53" eb="55">
      <t>タンイ</t>
    </rPh>
    <rPh sb="56" eb="57">
      <t>エン</t>
    </rPh>
    <phoneticPr fontId="7"/>
  </si>
  <si>
    <t>A101 療養病棟入院基本料</t>
    <rPh sb="11" eb="13">
      <t>キホン</t>
    </rPh>
    <phoneticPr fontId="7"/>
  </si>
  <si>
    <t>A306 特殊疾患入院医療管理料</t>
    <phoneticPr fontId="7"/>
  </si>
  <si>
    <t>A308 回復期リハビリテーション病棟入院料</t>
    <phoneticPr fontId="7"/>
  </si>
  <si>
    <t>A309 特殊疾患病棟入院料</t>
    <phoneticPr fontId="7"/>
  </si>
  <si>
    <t>A311-2 精神科急性期治療病棟入院料</t>
    <phoneticPr fontId="7"/>
  </si>
  <si>
    <t>A312 精神療養病棟入院料</t>
    <phoneticPr fontId="7"/>
  </si>
  <si>
    <t>A314 認知症治療病棟入院料</t>
    <phoneticPr fontId="7"/>
  </si>
  <si>
    <t>A318 地域移行機能強化病棟入院料</t>
    <phoneticPr fontId="7"/>
  </si>
  <si>
    <t>A319 特定機能病院リハビリテーション病棟入院料</t>
    <phoneticPr fontId="7"/>
  </si>
  <si>
    <t>A207-3急性期看護補助体制加算　※同一病棟については、以下のいずれか１つの加算項目にのみ計上すること。</t>
    <rPh sb="19" eb="21">
      <t>ドウイツ</t>
    </rPh>
    <rPh sb="21" eb="23">
      <t>ビョウトウ</t>
    </rPh>
    <rPh sb="29" eb="31">
      <t>イカ</t>
    </rPh>
    <rPh sb="39" eb="41">
      <t>カサン</t>
    </rPh>
    <rPh sb="41" eb="43">
      <t>コウモク</t>
    </rPh>
    <rPh sb="46" eb="48">
      <t>ケイジョウ</t>
    </rPh>
    <phoneticPr fontId="7"/>
  </si>
  <si>
    <t>25対１急性期看護補助体制加算
（看護補助者５割以上）</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イジョウ</t>
    </rPh>
    <phoneticPr fontId="7"/>
  </si>
  <si>
    <t>25対１急性期看護補助体制加算
（看護補助者５割未満）</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ミマン</t>
    </rPh>
    <phoneticPr fontId="7"/>
  </si>
  <si>
    <t>50対１急性期看護補助体制加算</t>
    <rPh sb="2" eb="3">
      <t>タイ</t>
    </rPh>
    <rPh sb="4" eb="7">
      <t>キュウセイキ</t>
    </rPh>
    <rPh sb="7" eb="9">
      <t>カンゴ</t>
    </rPh>
    <rPh sb="9" eb="11">
      <t>ホジョ</t>
    </rPh>
    <rPh sb="11" eb="13">
      <t>タイセイ</t>
    </rPh>
    <rPh sb="13" eb="15">
      <t>カサン</t>
    </rPh>
    <phoneticPr fontId="7"/>
  </si>
  <si>
    <t>75対１急性期看護補助体制加算</t>
    <rPh sb="2" eb="3">
      <t>タイ</t>
    </rPh>
    <rPh sb="4" eb="7">
      <t>キュウセイキ</t>
    </rPh>
    <rPh sb="7" eb="9">
      <t>カンゴ</t>
    </rPh>
    <rPh sb="9" eb="11">
      <t>ホジョ</t>
    </rPh>
    <rPh sb="11" eb="13">
      <t>タイセイ</t>
    </rPh>
    <rPh sb="13" eb="15">
      <t>カサン</t>
    </rPh>
    <phoneticPr fontId="7"/>
  </si>
  <si>
    <t>A211 特殊疾患入院施設管理加算</t>
    <phoneticPr fontId="7"/>
  </si>
  <si>
    <t>A214看護補助加算　※同一病棟については、以下のいずれか１つの加算項目にのみ計上すること。</t>
    <phoneticPr fontId="7"/>
  </si>
  <si>
    <t>看護補助加算１</t>
    <rPh sb="0" eb="2">
      <t>カンゴ</t>
    </rPh>
    <rPh sb="2" eb="4">
      <t>ホジョ</t>
    </rPh>
    <rPh sb="4" eb="6">
      <t>カサン</t>
    </rPh>
    <phoneticPr fontId="7"/>
  </si>
  <si>
    <t>看護補助加算２</t>
    <rPh sb="0" eb="2">
      <t>カンゴ</t>
    </rPh>
    <rPh sb="2" eb="4">
      <t>ホジョ</t>
    </rPh>
    <rPh sb="4" eb="6">
      <t>カサン</t>
    </rPh>
    <phoneticPr fontId="7"/>
  </si>
  <si>
    <t>看護補助加算３</t>
    <rPh sb="0" eb="2">
      <t>カンゴ</t>
    </rPh>
    <rPh sb="2" eb="4">
      <t>ホジョ</t>
    </rPh>
    <rPh sb="4" eb="6">
      <t>カサン</t>
    </rPh>
    <phoneticPr fontId="7"/>
  </si>
  <si>
    <t>A106 障害者施設等入院基本料の「注９」に規定する看護補助加算又は看護補助体制充実加算</t>
    <rPh sb="32" eb="33">
      <t>マタ</t>
    </rPh>
    <phoneticPr fontId="7"/>
  </si>
  <si>
    <t>A308-3 地域包括ケア病棟入院料の「注４」に規定する看護補助者配置加算又は看護補助体制充実加算</t>
    <phoneticPr fontId="7"/>
  </si>
  <si>
    <t>上記、診療報酬を算定する病棟以外で勤務する看護補助者の数及び賃上げ額　</t>
    <rPh sb="0" eb="2">
      <t>ジョウキ</t>
    </rPh>
    <rPh sb="3" eb="5">
      <t>シンリョウ</t>
    </rPh>
    <rPh sb="5" eb="7">
      <t>ホウシュウ</t>
    </rPh>
    <rPh sb="8" eb="10">
      <t>サンテイ</t>
    </rPh>
    <rPh sb="12" eb="14">
      <t>ビョウトウ</t>
    </rPh>
    <rPh sb="14" eb="16">
      <t>イガイ</t>
    </rPh>
    <rPh sb="17" eb="19">
      <t>キンム</t>
    </rPh>
    <rPh sb="21" eb="23">
      <t>カンゴ</t>
    </rPh>
    <rPh sb="23" eb="26">
      <t>ホジョシャ</t>
    </rPh>
    <rPh sb="27" eb="28">
      <t>カズ</t>
    </rPh>
    <rPh sb="28" eb="29">
      <t>オヨ</t>
    </rPh>
    <rPh sb="30" eb="32">
      <t>チンア</t>
    </rPh>
    <rPh sb="33" eb="34">
      <t>ガク</t>
    </rPh>
    <phoneticPr fontId="7"/>
  </si>
  <si>
    <t>合計</t>
    <rPh sb="0" eb="2">
      <t>ゴウケイ</t>
    </rPh>
    <phoneticPr fontId="7"/>
  </si>
  <si>
    <t>【記載要領】</t>
    <rPh sb="1" eb="3">
      <t>キサイ</t>
    </rPh>
    <rPh sb="3" eb="5">
      <t>ヨウリョウ</t>
    </rPh>
    <phoneticPr fontId="7"/>
  </si>
  <si>
    <t>１　「保険医療機関コード」欄には、診療報酬の請求等に使用される10桁のコードを記載すること。</t>
    <rPh sb="13" eb="14">
      <t>ラン</t>
    </rPh>
    <rPh sb="17" eb="19">
      <t>シンリョウ</t>
    </rPh>
    <rPh sb="19" eb="21">
      <t>ホウシュウ</t>
    </rPh>
    <rPh sb="22" eb="25">
      <t>セイキュウナド</t>
    </rPh>
    <rPh sb="26" eb="28">
      <t>シヨウ</t>
    </rPh>
    <rPh sb="33" eb="34">
      <t>ケタ</t>
    </rPh>
    <rPh sb="39" eb="41">
      <t>キサイ</t>
    </rPh>
    <phoneticPr fontId="7"/>
  </si>
  <si>
    <t>２　（Ｂ）欄については、病棟毎の令和６年２月から５月までの間における１日平均入院患者数を記載すること。</t>
    <rPh sb="5" eb="6">
      <t>ラン</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7"/>
  </si>
  <si>
    <t>３　（Ｃ）欄については、（Ｂ）欄の１日平均入院患者数を(A)欄の基準値で除して小数第１位以下の端数を切り上げたものに５を乗じた数とする。</t>
    <rPh sb="5" eb="6">
      <t>ラン</t>
    </rPh>
    <rPh sb="15" eb="16">
      <t>ラン</t>
    </rPh>
    <rPh sb="18" eb="19">
      <t>ニチ</t>
    </rPh>
    <rPh sb="19" eb="21">
      <t>ヘイキン</t>
    </rPh>
    <rPh sb="21" eb="23">
      <t>ニュウイン</t>
    </rPh>
    <rPh sb="23" eb="26">
      <t>カンジャスウ</t>
    </rPh>
    <rPh sb="30" eb="31">
      <t>ラン</t>
    </rPh>
    <rPh sb="32" eb="35">
      <t>キジュンチ</t>
    </rPh>
    <rPh sb="36" eb="37">
      <t>ジョ</t>
    </rPh>
    <rPh sb="39" eb="41">
      <t>ショウスウ</t>
    </rPh>
    <rPh sb="41" eb="42">
      <t>ダイ</t>
    </rPh>
    <rPh sb="43" eb="44">
      <t>イ</t>
    </rPh>
    <rPh sb="44" eb="46">
      <t>イカ</t>
    </rPh>
    <rPh sb="47" eb="49">
      <t>ハスウ</t>
    </rPh>
    <rPh sb="50" eb="51">
      <t>キ</t>
    </rPh>
    <rPh sb="52" eb="53">
      <t>ア</t>
    </rPh>
    <rPh sb="60" eb="61">
      <t>ジョウ</t>
    </rPh>
    <rPh sb="63" eb="64">
      <t>カズ</t>
    </rPh>
    <phoneticPr fontId="7"/>
  </si>
  <si>
    <t>４　（Ｄ）欄については、令和６年２月から同年５月までの各月における賃金改善を行った看護補助者の常勤換算した人数を合計し、４で除して平均人数を算出すること。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3" eb="35">
      <t>チンギン</t>
    </rPh>
    <rPh sb="35" eb="37">
      <t>カイゼン</t>
    </rPh>
    <rPh sb="38" eb="39">
      <t>オコナ</t>
    </rPh>
    <rPh sb="41" eb="43">
      <t>カンゴ</t>
    </rPh>
    <rPh sb="43" eb="46">
      <t>ホジョシャ</t>
    </rPh>
    <rPh sb="47" eb="49">
      <t>ジョウキン</t>
    </rPh>
    <rPh sb="49" eb="51">
      <t>カンサン</t>
    </rPh>
    <rPh sb="53" eb="55">
      <t>ニンズウ</t>
    </rPh>
    <rPh sb="54" eb="55">
      <t>カズ</t>
    </rPh>
    <rPh sb="56" eb="58">
      <t>ゴウケイ</t>
    </rPh>
    <rPh sb="62" eb="63">
      <t>ジョ</t>
    </rPh>
    <rPh sb="65" eb="67">
      <t>ヘイキン</t>
    </rPh>
    <rPh sb="67" eb="69">
      <t>ニンズウ</t>
    </rPh>
    <rPh sb="70" eb="72">
      <t>サンシュツ</t>
    </rPh>
    <phoneticPr fontId="7"/>
  </si>
  <si>
    <t>５　（Ｆ）欄の合計値は、千円未満の端数を切り捨てるものであること。</t>
    <rPh sb="5" eb="6">
      <t>ラン</t>
    </rPh>
    <rPh sb="7" eb="10">
      <t>ゴウケイチ</t>
    </rPh>
    <rPh sb="12" eb="14">
      <t>センエン</t>
    </rPh>
    <rPh sb="14" eb="16">
      <t>ミマン</t>
    </rPh>
    <rPh sb="17" eb="19">
      <t>ハスウ</t>
    </rPh>
    <rPh sb="20" eb="21">
      <t>キ</t>
    </rPh>
    <rPh sb="22" eb="23">
      <t>ス</t>
    </rPh>
    <phoneticPr fontId="7"/>
  </si>
  <si>
    <t>６　（Ｇ）欄については、各診療報酬を算定する病棟に勤務する看護補助者の処遇改善額に係る令和６年２月１日から５月31日までの合計額（４ヶ月分）を記載すること。</t>
    <rPh sb="5" eb="6">
      <t>ラン</t>
    </rPh>
    <rPh sb="22" eb="24">
      <t>ビョウトウ</t>
    </rPh>
    <rPh sb="35" eb="37">
      <t>ショグウ</t>
    </rPh>
    <rPh sb="37" eb="39">
      <t>カイゼン</t>
    </rPh>
    <rPh sb="39" eb="40">
      <t>ガク</t>
    </rPh>
    <rPh sb="41" eb="42">
      <t>カカ</t>
    </rPh>
    <rPh sb="61" eb="64">
      <t>ゴウケイガク</t>
    </rPh>
    <rPh sb="71" eb="73">
      <t>キサイ</t>
    </rPh>
    <phoneticPr fontId="7"/>
  </si>
  <si>
    <t>看護補助者処遇改善事業補助金・事業計画書（有床診療所分）</t>
    <rPh sb="0" eb="2">
      <t>カンゴ</t>
    </rPh>
    <rPh sb="2" eb="5">
      <t>ホジョシャ</t>
    </rPh>
    <rPh sb="5" eb="7">
      <t>ショグウ</t>
    </rPh>
    <rPh sb="7" eb="9">
      <t>カイゼン</t>
    </rPh>
    <rPh sb="9" eb="11">
      <t>ジギョウ</t>
    </rPh>
    <rPh sb="11" eb="14">
      <t>ホジョキン</t>
    </rPh>
    <rPh sb="15" eb="17">
      <t>ジギョウ</t>
    </rPh>
    <rPh sb="17" eb="19">
      <t>ケイカク</t>
    </rPh>
    <rPh sb="19" eb="20">
      <t>ショ</t>
    </rPh>
    <rPh sb="21" eb="23">
      <t>ユウショウ</t>
    </rPh>
    <rPh sb="23" eb="26">
      <t>シンリョウジョ</t>
    </rPh>
    <rPh sb="26" eb="27">
      <t>ブン</t>
    </rPh>
    <phoneticPr fontId="7"/>
  </si>
  <si>
    <r>
      <t>令和６年２月から５月までの間における当該診療報酬を算定する病床の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ビョウショウ</t>
    </rPh>
    <rPh sb="33" eb="34">
      <t>ニチ</t>
    </rPh>
    <rPh sb="34" eb="36">
      <t>ヘイキン</t>
    </rPh>
    <rPh sb="36" eb="38">
      <t>ニュウイン</t>
    </rPh>
    <rPh sb="38" eb="41">
      <t>カンジャスウ</t>
    </rPh>
    <phoneticPr fontId="7"/>
  </si>
  <si>
    <t>当該診療報酬を算定するための標準的な看護補助者配置数
（Ｃ）=（B)/(A)
※端数切り上げ</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rPh sb="40" eb="42">
      <t>ハスウ</t>
    </rPh>
    <rPh sb="42" eb="43">
      <t>キ</t>
    </rPh>
    <rPh sb="44" eb="45">
      <t>ア</t>
    </rPh>
    <phoneticPr fontId="7"/>
  </si>
  <si>
    <r>
      <t>令和６年２月から５月までの各月における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1">
      <t>カンゴ</t>
    </rPh>
    <rPh sb="21" eb="24">
      <t>ホジョシャ</t>
    </rPh>
    <rPh sb="25" eb="27">
      <t>ジョウキン</t>
    </rPh>
    <rPh sb="27" eb="29">
      <t>カンサン</t>
    </rPh>
    <rPh sb="29" eb="30">
      <t>スウ</t>
    </rPh>
    <rPh sb="31" eb="34">
      <t>ヘイキンチ</t>
    </rPh>
    <rPh sb="39" eb="41">
      <t>チンギン</t>
    </rPh>
    <rPh sb="41" eb="43">
      <t>カイゼン</t>
    </rPh>
    <rPh sb="44" eb="45">
      <t>オコナ</t>
    </rPh>
    <rPh sb="47" eb="48">
      <t>シャ</t>
    </rPh>
    <phoneticPr fontId="7"/>
  </si>
  <si>
    <r>
      <t>補助対象期間（令和６年２月１日～５月31日）における</t>
    </r>
    <r>
      <rPr>
        <b/>
        <sz val="11"/>
        <color theme="1"/>
        <rFont val="游ゴシック"/>
        <family val="3"/>
        <charset val="128"/>
        <scheme val="minor"/>
      </rPr>
      <t>看護補助者の実際の処遇改善額（G）</t>
    </r>
    <rPh sb="7" eb="9">
      <t>レイワ</t>
    </rPh>
    <rPh sb="10" eb="11">
      <t>ネン</t>
    </rPh>
    <rPh sb="26" eb="28">
      <t>カンゴ</t>
    </rPh>
    <rPh sb="28" eb="31">
      <t>ホジョシャ</t>
    </rPh>
    <rPh sb="32" eb="34">
      <t>ジッサイ</t>
    </rPh>
    <rPh sb="35" eb="37">
      <t>ショグウ</t>
    </rPh>
    <rPh sb="37" eb="39">
      <t>カイゼン</t>
    </rPh>
    <rPh sb="39" eb="40">
      <t>ガク</t>
    </rPh>
    <phoneticPr fontId="7"/>
  </si>
  <si>
    <t>A109 有床診療所療養病床入院基本料</t>
    <phoneticPr fontId="7"/>
  </si>
  <si>
    <t>A108 有床診療所入院基本料の「注６」に規定する看護補助配置加算</t>
    <phoneticPr fontId="7"/>
  </si>
  <si>
    <t>看護補助配置加算１
　※当該診療所（療養病床を除く）に勤
　　務する看護補助者の数が、２人以上
　　の場合に算定</t>
    <rPh sb="0" eb="2">
      <t>カンゴ</t>
    </rPh>
    <rPh sb="2" eb="4">
      <t>ホジョ</t>
    </rPh>
    <rPh sb="4" eb="6">
      <t>ハイチ</t>
    </rPh>
    <rPh sb="6" eb="8">
      <t>カサン</t>
    </rPh>
    <rPh sb="12" eb="14">
      <t>トウガイ</t>
    </rPh>
    <rPh sb="14" eb="17">
      <t>シンリョウジョ</t>
    </rPh>
    <rPh sb="18" eb="20">
      <t>リョウヨウ</t>
    </rPh>
    <rPh sb="20" eb="22">
      <t>ビョウショウ</t>
    </rPh>
    <rPh sb="23" eb="24">
      <t>ノゾ</t>
    </rPh>
    <rPh sb="27" eb="28">
      <t>ツトム</t>
    </rPh>
    <rPh sb="31" eb="32">
      <t>ツトム</t>
    </rPh>
    <rPh sb="44" eb="45">
      <t>ニン</t>
    </rPh>
    <rPh sb="51" eb="53">
      <t>バアイ</t>
    </rPh>
    <rPh sb="54" eb="56">
      <t>サンテイ</t>
    </rPh>
    <phoneticPr fontId="7"/>
  </si>
  <si>
    <t>ー</t>
    <phoneticPr fontId="7"/>
  </si>
  <si>
    <t>看護補助配置加算２
　※当該診療所（療養病床を除く）に勤
　　務する看護補助者の数が、１人以上
　　の場合に算定
　（看護補助配置加算１との重複不可）</t>
    <rPh sb="0" eb="2">
      <t>カンゴ</t>
    </rPh>
    <rPh sb="2" eb="4">
      <t>ホジョ</t>
    </rPh>
    <rPh sb="4" eb="6">
      <t>ハイチ</t>
    </rPh>
    <rPh sb="6" eb="8">
      <t>カサン</t>
    </rPh>
    <rPh sb="14" eb="17">
      <t>シンリョウジョ</t>
    </rPh>
    <rPh sb="18" eb="20">
      <t>リョウヨウ</t>
    </rPh>
    <rPh sb="20" eb="22">
      <t>ビョウショウ</t>
    </rPh>
    <rPh sb="23" eb="24">
      <t>ノゾ</t>
    </rPh>
    <rPh sb="70" eb="72">
      <t>チョウフク</t>
    </rPh>
    <rPh sb="72" eb="74">
      <t>フカ</t>
    </rPh>
    <phoneticPr fontId="7"/>
  </si>
  <si>
    <t>ー</t>
  </si>
  <si>
    <t>２　（Ｂ）欄については、病床毎の令和６年２月から５月までの間における１日平均入院患者数を記載すること。</t>
    <rPh sb="5" eb="6">
      <t>ラン</t>
    </rPh>
    <rPh sb="12" eb="14">
      <t>ビョウショウ</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7"/>
  </si>
  <si>
    <t>３　（Ｃ）欄については、（Ｂ）欄の１日平均入院患者数等を基に、各診療報酬項目を算定するために必要となる看護補助者の数を以下の算式により算定したもの。各項目ごとに定められた数式を変更しないこと。</t>
    <rPh sb="5" eb="6">
      <t>ラン</t>
    </rPh>
    <rPh sb="15" eb="16">
      <t>ラン</t>
    </rPh>
    <rPh sb="18" eb="19">
      <t>ニチ</t>
    </rPh>
    <rPh sb="19" eb="21">
      <t>ヘイキン</t>
    </rPh>
    <rPh sb="21" eb="23">
      <t>ニュウイン</t>
    </rPh>
    <rPh sb="23" eb="26">
      <t>カンジャスウ</t>
    </rPh>
    <rPh sb="26" eb="27">
      <t>トウ</t>
    </rPh>
    <rPh sb="28" eb="29">
      <t>モト</t>
    </rPh>
    <rPh sb="31" eb="32">
      <t>カク</t>
    </rPh>
    <rPh sb="32" eb="34">
      <t>シンリョウ</t>
    </rPh>
    <rPh sb="34" eb="36">
      <t>ホウシュウ</t>
    </rPh>
    <rPh sb="36" eb="38">
      <t>コウモク</t>
    </rPh>
    <rPh sb="39" eb="41">
      <t>サンテイ</t>
    </rPh>
    <rPh sb="46" eb="48">
      <t>ヒツヨウ</t>
    </rPh>
    <rPh sb="51" eb="53">
      <t>カンゴ</t>
    </rPh>
    <rPh sb="53" eb="55">
      <t>ホジョ</t>
    </rPh>
    <rPh sb="55" eb="56">
      <t>シャ</t>
    </rPh>
    <rPh sb="57" eb="58">
      <t>カズ</t>
    </rPh>
    <rPh sb="59" eb="61">
      <t>イカ</t>
    </rPh>
    <rPh sb="62" eb="64">
      <t>サンシキ</t>
    </rPh>
    <rPh sb="67" eb="69">
      <t>サンテイ</t>
    </rPh>
    <rPh sb="74" eb="77">
      <t>カクコウモク</t>
    </rPh>
    <rPh sb="80" eb="81">
      <t>サダ</t>
    </rPh>
    <rPh sb="85" eb="87">
      <t>スウシキ</t>
    </rPh>
    <rPh sb="88" eb="90">
      <t>ヘンコウ</t>
    </rPh>
    <phoneticPr fontId="7"/>
  </si>
  <si>
    <t>　　　※Ａ109の項目は、当該療養病床の１日平均入院患者数÷６により算定。Ａ108の項目は、当該一般病床に勤務する看護補助者の人数に応じて１人又は２人とする。</t>
    <rPh sb="9" eb="11">
      <t>コウモク</t>
    </rPh>
    <rPh sb="13" eb="15">
      <t>トウガイ</t>
    </rPh>
    <rPh sb="15" eb="17">
      <t>リョウヨウ</t>
    </rPh>
    <rPh sb="17" eb="19">
      <t>ビョウショウ</t>
    </rPh>
    <rPh sb="21" eb="22">
      <t>ニチ</t>
    </rPh>
    <rPh sb="22" eb="24">
      <t>ヘイキン</t>
    </rPh>
    <rPh sb="24" eb="26">
      <t>ニュウイン</t>
    </rPh>
    <rPh sb="26" eb="29">
      <t>カンジャスウ</t>
    </rPh>
    <rPh sb="34" eb="36">
      <t>サンテイ</t>
    </rPh>
    <rPh sb="42" eb="44">
      <t>コウモク</t>
    </rPh>
    <rPh sb="46" eb="48">
      <t>トウガイ</t>
    </rPh>
    <rPh sb="48" eb="50">
      <t>イッパン</t>
    </rPh>
    <rPh sb="50" eb="52">
      <t>ビョウショウ</t>
    </rPh>
    <rPh sb="53" eb="55">
      <t>キンム</t>
    </rPh>
    <rPh sb="57" eb="59">
      <t>カンゴ</t>
    </rPh>
    <rPh sb="59" eb="62">
      <t>ホジョシャ</t>
    </rPh>
    <rPh sb="63" eb="65">
      <t>ニンズウ</t>
    </rPh>
    <rPh sb="66" eb="67">
      <t>オウ</t>
    </rPh>
    <rPh sb="70" eb="71">
      <t>ニン</t>
    </rPh>
    <rPh sb="71" eb="72">
      <t>マタ</t>
    </rPh>
    <rPh sb="74" eb="75">
      <t>ニン</t>
    </rPh>
    <phoneticPr fontId="7"/>
  </si>
  <si>
    <t>４　（Ｄ）欄については、令和６年２月から同年５月までの各月初日における賃金改善を行った看護補助者の常勤換算した人数を合計し、４で除して平均人数を算出すること。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5" eb="37">
      <t>チンギン</t>
    </rPh>
    <rPh sb="37" eb="39">
      <t>カイゼン</t>
    </rPh>
    <rPh sb="40" eb="41">
      <t>オコナ</t>
    </rPh>
    <rPh sb="43" eb="45">
      <t>カンゴ</t>
    </rPh>
    <rPh sb="45" eb="48">
      <t>ホジョシャ</t>
    </rPh>
    <rPh sb="49" eb="51">
      <t>ジョウキン</t>
    </rPh>
    <rPh sb="51" eb="53">
      <t>カンサン</t>
    </rPh>
    <rPh sb="55" eb="57">
      <t>ニンズウ</t>
    </rPh>
    <rPh sb="56" eb="57">
      <t>カズ</t>
    </rPh>
    <rPh sb="58" eb="60">
      <t>ゴウケイ</t>
    </rPh>
    <rPh sb="64" eb="65">
      <t>ジョ</t>
    </rPh>
    <rPh sb="67" eb="69">
      <t>ヘイキン</t>
    </rPh>
    <rPh sb="69" eb="71">
      <t>ニンズウ</t>
    </rPh>
    <rPh sb="72" eb="74">
      <t>サンシュツ</t>
    </rPh>
    <phoneticPr fontId="7"/>
  </si>
  <si>
    <t>６　（Ｇ）欄については、各診療報酬を算定する病床に勤務する看護補助者の処遇改善額に係る令和６年２月１日から５月31日までの合計額（４ヶ月分）を記載すること。</t>
    <rPh sb="5" eb="6">
      <t>ラン</t>
    </rPh>
    <rPh sb="22" eb="24">
      <t>ビョウショウ</t>
    </rPh>
    <rPh sb="35" eb="37">
      <t>ショグウ</t>
    </rPh>
    <rPh sb="37" eb="39">
      <t>カイゼン</t>
    </rPh>
    <rPh sb="39" eb="40">
      <t>ガク</t>
    </rPh>
    <rPh sb="41" eb="42">
      <t>カカ</t>
    </rPh>
    <rPh sb="61" eb="64">
      <t>ゴウケイガク</t>
    </rPh>
    <rPh sb="71" eb="73">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</si>
</sst>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quot;円 &quot;"/>
    <numFmt numFmtId="179" formatCode="#,##0.0&quot;人 &quot;"/>
    <numFmt numFmtId="180" formatCode="0.0"/>
  </numFmts>
  <fonts count="19"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6"/>
      <name val="游ゴシック"/>
      <family val="2"/>
      <charset val="128"/>
      <scheme val="minor"/>
    </font>
    <font>
      <b/>
      <sz val="15"/>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2"/>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14">
    <xf numFmtId="0" fontId="0" fillId="0" borderId="0" xfId="0"/>
    <xf numFmtId="0" fontId="5" fillId="0" borderId="0" xfId="0" applyFont="1"/>
    <xf numFmtId="0" fontId="0" fillId="0" borderId="0" xfId="0" applyAlignment="1">
      <alignment horizontal="right"/>
    </xf>
    <xf numFmtId="0" fontId="0" fillId="0" borderId="5" xfId="0" applyBorder="1" applyAlignment="1">
      <alignment horizontal="right" vertical="center"/>
    </xf>
    <xf numFmtId="0" fontId="0" fillId="0" borderId="5" xfId="0" applyBorder="1" applyAlignment="1">
      <alignment horizontal="right" vertical="center" wrapText="1"/>
    </xf>
    <xf numFmtId="38" fontId="0" fillId="0" borderId="5" xfId="1" applyFont="1" applyBorder="1" applyAlignment="1">
      <alignment horizontal="right" vertical="center"/>
    </xf>
    <xf numFmtId="38" fontId="0" fillId="2" borderId="5" xfId="1" applyFont="1" applyFill="1" applyBorder="1" applyAlignment="1">
      <alignment horizontal="right" vertical="center"/>
    </xf>
    <xf numFmtId="9" fontId="0" fillId="0" borderId="5" xfId="1" applyNumberFormat="1" applyFont="1" applyBorder="1" applyAlignment="1">
      <alignment horizontal="center" vertical="center"/>
    </xf>
    <xf numFmtId="0" fontId="6" fillId="0" borderId="0" xfId="2" applyFont="1">
      <alignment vertical="center"/>
    </xf>
    <xf numFmtId="0" fontId="8" fillId="0" borderId="0" xfId="2" applyFont="1">
      <alignment vertical="center"/>
    </xf>
    <xf numFmtId="0" fontId="6" fillId="0" borderId="0" xfId="3" applyFont="1" applyAlignment="1">
      <alignment horizontal="left" vertical="center"/>
    </xf>
    <xf numFmtId="0" fontId="1" fillId="0" borderId="0" xfId="3" applyAlignment="1">
      <alignment horizontal="left" vertical="center"/>
    </xf>
    <xf numFmtId="0" fontId="9" fillId="0" borderId="0" xfId="2" applyFont="1">
      <alignment vertical="center"/>
    </xf>
    <xf numFmtId="0" fontId="6" fillId="0" borderId="9" xfId="2" applyFont="1" applyBorder="1">
      <alignment vertical="center"/>
    </xf>
    <xf numFmtId="0" fontId="6" fillId="0" borderId="10" xfId="2" applyFont="1" applyBorder="1">
      <alignment vertical="center"/>
    </xf>
    <xf numFmtId="0" fontId="6"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6" fillId="0" borderId="11" xfId="2" applyFont="1" applyBorder="1" applyAlignment="1">
      <alignment vertical="center" wrapText="1"/>
    </xf>
    <xf numFmtId="0" fontId="6"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6" fillId="0" borderId="15" xfId="2" applyFont="1" applyBorder="1">
      <alignment vertical="center"/>
    </xf>
    <xf numFmtId="0" fontId="6" fillId="0" borderId="2" xfId="2" applyFont="1" applyBorder="1">
      <alignment vertical="center"/>
    </xf>
    <xf numFmtId="176" fontId="16" fillId="0" borderId="3" xfId="2" applyNumberFormat="1" applyFont="1" applyBorder="1" applyAlignment="1">
      <alignment horizontal="center" vertical="center" wrapText="1"/>
    </xf>
    <xf numFmtId="0" fontId="17" fillId="3" borderId="3" xfId="2" applyFont="1" applyFill="1" applyBorder="1" applyAlignment="1">
      <alignment horizontal="right" vertical="center"/>
    </xf>
    <xf numFmtId="176" fontId="11" fillId="0" borderId="3" xfId="2" applyNumberFormat="1" applyFont="1" applyBorder="1">
      <alignment vertical="center"/>
    </xf>
    <xf numFmtId="0" fontId="11" fillId="3" borderId="3" xfId="2" applyFont="1" applyFill="1" applyBorder="1">
      <alignment vertical="center"/>
    </xf>
    <xf numFmtId="177" fontId="11" fillId="0" borderId="3" xfId="2" applyNumberFormat="1" applyFont="1" applyBorder="1">
      <alignment vertical="center"/>
    </xf>
    <xf numFmtId="178" fontId="11" fillId="0" borderId="16" xfId="2" applyNumberFormat="1" applyFont="1" applyBorder="1">
      <alignment vertical="center"/>
    </xf>
    <xf numFmtId="0" fontId="11" fillId="0" borderId="0" xfId="2" applyFont="1">
      <alignment vertical="center"/>
    </xf>
    <xf numFmtId="178" fontId="11" fillId="3" borderId="17" xfId="2" applyNumberFormat="1" applyFont="1" applyFill="1" applyBorder="1">
      <alignment vertical="center"/>
    </xf>
    <xf numFmtId="177" fontId="16" fillId="0" borderId="3" xfId="2" applyNumberFormat="1" applyFont="1" applyBorder="1" applyAlignment="1">
      <alignment horizontal="center" vertical="center" wrapText="1"/>
    </xf>
    <xf numFmtId="0" fontId="6" fillId="0" borderId="18" xfId="2" applyFont="1" applyBorder="1">
      <alignment vertical="center"/>
    </xf>
    <xf numFmtId="0" fontId="16" fillId="0" borderId="2" xfId="2" applyFont="1" applyBorder="1" applyAlignment="1">
      <alignment vertical="center" wrapText="1"/>
    </xf>
    <xf numFmtId="0" fontId="17" fillId="0" borderId="2" xfId="2" applyFont="1" applyBorder="1" applyAlignment="1">
      <alignment horizontal="right" vertical="center"/>
    </xf>
    <xf numFmtId="176" fontId="11" fillId="0" borderId="2" xfId="2" applyNumberFormat="1" applyFont="1" applyBorder="1">
      <alignment vertical="center"/>
    </xf>
    <xf numFmtId="0" fontId="11" fillId="0" borderId="2" xfId="2" applyFont="1" applyBorder="1">
      <alignment vertical="center"/>
    </xf>
    <xf numFmtId="177" fontId="11" fillId="0" borderId="2" xfId="2" applyNumberFormat="1" applyFont="1" applyBorder="1">
      <alignment vertical="center"/>
    </xf>
    <xf numFmtId="178" fontId="11" fillId="0" borderId="19" xfId="2" applyNumberFormat="1" applyFont="1" applyBorder="1">
      <alignment vertical="center"/>
    </xf>
    <xf numFmtId="178" fontId="11" fillId="0" borderId="20" xfId="2" applyNumberFormat="1" applyFont="1" applyBorder="1">
      <alignment vertical="center"/>
    </xf>
    <xf numFmtId="0" fontId="1" fillId="0" borderId="0" xfId="2">
      <alignment vertical="center"/>
    </xf>
    <xf numFmtId="0" fontId="6" fillId="0" borderId="21" xfId="2" applyFont="1" applyBorder="1" applyAlignment="1">
      <alignment horizontal="left" vertical="center" indent="1"/>
    </xf>
    <xf numFmtId="0" fontId="6" fillId="0" borderId="22" xfId="2" applyFont="1" applyBorder="1" applyAlignment="1">
      <alignment horizontal="left" vertical="center" wrapText="1"/>
    </xf>
    <xf numFmtId="0" fontId="6" fillId="0" borderId="22" xfId="2" applyFont="1" applyBorder="1" applyAlignment="1">
      <alignment horizontal="left" vertical="center"/>
    </xf>
    <xf numFmtId="0" fontId="6" fillId="0" borderId="23" xfId="2" applyFont="1" applyBorder="1" applyAlignment="1">
      <alignment horizontal="left" vertical="center" indent="1"/>
    </xf>
    <xf numFmtId="176" fontId="16" fillId="0" borderId="26" xfId="2" applyNumberFormat="1" applyFont="1" applyBorder="1" applyAlignment="1">
      <alignment horizontal="center" vertical="center" wrapText="1"/>
    </xf>
    <xf numFmtId="0" fontId="17" fillId="3" borderId="26" xfId="2" applyFont="1" applyFill="1" applyBorder="1" applyAlignment="1">
      <alignment horizontal="right" vertical="center"/>
    </xf>
    <xf numFmtId="176" fontId="11" fillId="0" borderId="26" xfId="2" applyNumberFormat="1" applyFont="1" applyBorder="1">
      <alignment vertical="center"/>
    </xf>
    <xf numFmtId="0" fontId="11" fillId="3" borderId="26" xfId="2" applyFont="1" applyFill="1" applyBorder="1">
      <alignment vertical="center"/>
    </xf>
    <xf numFmtId="177" fontId="11" fillId="0" borderId="26" xfId="2" applyNumberFormat="1" applyFont="1" applyBorder="1">
      <alignment vertical="center"/>
    </xf>
    <xf numFmtId="178" fontId="11" fillId="0" borderId="27" xfId="2" applyNumberFormat="1" applyFont="1" applyBorder="1">
      <alignment vertical="center"/>
    </xf>
    <xf numFmtId="178" fontId="11" fillId="3" borderId="28" xfId="2" applyNumberFormat="1" applyFont="1" applyFill="1" applyBorder="1">
      <alignment vertical="center"/>
    </xf>
    <xf numFmtId="178" fontId="11" fillId="0" borderId="0" xfId="2" applyNumberFormat="1" applyFont="1">
      <alignment vertical="center"/>
    </xf>
    <xf numFmtId="176" fontId="16" fillId="0" borderId="29" xfId="2" applyNumberFormat="1" applyFont="1" applyBorder="1" applyAlignment="1">
      <alignment horizontal="center" vertical="center" wrapText="1"/>
    </xf>
    <xf numFmtId="0" fontId="17" fillId="0" borderId="29" xfId="2" applyFont="1" applyBorder="1" applyAlignment="1">
      <alignment horizontal="right" vertical="center"/>
    </xf>
    <xf numFmtId="176" fontId="11" fillId="0" borderId="29" xfId="2" applyNumberFormat="1" applyFont="1" applyBorder="1">
      <alignment vertical="center"/>
    </xf>
    <xf numFmtId="0" fontId="11" fillId="3" borderId="30" xfId="2" applyFont="1" applyFill="1" applyBorder="1">
      <alignment vertical="center"/>
    </xf>
    <xf numFmtId="178" fontId="11" fillId="3" borderId="31" xfId="2" applyNumberFormat="1" applyFont="1" applyFill="1" applyBorder="1">
      <alignment vertical="center"/>
    </xf>
    <xf numFmtId="0" fontId="11" fillId="0" borderId="0" xfId="2" applyFont="1" applyAlignment="1">
      <alignment horizontal="right" vertical="center"/>
    </xf>
    <xf numFmtId="179" fontId="11" fillId="0" borderId="31" xfId="2" applyNumberFormat="1" applyFont="1" applyBorder="1">
      <alignment vertical="center"/>
    </xf>
    <xf numFmtId="178" fontId="11" fillId="0" borderId="31" xfId="2" applyNumberFormat="1" applyFont="1" applyBorder="1">
      <alignment vertical="center"/>
    </xf>
    <xf numFmtId="0" fontId="6" fillId="0" borderId="0" xfId="2" applyFont="1" applyAlignment="1">
      <alignment horizontal="right" vertical="center"/>
    </xf>
    <xf numFmtId="178" fontId="6" fillId="0" borderId="0" xfId="2" applyNumberFormat="1" applyFont="1">
      <alignment vertical="center"/>
    </xf>
    <xf numFmtId="0" fontId="6" fillId="0" borderId="14" xfId="2" applyFont="1" applyBorder="1" applyAlignment="1">
      <alignment horizontal="center" vertical="center" wrapText="1"/>
    </xf>
    <xf numFmtId="0" fontId="6" fillId="0" borderId="24" xfId="2" applyFont="1" applyBorder="1">
      <alignment vertical="center"/>
    </xf>
    <xf numFmtId="0" fontId="6" fillId="0" borderId="25" xfId="2" applyFont="1" applyBorder="1">
      <alignment vertical="center"/>
    </xf>
    <xf numFmtId="176" fontId="16" fillId="0" borderId="26" xfId="2" applyNumberFormat="1" applyFont="1" applyBorder="1" applyAlignment="1">
      <alignment vertical="center" wrapText="1"/>
    </xf>
    <xf numFmtId="176" fontId="17" fillId="0" borderId="26" xfId="2" applyNumberFormat="1" applyFont="1" applyBorder="1">
      <alignment vertical="center"/>
    </xf>
    <xf numFmtId="180" fontId="17" fillId="3" borderId="26" xfId="2" applyNumberFormat="1" applyFont="1" applyFill="1" applyBorder="1" applyAlignment="1">
      <alignment horizontal="right" vertical="center"/>
    </xf>
    <xf numFmtId="177" fontId="17" fillId="0" borderId="26" xfId="2" applyNumberFormat="1" applyFont="1" applyBorder="1">
      <alignment vertical="center"/>
    </xf>
    <xf numFmtId="178" fontId="17" fillId="0" borderId="27" xfId="2" applyNumberFormat="1" applyFont="1" applyBorder="1">
      <alignment vertical="center"/>
    </xf>
    <xf numFmtId="0" fontId="6" fillId="0" borderId="32" xfId="2" applyFont="1" applyBorder="1">
      <alignment vertical="center"/>
    </xf>
    <xf numFmtId="0" fontId="1" fillId="0" borderId="10" xfId="2" applyBorder="1">
      <alignment vertical="center"/>
    </xf>
    <xf numFmtId="0" fontId="17" fillId="0" borderId="10" xfId="2" applyFont="1" applyBorder="1" applyAlignment="1">
      <alignment horizontal="right" vertical="center"/>
    </xf>
    <xf numFmtId="176" fontId="11" fillId="0" borderId="10" xfId="2" applyNumberFormat="1" applyFont="1" applyBorder="1">
      <alignment vertical="center"/>
    </xf>
    <xf numFmtId="180" fontId="11" fillId="0" borderId="10" xfId="2" applyNumberFormat="1" applyFont="1" applyBorder="1">
      <alignment vertical="center"/>
    </xf>
    <xf numFmtId="0" fontId="11" fillId="0" borderId="10" xfId="2" applyFont="1" applyBorder="1">
      <alignment vertical="center"/>
    </xf>
    <xf numFmtId="178" fontId="11" fillId="0" borderId="33" xfId="2" applyNumberFormat="1" applyFont="1" applyBorder="1">
      <alignment vertical="center"/>
    </xf>
    <xf numFmtId="178" fontId="11" fillId="0" borderId="14" xfId="2" applyNumberFormat="1" applyFont="1" applyBorder="1">
      <alignment vertical="center"/>
    </xf>
    <xf numFmtId="0" fontId="6" fillId="0" borderId="34" xfId="2" applyFont="1" applyBorder="1" applyAlignment="1">
      <alignment horizontal="left" vertical="center" indent="1"/>
    </xf>
    <xf numFmtId="0" fontId="11" fillId="0" borderId="22" xfId="2" applyFont="1" applyBorder="1" applyAlignment="1">
      <alignment horizontal="left" vertical="center" wrapText="1"/>
    </xf>
    <xf numFmtId="176" fontId="18" fillId="0" borderId="3" xfId="2" applyNumberFormat="1" applyFont="1" applyBorder="1" applyAlignment="1">
      <alignment horizontal="center" vertical="center"/>
    </xf>
    <xf numFmtId="180" fontId="11" fillId="3" borderId="3" xfId="2" applyNumberFormat="1" applyFont="1" applyFill="1" applyBorder="1" applyAlignment="1">
      <alignment horizontal="right" vertical="center"/>
    </xf>
    <xf numFmtId="0" fontId="6" fillId="0" borderId="35" xfId="2" applyFont="1" applyBorder="1" applyAlignment="1">
      <alignment horizontal="left" vertical="center" indent="1"/>
    </xf>
    <xf numFmtId="0" fontId="11" fillId="0" borderId="36" xfId="2" applyFont="1" applyBorder="1" applyAlignment="1">
      <alignment horizontal="left" vertical="center" wrapText="1"/>
    </xf>
    <xf numFmtId="176" fontId="15" fillId="0" borderId="26" xfId="2" applyNumberFormat="1" applyFont="1" applyBorder="1" applyAlignment="1">
      <alignment horizontal="center" vertical="center"/>
    </xf>
    <xf numFmtId="176" fontId="18" fillId="0" borderId="26" xfId="2" applyNumberFormat="1" applyFont="1" applyBorder="1" applyAlignment="1">
      <alignment horizontal="center" vertical="center"/>
    </xf>
    <xf numFmtId="180" fontId="11" fillId="3" borderId="26" xfId="2" applyNumberFormat="1" applyFont="1" applyFill="1" applyBorder="1" applyAlignment="1">
      <alignment horizontal="right" vertical="center"/>
    </xf>
    <xf numFmtId="179" fontId="6" fillId="0" borderId="31" xfId="2" applyNumberFormat="1" applyFont="1" applyBorder="1">
      <alignment vertical="center"/>
    </xf>
    <xf numFmtId="178" fontId="6" fillId="0" borderId="31" xfId="2" applyNumberFormat="1" applyFont="1" applyBorder="1">
      <alignment vertical="center"/>
    </xf>
    <xf numFmtId="38" fontId="0" fillId="0" borderId="0" xfId="1" applyFont="1" applyAlignment="1">
      <alignment horizontal="right"/>
    </xf>
    <xf numFmtId="0" fontId="0" fillId="2" borderId="1" xfId="0" applyFill="1" applyBorder="1" applyAlignment="1">
      <alignment horizontal="left"/>
    </xf>
    <xf numFmtId="0" fontId="0" fillId="2" borderId="2" xfId="0" applyFill="1" applyBorder="1" applyAlignment="1">
      <alignment horizontal="left"/>
    </xf>
    <xf numFmtId="0" fontId="0" fillId="2" borderId="0" xfId="0" applyFill="1" applyAlignment="1">
      <alignment horizontal="right"/>
    </xf>
    <xf numFmtId="0" fontId="0" fillId="2" borderId="0" xfId="0" applyFill="1" applyAlignment="1">
      <alignment horizontal="left"/>
    </xf>
    <xf numFmtId="0" fontId="0" fillId="0" borderId="0" xfId="0" applyAlignment="1">
      <alignment horizontal="center"/>
    </xf>
    <xf numFmtId="0" fontId="4"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4" fillId="0" borderId="24" xfId="2" applyFont="1" applyBorder="1" applyAlignment="1">
      <alignment horizontal="left" vertical="center" wrapText="1"/>
    </xf>
    <xf numFmtId="0" fontId="14" fillId="0" borderId="25" xfId="2" applyFont="1" applyBorder="1" applyAlignment="1">
      <alignment horizontal="left" vertical="center" wrapText="1"/>
    </xf>
    <xf numFmtId="0" fontId="14" fillId="0" borderId="6" xfId="2" applyFont="1" applyBorder="1" applyAlignment="1">
      <alignment horizontal="left" vertical="center" wrapText="1"/>
    </xf>
    <xf numFmtId="0" fontId="14" fillId="0" borderId="8" xfId="2" applyFont="1" applyBorder="1" applyAlignment="1">
      <alignment horizontal="left" vertical="center" wrapText="1"/>
    </xf>
    <xf numFmtId="0" fontId="9" fillId="0" borderId="6" xfId="3" applyFont="1" applyBorder="1" applyAlignment="1">
      <alignment horizontal="left" vertical="center"/>
    </xf>
    <xf numFmtId="0" fontId="9" fillId="0" borderId="7" xfId="3" applyFont="1" applyBorder="1" applyAlignment="1">
      <alignment horizontal="left" vertical="center"/>
    </xf>
    <xf numFmtId="0" fontId="8" fillId="0" borderId="6" xfId="3" applyFont="1" applyBorder="1" applyAlignment="1">
      <alignment horizontal="left" vertical="center" shrinkToFit="1"/>
    </xf>
    <xf numFmtId="0" fontId="8" fillId="0" borderId="8" xfId="3" applyFont="1" applyBorder="1" applyAlignment="1">
      <alignment horizontal="left" vertical="center" shrinkToFit="1"/>
    </xf>
    <xf numFmtId="0" fontId="8" fillId="0" borderId="7" xfId="3" applyFont="1" applyBorder="1" applyAlignment="1">
      <alignment horizontal="left" vertical="center" shrinkToFit="1"/>
    </xf>
    <xf numFmtId="0" fontId="6" fillId="0" borderId="15" xfId="2" applyFont="1" applyBorder="1" applyAlignment="1">
      <alignment horizontal="left" vertical="center" wrapText="1"/>
    </xf>
    <xf numFmtId="0" fontId="6" fillId="0" borderId="2" xfId="2" applyFont="1" applyBorder="1" applyAlignment="1">
      <alignment horizontal="left" vertical="center" wrapText="1"/>
    </xf>
    <xf numFmtId="0" fontId="14" fillId="0" borderId="15" xfId="2" applyFont="1" applyBorder="1" applyAlignment="1">
      <alignment horizontal="left" vertical="center" wrapText="1"/>
    </xf>
    <xf numFmtId="0" fontId="14" fillId="0" borderId="2" xfId="2" applyFont="1" applyBorder="1" applyAlignment="1">
      <alignment horizontal="left" vertical="center" wrapText="1"/>
    </xf>
  </cellXfs>
  <cellStyles count="4">
    <cellStyle name="桁区切り" xfId="1" builtinId="6"/>
    <cellStyle name="標準" xfId="0" builtinId="0"/>
    <cellStyle name="標準 2" xfId="2" xr:uid="{8FA2C588-08C7-42C3-9770-5A1E0B68D979}"/>
    <cellStyle name="標準 4" xfId="3" xr:uid="{12D4CE61-790A-4F51-AA57-1EC2FCCCAB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723900</xdr:rowOff>
    </xdr:from>
    <xdr:to>
      <xdr:col>6</xdr:col>
      <xdr:colOff>1143000</xdr:colOff>
      <xdr:row>5</xdr:row>
      <xdr:rowOff>1371600</xdr:rowOff>
    </xdr:to>
    <xdr:sp macro="" textlink="">
      <xdr:nvSpPr>
        <xdr:cNvPr id="2" name="大かっこ 1">
          <a:extLst>
            <a:ext uri="{FF2B5EF4-FFF2-40B4-BE49-F238E27FC236}">
              <a16:creationId xmlns:a16="http://schemas.microsoft.com/office/drawing/2014/main" id="{77CD6ED1-6615-4834-A738-B263BA45D415}"/>
            </a:ext>
          </a:extLst>
        </xdr:cNvPr>
        <xdr:cNvSpPr/>
      </xdr:nvSpPr>
      <xdr:spPr>
        <a:xfrm>
          <a:off x="7451725" y="2063750"/>
          <a:ext cx="1114425" cy="647700"/>
        </a:xfrm>
        <a:prstGeom prst="bracketPair">
          <a:avLst>
            <a:gd name="adj" fmla="val 12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85725</xdr:colOff>
      <xdr:row>5</xdr:row>
      <xdr:rowOff>466725</xdr:rowOff>
    </xdr:from>
    <xdr:to>
      <xdr:col>7</xdr:col>
      <xdr:colOff>1276350</xdr:colOff>
      <xdr:row>5</xdr:row>
      <xdr:rowOff>1038225</xdr:rowOff>
    </xdr:to>
    <xdr:sp macro="" textlink="">
      <xdr:nvSpPr>
        <xdr:cNvPr id="3" name="大かっこ 2">
          <a:extLst>
            <a:ext uri="{FF2B5EF4-FFF2-40B4-BE49-F238E27FC236}">
              <a16:creationId xmlns:a16="http://schemas.microsoft.com/office/drawing/2014/main" id="{2323E24D-7612-41A6-AC17-C08973C34F55}"/>
            </a:ext>
          </a:extLst>
        </xdr:cNvPr>
        <xdr:cNvSpPr/>
      </xdr:nvSpPr>
      <xdr:spPr>
        <a:xfrm>
          <a:off x="8670925" y="1806575"/>
          <a:ext cx="1190625"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5</xdr:row>
      <xdr:rowOff>876300</xdr:rowOff>
    </xdr:from>
    <xdr:to>
      <xdr:col>6</xdr:col>
      <xdr:colOff>1143000</xdr:colOff>
      <xdr:row>5</xdr:row>
      <xdr:rowOff>1600200</xdr:rowOff>
    </xdr:to>
    <xdr:sp macro="" textlink="">
      <xdr:nvSpPr>
        <xdr:cNvPr id="2" name="大かっこ 1">
          <a:extLst>
            <a:ext uri="{FF2B5EF4-FFF2-40B4-BE49-F238E27FC236}">
              <a16:creationId xmlns:a16="http://schemas.microsoft.com/office/drawing/2014/main" id="{FA08E69B-EB96-4E4F-A640-9B9621DBB892}"/>
            </a:ext>
          </a:extLst>
        </xdr:cNvPr>
        <xdr:cNvSpPr/>
      </xdr:nvSpPr>
      <xdr:spPr>
        <a:xfrm>
          <a:off x="7724775" y="2197100"/>
          <a:ext cx="1114425" cy="723900"/>
        </a:xfrm>
        <a:prstGeom prst="bracketPair">
          <a:avLst>
            <a:gd name="adj" fmla="val 1008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xdr:row>
      <xdr:rowOff>838200</xdr:rowOff>
    </xdr:from>
    <xdr:to>
      <xdr:col>7</xdr:col>
      <xdr:colOff>1123950</xdr:colOff>
      <xdr:row>5</xdr:row>
      <xdr:rowOff>1285875</xdr:rowOff>
    </xdr:to>
    <xdr:sp macro="" textlink="">
      <xdr:nvSpPr>
        <xdr:cNvPr id="3" name="大かっこ 2">
          <a:extLst>
            <a:ext uri="{FF2B5EF4-FFF2-40B4-BE49-F238E27FC236}">
              <a16:creationId xmlns:a16="http://schemas.microsoft.com/office/drawing/2014/main" id="{27CC2572-959D-482F-9AED-A066EB4807D1}"/>
            </a:ext>
          </a:extLst>
        </xdr:cNvPr>
        <xdr:cNvSpPr/>
      </xdr:nvSpPr>
      <xdr:spPr>
        <a:xfrm>
          <a:off x="8924925" y="2159000"/>
          <a:ext cx="105727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3F066-D5FB-4F1A-94E3-23648B4E45D1}">
  <dimension ref="A1:I32"/>
  <sheetViews>
    <sheetView tabSelected="1" view="pageBreakPreview" zoomScale="85" zoomScaleNormal="85" zoomScaleSheetLayoutView="85" workbookViewId="0">
      <selection activeCell="L5" sqref="L5"/>
    </sheetView>
  </sheetViews>
  <sheetFormatPr defaultRowHeight="18" x14ac:dyDescent="0.55000000000000004"/>
  <sheetData>
    <row r="1" spans="1:9" x14ac:dyDescent="0.55000000000000004">
      <c r="A1" t="s">
        <v>0</v>
      </c>
    </row>
    <row r="2" spans="1:9" x14ac:dyDescent="0.55000000000000004">
      <c r="G2" s="92" t="s">
        <v>1</v>
      </c>
      <c r="H2" s="92"/>
      <c r="I2" s="92"/>
    </row>
    <row r="3" spans="1:9" x14ac:dyDescent="0.55000000000000004">
      <c r="G3" s="92" t="s">
        <v>2</v>
      </c>
      <c r="H3" s="92"/>
      <c r="I3" s="92"/>
    </row>
    <row r="5" spans="1:9" x14ac:dyDescent="0.55000000000000004">
      <c r="A5" t="s">
        <v>3</v>
      </c>
    </row>
    <row r="7" spans="1:9" x14ac:dyDescent="0.55000000000000004">
      <c r="F7" s="93" t="s">
        <v>4</v>
      </c>
      <c r="G7" s="93"/>
      <c r="H7" s="93"/>
      <c r="I7" s="93"/>
    </row>
    <row r="8" spans="1:9" x14ac:dyDescent="0.55000000000000004">
      <c r="F8" s="93" t="s">
        <v>5</v>
      </c>
      <c r="G8" s="93"/>
      <c r="H8" s="93"/>
      <c r="I8" s="93"/>
    </row>
    <row r="9" spans="1:9" x14ac:dyDescent="0.55000000000000004">
      <c r="F9" s="93" t="s">
        <v>6</v>
      </c>
      <c r="G9" s="93"/>
      <c r="H9" s="93"/>
      <c r="I9" s="93"/>
    </row>
    <row r="12" spans="1:9" x14ac:dyDescent="0.55000000000000004">
      <c r="A12" s="94" t="s">
        <v>7</v>
      </c>
      <c r="B12" s="94"/>
      <c r="C12" s="94"/>
      <c r="D12" s="94"/>
      <c r="E12" s="94"/>
      <c r="F12" s="94"/>
      <c r="G12" s="94"/>
      <c r="H12" s="94"/>
      <c r="I12" s="94"/>
    </row>
    <row r="14" spans="1:9" x14ac:dyDescent="0.55000000000000004">
      <c r="A14" t="s">
        <v>8</v>
      </c>
    </row>
    <row r="16" spans="1:9" x14ac:dyDescent="0.55000000000000004">
      <c r="B16" t="s">
        <v>9</v>
      </c>
      <c r="D16" t="s">
        <v>10</v>
      </c>
      <c r="E16" s="89">
        <f>MAX('様式第1号別紙1（病院）'!H12,'様式第1号別紙1 (診療所)'!H12)</f>
        <v>0</v>
      </c>
      <c r="F16" s="89"/>
      <c r="G16" t="s">
        <v>11</v>
      </c>
    </row>
    <row r="18" spans="2:9" x14ac:dyDescent="0.55000000000000004">
      <c r="B18" t="s">
        <v>12</v>
      </c>
    </row>
    <row r="20" spans="2:9" x14ac:dyDescent="0.55000000000000004">
      <c r="B20" t="s">
        <v>13</v>
      </c>
    </row>
    <row r="22" spans="2:9" x14ac:dyDescent="0.55000000000000004">
      <c r="B22" t="s">
        <v>14</v>
      </c>
    </row>
    <row r="23" spans="2:9" x14ac:dyDescent="0.55000000000000004">
      <c r="B23" t="s">
        <v>15</v>
      </c>
    </row>
    <row r="24" spans="2:9" x14ac:dyDescent="0.55000000000000004">
      <c r="B24" t="s">
        <v>16</v>
      </c>
    </row>
    <row r="25" spans="2:9" x14ac:dyDescent="0.55000000000000004">
      <c r="B25" t="s">
        <v>17</v>
      </c>
    </row>
    <row r="27" spans="2:9" x14ac:dyDescent="0.55000000000000004">
      <c r="B27" t="s">
        <v>18</v>
      </c>
    </row>
    <row r="28" spans="2:9" x14ac:dyDescent="0.55000000000000004">
      <c r="B28" t="s">
        <v>19</v>
      </c>
      <c r="E28" s="90"/>
      <c r="F28" s="90"/>
      <c r="G28" s="90"/>
      <c r="H28" s="90"/>
      <c r="I28" s="90"/>
    </row>
    <row r="29" spans="2:9" x14ac:dyDescent="0.55000000000000004">
      <c r="B29" t="s">
        <v>20</v>
      </c>
      <c r="E29" s="91"/>
      <c r="F29" s="91"/>
      <c r="G29" s="91"/>
      <c r="H29" s="91"/>
      <c r="I29" s="91"/>
    </row>
    <row r="30" spans="2:9" x14ac:dyDescent="0.55000000000000004">
      <c r="B30" t="s">
        <v>21</v>
      </c>
      <c r="E30" s="91"/>
      <c r="F30" s="91"/>
      <c r="G30" s="91"/>
      <c r="H30" s="91"/>
      <c r="I30" s="91"/>
    </row>
    <row r="31" spans="2:9" x14ac:dyDescent="0.55000000000000004">
      <c r="B31" t="s">
        <v>22</v>
      </c>
      <c r="D31" t="s">
        <v>23</v>
      </c>
      <c r="E31" s="91"/>
      <c r="F31" s="91"/>
      <c r="G31" s="91"/>
      <c r="H31" s="91"/>
      <c r="I31" s="91"/>
    </row>
    <row r="32" spans="2:9" x14ac:dyDescent="0.55000000000000004">
      <c r="D32" t="s">
        <v>24</v>
      </c>
      <c r="E32" s="91"/>
      <c r="F32" s="91"/>
      <c r="G32" s="91"/>
      <c r="H32" s="91"/>
      <c r="I32" s="91"/>
    </row>
  </sheetData>
  <mergeCells count="12">
    <mergeCell ref="E32:I32"/>
    <mergeCell ref="G2:I2"/>
    <mergeCell ref="G3:I3"/>
    <mergeCell ref="F7:I7"/>
    <mergeCell ref="F8:I8"/>
    <mergeCell ref="F9:I9"/>
    <mergeCell ref="A12:I12"/>
    <mergeCell ref="E16:F16"/>
    <mergeCell ref="E28:I28"/>
    <mergeCell ref="E29:I29"/>
    <mergeCell ref="E30:I30"/>
    <mergeCell ref="E31:I3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F11E3-D858-4F40-9C21-69D1229F735D}">
  <dimension ref="A1:M12"/>
  <sheetViews>
    <sheetView zoomScale="70" zoomScaleNormal="70" workbookViewId="0">
      <selection activeCell="L5" sqref="L5"/>
    </sheetView>
  </sheetViews>
  <sheetFormatPr defaultRowHeight="18" x14ac:dyDescent="0.55000000000000004"/>
  <cols>
    <col min="1" max="8" width="15.08203125" customWidth="1"/>
  </cols>
  <sheetData>
    <row r="1" spans="1:13" x14ac:dyDescent="0.55000000000000004">
      <c r="A1" t="s">
        <v>25</v>
      </c>
    </row>
    <row r="3" spans="1:13" ht="26.5" x14ac:dyDescent="0.8">
      <c r="A3" s="95" t="s">
        <v>26</v>
      </c>
      <c r="B3" s="95"/>
      <c r="C3" s="95"/>
      <c r="D3" s="95"/>
      <c r="E3" s="95"/>
      <c r="F3" s="95"/>
      <c r="G3" s="95"/>
      <c r="H3" s="95"/>
      <c r="I3" s="1"/>
      <c r="J3" s="1"/>
      <c r="K3" s="1"/>
      <c r="L3" s="1"/>
      <c r="M3" s="1"/>
    </row>
    <row r="5" spans="1:13" x14ac:dyDescent="0.55000000000000004">
      <c r="F5" s="2" t="s">
        <v>27</v>
      </c>
      <c r="G5" s="96"/>
      <c r="H5" s="96"/>
    </row>
    <row r="8" spans="1:13" ht="16.149999999999999" customHeight="1" x14ac:dyDescent="0.55000000000000004">
      <c r="A8" s="97" t="s">
        <v>28</v>
      </c>
      <c r="B8" s="99" t="s">
        <v>29</v>
      </c>
      <c r="C8" s="99" t="s">
        <v>30</v>
      </c>
      <c r="D8" s="99" t="s">
        <v>31</v>
      </c>
      <c r="E8" s="97" t="s">
        <v>32</v>
      </c>
      <c r="F8" s="97" t="s">
        <v>33</v>
      </c>
      <c r="G8" s="99" t="s">
        <v>34</v>
      </c>
      <c r="H8" s="99" t="s">
        <v>35</v>
      </c>
    </row>
    <row r="9" spans="1:13" ht="16.149999999999999" customHeight="1" x14ac:dyDescent="0.55000000000000004">
      <c r="A9" s="97"/>
      <c r="B9" s="99"/>
      <c r="C9" s="99"/>
      <c r="D9" s="99"/>
      <c r="E9" s="97"/>
      <c r="F9" s="97"/>
      <c r="G9" s="99"/>
      <c r="H9" s="99"/>
    </row>
    <row r="10" spans="1:13" ht="16.149999999999999" customHeight="1" x14ac:dyDescent="0.55000000000000004">
      <c r="A10" s="98"/>
      <c r="B10" s="100"/>
      <c r="C10" s="100"/>
      <c r="D10" s="100"/>
      <c r="E10" s="98"/>
      <c r="F10" s="98"/>
      <c r="G10" s="100"/>
      <c r="H10" s="100"/>
    </row>
    <row r="11" spans="1:13" x14ac:dyDescent="0.55000000000000004">
      <c r="A11" s="3" t="s">
        <v>36</v>
      </c>
      <c r="B11" s="4" t="s">
        <v>37</v>
      </c>
      <c r="C11" s="4" t="s">
        <v>38</v>
      </c>
      <c r="D11" s="4" t="s">
        <v>39</v>
      </c>
      <c r="E11" s="3" t="s">
        <v>40</v>
      </c>
      <c r="F11" s="3" t="s">
        <v>41</v>
      </c>
      <c r="G11" s="4" t="s">
        <v>42</v>
      </c>
      <c r="H11" s="4" t="s">
        <v>43</v>
      </c>
    </row>
    <row r="12" spans="1:13" ht="124.15" customHeight="1" x14ac:dyDescent="0.55000000000000004">
      <c r="A12" s="5">
        <f>'様式第1号別紙2（病院）'!J31</f>
        <v>0</v>
      </c>
      <c r="B12" s="6"/>
      <c r="C12" s="5">
        <f>A12-B12</f>
        <v>0</v>
      </c>
      <c r="D12" s="5">
        <f>'様式第1号別紙2（病院）'!J31</f>
        <v>0</v>
      </c>
      <c r="E12" s="5">
        <f>'様式第1号別紙2（病院）'!H31</f>
        <v>0</v>
      </c>
      <c r="F12" s="5">
        <f>MIN(D12,E12)</f>
        <v>0</v>
      </c>
      <c r="G12" s="7">
        <v>1</v>
      </c>
      <c r="H12" s="5">
        <f>ROUNDDOWN(F12*G12,-3)</f>
        <v>0</v>
      </c>
    </row>
  </sheetData>
  <mergeCells count="10">
    <mergeCell ref="A3:H3"/>
    <mergeCell ref="G5:H5"/>
    <mergeCell ref="A8:A10"/>
    <mergeCell ref="B8:B10"/>
    <mergeCell ref="C8:C10"/>
    <mergeCell ref="D8:D10"/>
    <mergeCell ref="E8:E10"/>
    <mergeCell ref="F8:F10"/>
    <mergeCell ref="G8:G10"/>
    <mergeCell ref="H8:H10"/>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015A-22D6-4E0A-BC6D-837CED2A50B1}">
  <dimension ref="A1:M12"/>
  <sheetViews>
    <sheetView zoomScale="70" zoomScaleNormal="70" workbookViewId="0">
      <selection activeCell="L5" sqref="L5"/>
    </sheetView>
  </sheetViews>
  <sheetFormatPr defaultRowHeight="18" x14ac:dyDescent="0.55000000000000004"/>
  <cols>
    <col min="1" max="8" width="15.08203125" customWidth="1"/>
  </cols>
  <sheetData>
    <row r="1" spans="1:13" x14ac:dyDescent="0.55000000000000004">
      <c r="A1" t="s">
        <v>25</v>
      </c>
    </row>
    <row r="3" spans="1:13" ht="26.5" x14ac:dyDescent="0.8">
      <c r="A3" s="95" t="s">
        <v>44</v>
      </c>
      <c r="B3" s="95"/>
      <c r="C3" s="95"/>
      <c r="D3" s="95"/>
      <c r="E3" s="95"/>
      <c r="F3" s="95"/>
      <c r="G3" s="95"/>
      <c r="H3" s="95"/>
      <c r="I3" s="1"/>
      <c r="J3" s="1"/>
      <c r="K3" s="1"/>
      <c r="L3" s="1"/>
      <c r="M3" s="1"/>
    </row>
    <row r="5" spans="1:13" x14ac:dyDescent="0.55000000000000004">
      <c r="F5" s="2" t="s">
        <v>27</v>
      </c>
      <c r="G5" s="96"/>
      <c r="H5" s="96"/>
    </row>
    <row r="8" spans="1:13" ht="16.149999999999999" customHeight="1" x14ac:dyDescent="0.55000000000000004">
      <c r="A8" s="97" t="s">
        <v>28</v>
      </c>
      <c r="B8" s="99" t="s">
        <v>29</v>
      </c>
      <c r="C8" s="99" t="s">
        <v>30</v>
      </c>
      <c r="D8" s="99" t="s">
        <v>31</v>
      </c>
      <c r="E8" s="97" t="s">
        <v>32</v>
      </c>
      <c r="F8" s="97" t="s">
        <v>33</v>
      </c>
      <c r="G8" s="99" t="s">
        <v>34</v>
      </c>
      <c r="H8" s="99" t="s">
        <v>35</v>
      </c>
    </row>
    <row r="9" spans="1:13" ht="16.149999999999999" customHeight="1" x14ac:dyDescent="0.55000000000000004">
      <c r="A9" s="97"/>
      <c r="B9" s="99"/>
      <c r="C9" s="99"/>
      <c r="D9" s="99"/>
      <c r="E9" s="97"/>
      <c r="F9" s="97"/>
      <c r="G9" s="99"/>
      <c r="H9" s="99"/>
    </row>
    <row r="10" spans="1:13" ht="16.149999999999999" customHeight="1" x14ac:dyDescent="0.55000000000000004">
      <c r="A10" s="98"/>
      <c r="B10" s="100"/>
      <c r="C10" s="100"/>
      <c r="D10" s="100"/>
      <c r="E10" s="98"/>
      <c r="F10" s="98"/>
      <c r="G10" s="100"/>
      <c r="H10" s="100"/>
    </row>
    <row r="11" spans="1:13" x14ac:dyDescent="0.55000000000000004">
      <c r="A11" s="3" t="s">
        <v>36</v>
      </c>
      <c r="B11" s="4" t="s">
        <v>37</v>
      </c>
      <c r="C11" s="4" t="s">
        <v>38</v>
      </c>
      <c r="D11" s="4" t="s">
        <v>39</v>
      </c>
      <c r="E11" s="3" t="s">
        <v>40</v>
      </c>
      <c r="F11" s="3" t="s">
        <v>41</v>
      </c>
      <c r="G11" s="4" t="s">
        <v>42</v>
      </c>
      <c r="H11" s="4" t="s">
        <v>43</v>
      </c>
    </row>
    <row r="12" spans="1:13" ht="124.15" customHeight="1" x14ac:dyDescent="0.55000000000000004">
      <c r="A12" s="5">
        <f>'様式第1号別紙2（診療所）'!J13</f>
        <v>0</v>
      </c>
      <c r="B12" s="6"/>
      <c r="C12" s="5">
        <f>A12-B12</f>
        <v>0</v>
      </c>
      <c r="D12" s="5">
        <f>'様式第1号別紙2（診療所）'!J13</f>
        <v>0</v>
      </c>
      <c r="E12" s="5">
        <f>'様式第1号別紙2（診療所）'!H13</f>
        <v>0</v>
      </c>
      <c r="F12" s="5">
        <f>MIN(D12,E12)</f>
        <v>0</v>
      </c>
      <c r="G12" s="7">
        <v>1</v>
      </c>
      <c r="H12" s="5">
        <f>ROUNDDOWN(F12*G12,-3)</f>
        <v>0</v>
      </c>
    </row>
  </sheetData>
  <mergeCells count="10">
    <mergeCell ref="A3:H3"/>
    <mergeCell ref="G5:H5"/>
    <mergeCell ref="A8:A10"/>
    <mergeCell ref="B8:B10"/>
    <mergeCell ref="C8:C10"/>
    <mergeCell ref="D8:D10"/>
    <mergeCell ref="E8:E10"/>
    <mergeCell ref="F8:F10"/>
    <mergeCell ref="G8:G10"/>
    <mergeCell ref="H8:H10"/>
  </mergeCells>
  <phoneticPr fontId="3"/>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D232D-71A6-4982-8CDE-8A38D64BE9D9}">
  <sheetPr>
    <pageSetUpPr fitToPage="1"/>
  </sheetPr>
  <dimension ref="A1:N38"/>
  <sheetViews>
    <sheetView zoomScale="70" zoomScaleNormal="70" workbookViewId="0">
      <selection activeCell="L5" sqref="L5"/>
    </sheetView>
  </sheetViews>
  <sheetFormatPr defaultColWidth="9" defaultRowHeight="18" x14ac:dyDescent="0.55000000000000004"/>
  <cols>
    <col min="1" max="1" width="1.83203125" style="8" customWidth="1"/>
    <col min="2" max="2" width="33.58203125" style="8" customWidth="1"/>
    <col min="3" max="3" width="11.75" style="8" customWidth="1"/>
    <col min="4" max="4" width="15.75" style="8" customWidth="1"/>
    <col min="5" max="5" width="16.25" style="8" customWidth="1"/>
    <col min="6" max="6" width="18.25" style="8" customWidth="1"/>
    <col min="7" max="7" width="15.25" style="8" customWidth="1"/>
    <col min="8" max="8" width="17.5" style="8" customWidth="1"/>
    <col min="9" max="9" width="5.58203125" style="8" customWidth="1"/>
    <col min="10" max="10" width="17.5" style="8" customWidth="1"/>
    <col min="11" max="16384" width="9" style="8"/>
  </cols>
  <sheetData>
    <row r="1" spans="1:14" x14ac:dyDescent="0.55000000000000004">
      <c r="A1" s="8" t="s">
        <v>45</v>
      </c>
    </row>
    <row r="2" spans="1:14" ht="18.5" thickBot="1" x14ac:dyDescent="0.6"/>
    <row r="3" spans="1:14" ht="24.75" customHeight="1" thickBot="1" x14ac:dyDescent="0.6">
      <c r="A3" s="9" t="s">
        <v>46</v>
      </c>
      <c r="B3" s="9"/>
      <c r="C3" s="9"/>
      <c r="D3" s="9"/>
      <c r="E3" s="9"/>
      <c r="F3" s="10" t="s">
        <v>47</v>
      </c>
      <c r="G3" s="105"/>
      <c r="H3" s="106"/>
      <c r="I3" s="11"/>
      <c r="J3" s="11"/>
    </row>
    <row r="4" spans="1:14" ht="24.5" thickBot="1" x14ac:dyDescent="0.6">
      <c r="A4" s="12"/>
      <c r="B4" s="12"/>
      <c r="D4" s="12"/>
      <c r="F4" s="10" t="s">
        <v>48</v>
      </c>
      <c r="G4" s="107"/>
      <c r="H4" s="108"/>
      <c r="I4" s="108"/>
      <c r="J4" s="109"/>
    </row>
    <row r="5" spans="1:14" ht="20.25" customHeight="1" thickBot="1" x14ac:dyDescent="0.6">
      <c r="A5" s="12"/>
    </row>
    <row r="6" spans="1:14" ht="126" x14ac:dyDescent="0.55000000000000004">
      <c r="A6" s="13"/>
      <c r="B6" s="14" t="s">
        <v>49</v>
      </c>
      <c r="C6" s="15" t="s">
        <v>50</v>
      </c>
      <c r="D6" s="15" t="s">
        <v>51</v>
      </c>
      <c r="E6" s="15" t="s">
        <v>52</v>
      </c>
      <c r="F6" s="16" t="s">
        <v>53</v>
      </c>
      <c r="G6" s="17" t="s">
        <v>54</v>
      </c>
      <c r="H6" s="18" t="s">
        <v>55</v>
      </c>
      <c r="J6" s="19" t="s">
        <v>56</v>
      </c>
    </row>
    <row r="7" spans="1:14" ht="34.5" customHeight="1" x14ac:dyDescent="0.55000000000000004">
      <c r="A7" s="20" t="s">
        <v>57</v>
      </c>
      <c r="B7" s="21"/>
      <c r="C7" s="22">
        <v>20</v>
      </c>
      <c r="D7" s="23"/>
      <c r="E7" s="24">
        <f>ROUNDUP(D7/C7,0)*5</f>
        <v>0</v>
      </c>
      <c r="F7" s="25"/>
      <c r="G7" s="26">
        <f>IF(F7&lt;&gt;"",ROUND(MIN(E7,F7),1)*4,0)</f>
        <v>0</v>
      </c>
      <c r="H7" s="27">
        <f>G7*6990</f>
        <v>0</v>
      </c>
      <c r="I7" s="28"/>
      <c r="J7" s="29"/>
    </row>
    <row r="8" spans="1:14" ht="34.5" customHeight="1" x14ac:dyDescent="0.55000000000000004">
      <c r="A8" s="20" t="s">
        <v>58</v>
      </c>
      <c r="B8" s="21"/>
      <c r="C8" s="22">
        <v>20</v>
      </c>
      <c r="D8" s="23"/>
      <c r="E8" s="24">
        <f t="shared" ref="E8:E27" si="0">ROUNDUP(D8/C8,0)*5</f>
        <v>0</v>
      </c>
      <c r="F8" s="25"/>
      <c r="G8" s="26">
        <f t="shared" ref="G8:G15" si="1">IF(F8&lt;&gt;"",ROUND(MIN(E8,F8),1)*4,0)</f>
        <v>0</v>
      </c>
      <c r="H8" s="27">
        <f t="shared" ref="H8:H27" si="2">G8*6990</f>
        <v>0</v>
      </c>
      <c r="I8" s="28"/>
      <c r="J8" s="29"/>
    </row>
    <row r="9" spans="1:14" ht="34.5" customHeight="1" x14ac:dyDescent="0.55000000000000004">
      <c r="A9" s="110" t="s">
        <v>59</v>
      </c>
      <c r="B9" s="111"/>
      <c r="C9" s="22">
        <v>30</v>
      </c>
      <c r="D9" s="23"/>
      <c r="E9" s="24">
        <f t="shared" si="0"/>
        <v>0</v>
      </c>
      <c r="F9" s="25"/>
      <c r="G9" s="26">
        <f>IF(F9&lt;&gt;"",ROUND(MIN(E9,F9),1)*4,0)</f>
        <v>0</v>
      </c>
      <c r="H9" s="27">
        <f t="shared" si="2"/>
        <v>0</v>
      </c>
      <c r="I9" s="28"/>
      <c r="J9" s="29"/>
    </row>
    <row r="10" spans="1:14" ht="34.5" customHeight="1" x14ac:dyDescent="0.55000000000000004">
      <c r="A10" s="20" t="s">
        <v>60</v>
      </c>
      <c r="B10" s="21"/>
      <c r="C10" s="22">
        <v>20</v>
      </c>
      <c r="D10" s="23"/>
      <c r="E10" s="24">
        <f t="shared" si="0"/>
        <v>0</v>
      </c>
      <c r="F10" s="25"/>
      <c r="G10" s="26">
        <f t="shared" si="1"/>
        <v>0</v>
      </c>
      <c r="H10" s="27">
        <f t="shared" si="2"/>
        <v>0</v>
      </c>
      <c r="I10" s="28"/>
      <c r="J10" s="29"/>
    </row>
    <row r="11" spans="1:14" ht="34.5" customHeight="1" x14ac:dyDescent="0.55000000000000004">
      <c r="A11" s="20" t="s">
        <v>61</v>
      </c>
      <c r="B11" s="21"/>
      <c r="C11" s="22">
        <v>30</v>
      </c>
      <c r="D11" s="23"/>
      <c r="E11" s="24">
        <f t="shared" si="0"/>
        <v>0</v>
      </c>
      <c r="F11" s="25"/>
      <c r="G11" s="26">
        <f t="shared" si="1"/>
        <v>0</v>
      </c>
      <c r="H11" s="27">
        <f t="shared" si="2"/>
        <v>0</v>
      </c>
      <c r="I11" s="28"/>
      <c r="J11" s="29"/>
    </row>
    <row r="12" spans="1:14" ht="34.5" customHeight="1" x14ac:dyDescent="0.55000000000000004">
      <c r="A12" s="20" t="s">
        <v>62</v>
      </c>
      <c r="B12" s="21"/>
      <c r="C12" s="22">
        <v>30</v>
      </c>
      <c r="D12" s="23"/>
      <c r="E12" s="24">
        <f t="shared" si="0"/>
        <v>0</v>
      </c>
      <c r="F12" s="25"/>
      <c r="G12" s="26">
        <f t="shared" si="1"/>
        <v>0</v>
      </c>
      <c r="H12" s="27">
        <f t="shared" si="2"/>
        <v>0</v>
      </c>
      <c r="I12" s="28"/>
      <c r="J12" s="29"/>
    </row>
    <row r="13" spans="1:14" ht="34.5" customHeight="1" x14ac:dyDescent="0.55000000000000004">
      <c r="A13" s="20" t="s">
        <v>63</v>
      </c>
      <c r="B13" s="21"/>
      <c r="C13" s="22">
        <v>25</v>
      </c>
      <c r="D13" s="23"/>
      <c r="E13" s="24">
        <f t="shared" si="0"/>
        <v>0</v>
      </c>
      <c r="F13" s="25"/>
      <c r="G13" s="26">
        <f t="shared" si="1"/>
        <v>0</v>
      </c>
      <c r="H13" s="27">
        <f t="shared" si="2"/>
        <v>0</v>
      </c>
      <c r="I13" s="28"/>
      <c r="J13" s="29"/>
    </row>
    <row r="14" spans="1:14" ht="34.5" customHeight="1" x14ac:dyDescent="0.55000000000000004">
      <c r="A14" s="20" t="s">
        <v>64</v>
      </c>
      <c r="B14" s="21"/>
      <c r="C14" s="30">
        <v>37.5</v>
      </c>
      <c r="D14" s="23"/>
      <c r="E14" s="24">
        <f t="shared" si="0"/>
        <v>0</v>
      </c>
      <c r="F14" s="25"/>
      <c r="G14" s="26">
        <f t="shared" si="1"/>
        <v>0</v>
      </c>
      <c r="H14" s="27">
        <f t="shared" si="2"/>
        <v>0</v>
      </c>
      <c r="I14" s="28"/>
      <c r="J14" s="29"/>
    </row>
    <row r="15" spans="1:14" ht="34.5" customHeight="1" x14ac:dyDescent="0.55000000000000004">
      <c r="A15" s="110" t="s">
        <v>65</v>
      </c>
      <c r="B15" s="111"/>
      <c r="C15" s="22">
        <v>30</v>
      </c>
      <c r="D15" s="23"/>
      <c r="E15" s="24">
        <f t="shared" si="0"/>
        <v>0</v>
      </c>
      <c r="F15" s="25"/>
      <c r="G15" s="26">
        <f t="shared" si="1"/>
        <v>0</v>
      </c>
      <c r="H15" s="27">
        <f t="shared" si="2"/>
        <v>0</v>
      </c>
      <c r="I15" s="28"/>
      <c r="J15" s="29"/>
    </row>
    <row r="16" spans="1:14" s="39" customFormat="1" ht="20.25" customHeight="1" x14ac:dyDescent="0.55000000000000004">
      <c r="A16" s="31" t="s">
        <v>66</v>
      </c>
      <c r="B16" s="21"/>
      <c r="C16" s="32"/>
      <c r="D16" s="33"/>
      <c r="E16" s="34"/>
      <c r="F16" s="35"/>
      <c r="G16" s="36"/>
      <c r="H16" s="37"/>
      <c r="I16" s="28"/>
      <c r="J16" s="38"/>
      <c r="K16" s="8"/>
      <c r="L16" s="8"/>
      <c r="M16" s="8"/>
      <c r="N16" s="8"/>
    </row>
    <row r="17" spans="1:14" s="39" customFormat="1" ht="34.5" customHeight="1" x14ac:dyDescent="0.55000000000000004">
      <c r="A17" s="40"/>
      <c r="B17" s="41" t="s">
        <v>67</v>
      </c>
      <c r="C17" s="22">
        <v>25</v>
      </c>
      <c r="D17" s="23"/>
      <c r="E17" s="24">
        <f t="shared" si="0"/>
        <v>0</v>
      </c>
      <c r="F17" s="25"/>
      <c r="G17" s="26">
        <f t="shared" ref="G17:G20" si="3">IF(F17&lt;&gt;"",ROUND(MIN(E17,F17),1)*4,0)</f>
        <v>0</v>
      </c>
      <c r="H17" s="27">
        <f t="shared" si="2"/>
        <v>0</v>
      </c>
      <c r="I17" s="28"/>
      <c r="J17" s="29"/>
      <c r="K17" s="8"/>
      <c r="L17" s="8"/>
      <c r="M17" s="8"/>
      <c r="N17" s="8"/>
    </row>
    <row r="18" spans="1:14" s="39" customFormat="1" ht="34.5" customHeight="1" x14ac:dyDescent="0.55000000000000004">
      <c r="A18" s="40"/>
      <c r="B18" s="41" t="s">
        <v>68</v>
      </c>
      <c r="C18" s="22">
        <v>50</v>
      </c>
      <c r="D18" s="23"/>
      <c r="E18" s="24">
        <f t="shared" si="0"/>
        <v>0</v>
      </c>
      <c r="F18" s="25"/>
      <c r="G18" s="26">
        <f t="shared" si="3"/>
        <v>0</v>
      </c>
      <c r="H18" s="27">
        <f t="shared" si="2"/>
        <v>0</v>
      </c>
      <c r="I18" s="28"/>
      <c r="J18" s="29"/>
      <c r="K18" s="8"/>
      <c r="L18" s="8"/>
      <c r="M18" s="8"/>
      <c r="N18" s="8"/>
    </row>
    <row r="19" spans="1:14" s="39" customFormat="1" ht="34.5" customHeight="1" x14ac:dyDescent="0.55000000000000004">
      <c r="A19" s="40"/>
      <c r="B19" s="42" t="s">
        <v>69</v>
      </c>
      <c r="C19" s="22">
        <v>50</v>
      </c>
      <c r="D19" s="23"/>
      <c r="E19" s="24">
        <f t="shared" si="0"/>
        <v>0</v>
      </c>
      <c r="F19" s="25"/>
      <c r="G19" s="26">
        <f t="shared" si="3"/>
        <v>0</v>
      </c>
      <c r="H19" s="27">
        <f t="shared" si="2"/>
        <v>0</v>
      </c>
      <c r="I19" s="28"/>
      <c r="J19" s="29"/>
      <c r="K19" s="8"/>
      <c r="L19" s="8"/>
      <c r="M19" s="8"/>
      <c r="N19" s="8"/>
    </row>
    <row r="20" spans="1:14" s="39" customFormat="1" ht="34.5" customHeight="1" x14ac:dyDescent="0.55000000000000004">
      <c r="A20" s="43"/>
      <c r="B20" s="42" t="s">
        <v>70</v>
      </c>
      <c r="C20" s="22">
        <v>75</v>
      </c>
      <c r="D20" s="23"/>
      <c r="E20" s="24">
        <f t="shared" si="0"/>
        <v>0</v>
      </c>
      <c r="F20" s="25"/>
      <c r="G20" s="26">
        <f t="shared" si="3"/>
        <v>0</v>
      </c>
      <c r="H20" s="27">
        <f t="shared" si="2"/>
        <v>0</v>
      </c>
      <c r="I20" s="28"/>
      <c r="J20" s="29"/>
      <c r="K20" s="8"/>
      <c r="L20" s="8"/>
      <c r="M20" s="8"/>
      <c r="N20" s="8"/>
    </row>
    <row r="21" spans="1:14" ht="34.5" customHeight="1" x14ac:dyDescent="0.55000000000000004">
      <c r="A21" s="110" t="s">
        <v>71</v>
      </c>
      <c r="B21" s="111"/>
      <c r="C21" s="22">
        <v>10</v>
      </c>
      <c r="D21" s="23"/>
      <c r="E21" s="24">
        <f t="shared" si="0"/>
        <v>0</v>
      </c>
      <c r="F21" s="25"/>
      <c r="G21" s="26">
        <f>IF(F21&lt;&gt;"",ROUND(MIN(E21,F21),1)*4,0)</f>
        <v>0</v>
      </c>
      <c r="H21" s="27">
        <f>G21*6990</f>
        <v>0</v>
      </c>
      <c r="I21" s="28"/>
      <c r="J21" s="29"/>
    </row>
    <row r="22" spans="1:14" s="39" customFormat="1" ht="20.25" customHeight="1" x14ac:dyDescent="0.55000000000000004">
      <c r="A22" s="31" t="s">
        <v>72</v>
      </c>
      <c r="B22" s="21"/>
      <c r="C22" s="32"/>
      <c r="D22" s="33"/>
      <c r="E22" s="34"/>
      <c r="F22" s="35"/>
      <c r="G22" s="36"/>
      <c r="H22" s="37"/>
      <c r="I22" s="28"/>
      <c r="J22" s="38"/>
      <c r="K22" s="8"/>
      <c r="L22" s="8"/>
      <c r="M22" s="8"/>
      <c r="N22" s="8"/>
    </row>
    <row r="23" spans="1:14" s="39" customFormat="1" ht="34.5" customHeight="1" x14ac:dyDescent="0.55000000000000004">
      <c r="A23" s="40"/>
      <c r="B23" s="42" t="s">
        <v>73</v>
      </c>
      <c r="C23" s="22">
        <v>30</v>
      </c>
      <c r="D23" s="23"/>
      <c r="E23" s="24">
        <f t="shared" si="0"/>
        <v>0</v>
      </c>
      <c r="F23" s="25"/>
      <c r="G23" s="26">
        <f t="shared" ref="G23:G27" si="4">IF(F23&lt;&gt;"",ROUND(MIN(E23,F23),1)*4,0)</f>
        <v>0</v>
      </c>
      <c r="H23" s="27">
        <f t="shared" si="2"/>
        <v>0</v>
      </c>
      <c r="I23" s="28"/>
      <c r="J23" s="29"/>
      <c r="K23" s="8"/>
      <c r="L23" s="8"/>
      <c r="M23" s="8"/>
      <c r="N23" s="8"/>
    </row>
    <row r="24" spans="1:14" s="39" customFormat="1" ht="34.5" customHeight="1" x14ac:dyDescent="0.55000000000000004">
      <c r="A24" s="40"/>
      <c r="B24" s="42" t="s">
        <v>74</v>
      </c>
      <c r="C24" s="22">
        <v>50</v>
      </c>
      <c r="D24" s="23"/>
      <c r="E24" s="24">
        <f t="shared" si="0"/>
        <v>0</v>
      </c>
      <c r="F24" s="25"/>
      <c r="G24" s="26">
        <f t="shared" si="4"/>
        <v>0</v>
      </c>
      <c r="H24" s="27">
        <f t="shared" si="2"/>
        <v>0</v>
      </c>
      <c r="I24" s="28"/>
      <c r="J24" s="29"/>
      <c r="K24" s="8"/>
      <c r="L24" s="8"/>
      <c r="M24" s="8"/>
      <c r="N24" s="8"/>
    </row>
    <row r="25" spans="1:14" s="39" customFormat="1" ht="34.5" customHeight="1" x14ac:dyDescent="0.55000000000000004">
      <c r="A25" s="43"/>
      <c r="B25" s="42" t="s">
        <v>75</v>
      </c>
      <c r="C25" s="22">
        <v>75</v>
      </c>
      <c r="D25" s="23"/>
      <c r="E25" s="24">
        <f t="shared" si="0"/>
        <v>0</v>
      </c>
      <c r="F25" s="25"/>
      <c r="G25" s="26">
        <f t="shared" si="4"/>
        <v>0</v>
      </c>
      <c r="H25" s="27">
        <f t="shared" si="2"/>
        <v>0</v>
      </c>
      <c r="I25" s="28"/>
      <c r="J25" s="29"/>
      <c r="K25" s="8"/>
      <c r="L25" s="8"/>
      <c r="M25" s="8"/>
      <c r="N25" s="8"/>
    </row>
    <row r="26" spans="1:14" s="39" customFormat="1" ht="34.5" customHeight="1" x14ac:dyDescent="0.55000000000000004">
      <c r="A26" s="112" t="s">
        <v>76</v>
      </c>
      <c r="B26" s="113"/>
      <c r="C26" s="22">
        <v>30</v>
      </c>
      <c r="D26" s="23"/>
      <c r="E26" s="24">
        <f t="shared" si="0"/>
        <v>0</v>
      </c>
      <c r="F26" s="25"/>
      <c r="G26" s="26">
        <f t="shared" si="4"/>
        <v>0</v>
      </c>
      <c r="H26" s="27">
        <f t="shared" si="2"/>
        <v>0</v>
      </c>
      <c r="I26" s="28"/>
      <c r="J26" s="29"/>
      <c r="K26" s="8"/>
      <c r="L26" s="8"/>
      <c r="M26" s="8"/>
      <c r="N26" s="8"/>
    </row>
    <row r="27" spans="1:14" s="39" customFormat="1" ht="34.5" customHeight="1" thickBot="1" x14ac:dyDescent="0.6">
      <c r="A27" s="101" t="s">
        <v>77</v>
      </c>
      <c r="B27" s="102"/>
      <c r="C27" s="44">
        <v>25</v>
      </c>
      <c r="D27" s="45"/>
      <c r="E27" s="46">
        <f t="shared" si="0"/>
        <v>0</v>
      </c>
      <c r="F27" s="47"/>
      <c r="G27" s="48">
        <f t="shared" si="4"/>
        <v>0</v>
      </c>
      <c r="H27" s="49">
        <f t="shared" si="2"/>
        <v>0</v>
      </c>
      <c r="I27" s="28"/>
      <c r="J27" s="50"/>
      <c r="K27" s="8"/>
      <c r="L27" s="8"/>
      <c r="M27" s="8"/>
      <c r="N27" s="8"/>
    </row>
    <row r="28" spans="1:14" ht="11.25" customHeight="1" thickBot="1" x14ac:dyDescent="0.6">
      <c r="D28" s="28"/>
      <c r="E28" s="28"/>
      <c r="F28" s="28"/>
      <c r="G28" s="28"/>
      <c r="H28" s="51"/>
      <c r="I28" s="28"/>
      <c r="J28" s="51"/>
    </row>
    <row r="29" spans="1:14" s="39" customFormat="1" ht="34.5" customHeight="1" thickBot="1" x14ac:dyDescent="0.6">
      <c r="A29" s="103" t="s">
        <v>78</v>
      </c>
      <c r="B29" s="104"/>
      <c r="C29" s="52"/>
      <c r="D29" s="53"/>
      <c r="E29" s="54"/>
      <c r="F29" s="55"/>
      <c r="G29" s="54"/>
      <c r="H29" s="54"/>
      <c r="I29" s="28"/>
      <c r="J29" s="56"/>
      <c r="K29" s="8"/>
      <c r="L29" s="8"/>
      <c r="M29" s="8"/>
      <c r="N29" s="8"/>
    </row>
    <row r="30" spans="1:14" ht="6.75" customHeight="1" thickBot="1" x14ac:dyDescent="0.6">
      <c r="D30" s="28"/>
      <c r="E30" s="28"/>
      <c r="F30" s="28"/>
      <c r="G30" s="28"/>
      <c r="H30" s="28"/>
      <c r="I30" s="28"/>
      <c r="J30" s="28"/>
    </row>
    <row r="31" spans="1:14" ht="26.25" customHeight="1" thickBot="1" x14ac:dyDescent="0.6">
      <c r="D31" s="28"/>
      <c r="E31" s="57" t="s">
        <v>79</v>
      </c>
      <c r="F31" s="58">
        <f>ROUND(SUM(F7:F29),1)</f>
        <v>0</v>
      </c>
      <c r="G31" s="57" t="s">
        <v>79</v>
      </c>
      <c r="H31" s="59">
        <f>ROUNDDOWN(SUM(H7:H29),-3)</f>
        <v>0</v>
      </c>
      <c r="I31" s="57" t="s">
        <v>79</v>
      </c>
      <c r="J31" s="59">
        <f>SUM(J7:J29)</f>
        <v>0</v>
      </c>
    </row>
    <row r="32" spans="1:14" ht="21" customHeight="1" x14ac:dyDescent="0.55000000000000004">
      <c r="A32" s="8" t="s">
        <v>80</v>
      </c>
      <c r="G32" s="60"/>
      <c r="H32" s="61"/>
      <c r="I32" s="60"/>
      <c r="J32" s="61"/>
    </row>
    <row r="33" spans="1:10" ht="21" customHeight="1" x14ac:dyDescent="0.55000000000000004">
      <c r="A33" s="8" t="s">
        <v>81</v>
      </c>
      <c r="G33" s="60"/>
      <c r="H33" s="61"/>
      <c r="I33" s="60"/>
      <c r="J33" s="61"/>
    </row>
    <row r="34" spans="1:10" ht="21" customHeight="1" x14ac:dyDescent="0.55000000000000004">
      <c r="A34" s="8" t="s">
        <v>82</v>
      </c>
    </row>
    <row r="35" spans="1:10" ht="21" customHeight="1" x14ac:dyDescent="0.55000000000000004">
      <c r="A35" s="28" t="s">
        <v>83</v>
      </c>
      <c r="B35" s="28"/>
      <c r="C35" s="28"/>
      <c r="D35" s="28"/>
      <c r="E35" s="28"/>
      <c r="F35" s="28"/>
      <c r="G35" s="28"/>
      <c r="H35" s="28"/>
      <c r="I35" s="28"/>
      <c r="J35" s="28"/>
    </row>
    <row r="36" spans="1:10" ht="21" customHeight="1" x14ac:dyDescent="0.55000000000000004">
      <c r="A36" s="28" t="s">
        <v>84</v>
      </c>
      <c r="B36" s="28"/>
      <c r="C36" s="28"/>
      <c r="D36" s="28"/>
      <c r="E36" s="28"/>
      <c r="F36" s="28"/>
      <c r="G36" s="28"/>
      <c r="H36" s="28"/>
      <c r="I36" s="28"/>
      <c r="J36" s="28"/>
    </row>
    <row r="37" spans="1:10" ht="21" customHeight="1" x14ac:dyDescent="0.55000000000000004">
      <c r="A37" s="8" t="s">
        <v>85</v>
      </c>
    </row>
    <row r="38" spans="1:10" ht="21" customHeight="1" x14ac:dyDescent="0.55000000000000004">
      <c r="A38" s="8" t="s">
        <v>86</v>
      </c>
    </row>
  </sheetData>
  <mergeCells count="8">
    <mergeCell ref="A27:B27"/>
    <mergeCell ref="A29:B29"/>
    <mergeCell ref="G3:H3"/>
    <mergeCell ref="G4:J4"/>
    <mergeCell ref="A9:B9"/>
    <mergeCell ref="A15:B15"/>
    <mergeCell ref="A21:B21"/>
    <mergeCell ref="A26:B26"/>
  </mergeCells>
  <phoneticPr fontId="3"/>
  <dataValidations count="1">
    <dataValidation type="custom" allowBlank="1" showInputMessage="1" showErrorMessage="1" sqref="C22:H22 C16:H16" xr:uid="{EC4A84D3-1108-454D-9792-F7F16CAE2D0B}">
      <formula1>""""""</formula1>
    </dataValidation>
  </dataValidations>
  <pageMargins left="0.55118110236220474" right="0.27559055118110237" top="0.47244094488188981" bottom="0.31496062992125984"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BB52E-BDA4-4E95-8A13-E4B6E65AC95E}">
  <sheetPr>
    <pageSetUpPr fitToPage="1"/>
  </sheetPr>
  <dimension ref="A1:N21"/>
  <sheetViews>
    <sheetView zoomScale="70" zoomScaleNormal="70" workbookViewId="0">
      <selection activeCell="L5" sqref="L5"/>
    </sheetView>
  </sheetViews>
  <sheetFormatPr defaultColWidth="9" defaultRowHeight="18" x14ac:dyDescent="0.55000000000000004"/>
  <cols>
    <col min="1" max="1" width="2.33203125" style="8" customWidth="1"/>
    <col min="2" max="2" width="35.08203125" style="8" customWidth="1"/>
    <col min="3" max="3" width="13.33203125" style="8" customWidth="1"/>
    <col min="4" max="4" width="15.75" style="8" customWidth="1"/>
    <col min="5" max="5" width="16.25" style="8" customWidth="1"/>
    <col min="6" max="6" width="18.25" style="8" customWidth="1"/>
    <col min="7" max="7" width="15.25" style="8" customWidth="1"/>
    <col min="8" max="8" width="16.08203125" style="8" customWidth="1"/>
    <col min="9" max="9" width="5.58203125" style="8" customWidth="1"/>
    <col min="10" max="10" width="17.33203125" style="8" customWidth="1"/>
    <col min="11" max="16384" width="9" style="8"/>
  </cols>
  <sheetData>
    <row r="1" spans="1:14" x14ac:dyDescent="0.55000000000000004">
      <c r="A1" s="8" t="s">
        <v>45</v>
      </c>
    </row>
    <row r="2" spans="1:14" ht="18.5" thickBot="1" x14ac:dyDescent="0.6"/>
    <row r="3" spans="1:14" ht="24.75" customHeight="1" thickBot="1" x14ac:dyDescent="0.6">
      <c r="A3" s="9" t="s">
        <v>87</v>
      </c>
      <c r="B3" s="9"/>
      <c r="C3" s="9"/>
      <c r="D3" s="9"/>
      <c r="F3" s="10" t="s">
        <v>47</v>
      </c>
      <c r="G3" s="105"/>
      <c r="H3" s="106"/>
      <c r="I3" s="11"/>
      <c r="J3" s="11"/>
    </row>
    <row r="4" spans="1:14" ht="24.5" thickBot="1" x14ac:dyDescent="0.6">
      <c r="F4" s="10" t="s">
        <v>48</v>
      </c>
      <c r="G4" s="107"/>
      <c r="H4" s="108"/>
      <c r="I4" s="108"/>
      <c r="J4" s="109"/>
    </row>
    <row r="5" spans="1:14" ht="18.5" thickBot="1" x14ac:dyDescent="0.6"/>
    <row r="6" spans="1:14" ht="135.75" customHeight="1" x14ac:dyDescent="0.55000000000000004">
      <c r="A6" s="13"/>
      <c r="B6" s="14"/>
      <c r="C6" s="15" t="s">
        <v>50</v>
      </c>
      <c r="D6" s="15" t="s">
        <v>88</v>
      </c>
      <c r="E6" s="15" t="s">
        <v>89</v>
      </c>
      <c r="F6" s="16" t="s">
        <v>90</v>
      </c>
      <c r="G6" s="17" t="s">
        <v>54</v>
      </c>
      <c r="H6" s="18" t="s">
        <v>55</v>
      </c>
      <c r="J6" s="62" t="s">
        <v>91</v>
      </c>
    </row>
    <row r="7" spans="1:14" ht="42" customHeight="1" thickBot="1" x14ac:dyDescent="0.6">
      <c r="A7" s="63" t="s">
        <v>92</v>
      </c>
      <c r="B7" s="64"/>
      <c r="C7" s="65">
        <v>6</v>
      </c>
      <c r="D7" s="45"/>
      <c r="E7" s="66">
        <f>ROUNDUP(D7/6,0)</f>
        <v>0</v>
      </c>
      <c r="F7" s="67"/>
      <c r="G7" s="68">
        <f>IF(F7&lt;&gt;"",ROUND(MIN(E7,F7),1)*4,0)</f>
        <v>0</v>
      </c>
      <c r="H7" s="69">
        <f>G7*6990</f>
        <v>0</v>
      </c>
      <c r="I7" s="28"/>
      <c r="J7" s="50"/>
    </row>
    <row r="8" spans="1:14" ht="18.5" thickBot="1" x14ac:dyDescent="0.6">
      <c r="D8" s="28"/>
      <c r="E8" s="28"/>
      <c r="F8" s="28"/>
      <c r="G8" s="28"/>
      <c r="H8" s="51"/>
      <c r="I8" s="28"/>
      <c r="J8" s="51"/>
    </row>
    <row r="9" spans="1:14" s="39" customFormat="1" ht="20" x14ac:dyDescent="0.55000000000000004">
      <c r="A9" s="70" t="s">
        <v>93</v>
      </c>
      <c r="B9" s="13"/>
      <c r="C9" s="71"/>
      <c r="D9" s="72"/>
      <c r="E9" s="73"/>
      <c r="F9" s="74"/>
      <c r="G9" s="75"/>
      <c r="H9" s="76"/>
      <c r="I9" s="28"/>
      <c r="J9" s="77"/>
      <c r="K9" s="8"/>
      <c r="L9" s="8"/>
      <c r="M9" s="8"/>
      <c r="N9" s="8"/>
    </row>
    <row r="10" spans="1:14" s="39" customFormat="1" ht="72" customHeight="1" x14ac:dyDescent="0.55000000000000004">
      <c r="A10" s="78"/>
      <c r="B10" s="79" t="s">
        <v>94</v>
      </c>
      <c r="C10" s="80" t="s">
        <v>95</v>
      </c>
      <c r="D10" s="80" t="s">
        <v>95</v>
      </c>
      <c r="E10" s="24">
        <f>IF(AND(D10&gt;0,F10&gt;0,F11=0),2,0)</f>
        <v>0</v>
      </c>
      <c r="F10" s="81"/>
      <c r="G10" s="26">
        <f>IF(F10&lt;&gt;"",ROUND(MIN(E10,F10),1)*4,0)</f>
        <v>0</v>
      </c>
      <c r="H10" s="27">
        <f t="shared" ref="H10" si="0">G10*6990</f>
        <v>0</v>
      </c>
      <c r="I10" s="28"/>
      <c r="J10" s="29"/>
      <c r="K10" s="8"/>
      <c r="L10" s="8"/>
      <c r="M10" s="8"/>
      <c r="N10" s="8"/>
    </row>
    <row r="11" spans="1:14" s="39" customFormat="1" ht="72" customHeight="1" thickBot="1" x14ac:dyDescent="0.6">
      <c r="A11" s="82"/>
      <c r="B11" s="83" t="s">
        <v>96</v>
      </c>
      <c r="C11" s="84" t="s">
        <v>97</v>
      </c>
      <c r="D11" s="85" t="s">
        <v>95</v>
      </c>
      <c r="E11" s="46">
        <f>IF(AND(D11&gt;0,F11&gt;0,F10=0),1,0)</f>
        <v>0</v>
      </c>
      <c r="F11" s="86"/>
      <c r="G11" s="48">
        <f>IF(F11&lt;&gt;"",ROUND(MIN(E11,F11),1)*4,0)</f>
        <v>0</v>
      </c>
      <c r="H11" s="49">
        <f>G11*6990</f>
        <v>0</v>
      </c>
      <c r="I11" s="28"/>
      <c r="J11" s="50"/>
      <c r="K11" s="8"/>
      <c r="L11" s="8"/>
      <c r="M11" s="8"/>
      <c r="N11" s="8"/>
    </row>
    <row r="12" spans="1:14" ht="18.5" thickBot="1" x14ac:dyDescent="0.6">
      <c r="H12" s="61"/>
      <c r="J12" s="61"/>
    </row>
    <row r="13" spans="1:14" ht="24.75" customHeight="1" thickBot="1" x14ac:dyDescent="0.6">
      <c r="E13" s="60" t="s">
        <v>79</v>
      </c>
      <c r="F13" s="87">
        <f>ROUND(SUM(F7:F11),1)</f>
        <v>0</v>
      </c>
      <c r="G13" s="60" t="s">
        <v>79</v>
      </c>
      <c r="H13" s="88">
        <f>ROUNDDOWN(SUM(H7:H11),-3)</f>
        <v>0</v>
      </c>
      <c r="I13" s="60" t="s">
        <v>79</v>
      </c>
      <c r="J13" s="88">
        <f>SUM(J7:J11)</f>
        <v>0</v>
      </c>
    </row>
    <row r="14" spans="1:14" x14ac:dyDescent="0.55000000000000004">
      <c r="A14" s="8" t="s">
        <v>80</v>
      </c>
    </row>
    <row r="15" spans="1:14" ht="21" customHeight="1" x14ac:dyDescent="0.55000000000000004">
      <c r="A15" s="8" t="s">
        <v>81</v>
      </c>
    </row>
    <row r="16" spans="1:14" ht="21" customHeight="1" x14ac:dyDescent="0.55000000000000004">
      <c r="A16" s="8" t="s">
        <v>98</v>
      </c>
    </row>
    <row r="17" spans="1:14" ht="21" customHeight="1" x14ac:dyDescent="0.55000000000000004">
      <c r="A17" s="8" t="s">
        <v>99</v>
      </c>
    </row>
    <row r="18" spans="1:14" ht="21" customHeight="1" x14ac:dyDescent="0.55000000000000004">
      <c r="B18" s="8" t="s">
        <v>100</v>
      </c>
    </row>
    <row r="19" spans="1:14" ht="21" customHeight="1" x14ac:dyDescent="0.55000000000000004">
      <c r="A19" s="28" t="s">
        <v>101</v>
      </c>
      <c r="B19" s="28"/>
      <c r="C19" s="28"/>
      <c r="D19" s="28"/>
      <c r="E19" s="28"/>
      <c r="F19" s="28"/>
      <c r="G19" s="28"/>
      <c r="H19" s="28"/>
      <c r="I19" s="28"/>
      <c r="J19" s="28"/>
      <c r="K19" s="28"/>
      <c r="L19" s="28"/>
      <c r="M19" s="28"/>
      <c r="N19" s="28"/>
    </row>
    <row r="20" spans="1:14" ht="21" customHeight="1" x14ac:dyDescent="0.55000000000000004">
      <c r="A20" s="8" t="s">
        <v>85</v>
      </c>
    </row>
    <row r="21" spans="1:14" ht="21" customHeight="1" x14ac:dyDescent="0.55000000000000004">
      <c r="A21" s="8" t="s">
        <v>102</v>
      </c>
    </row>
  </sheetData>
  <mergeCells count="2">
    <mergeCell ref="G3:H3"/>
    <mergeCell ref="G4:J4"/>
  </mergeCells>
  <phoneticPr fontId="3"/>
  <dataValidations count="1">
    <dataValidation type="custom" allowBlank="1" showInputMessage="1" showErrorMessage="1" sqref="C9:H9" xr:uid="{7F716FA6-8A36-453C-954A-EE553CEAAA28}">
      <formula1>""""""</formula1>
    </dataValidation>
  </dataValidations>
  <pageMargins left="0.7" right="0.7" top="0.75" bottom="0.33" header="0.3" footer="0.3"/>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様式第1号</vt:lpstr>
      <vt:lpstr>様式第1号別紙1（病院）</vt:lpstr>
      <vt:lpstr>様式第1号別紙1 (診療所)</vt:lpstr>
      <vt:lpstr>様式第1号別紙2（病院）</vt:lpstr>
      <vt:lpstr>様式第1号別紙2（診療所）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2024-04-23T01:37:37Z</dcterms:created>
  <dcterms:modified xsi:type="dcterms:W3CDTF">2024-04-23T01:37:44Z</dcterms:modified>
</cp:coreProperties>
</file>