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8BF8370B-C853-43FC-8496-01B088BB3685}" xr6:coauthVersionLast="36" xr6:coauthVersionMax="47" xr10:uidLastSave="{00000000-0000-0000-0000-000000000000}"/>
  <bookViews>
    <workbookView xWindow="0" yWindow="0" windowWidth="28275" windowHeight="1128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0"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0"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0"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0"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0"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0"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0"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0"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0"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0"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0"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0"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0"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0"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0"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0"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0"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0"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<sst xmlns="http://schemas.openxmlformats.org/spreadsheetml/2006/main" count="6470" uniqueCount="2378">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</sst>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7"/>
              <a:ext cx="304800" cy="400045"/>
              <a:chOff x="4501773" y="3772537"/>
              <a:chExt cx="303832" cy="48691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6"/>
              <a:ext cx="304800" cy="714376"/>
              <a:chOff x="4479758" y="4496256"/>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5001"/>
              <a:ext cx="304800" cy="698089"/>
              <a:chOff x="4549825" y="5456613"/>
              <a:chExt cx="308371" cy="762871"/>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45"/>
              <a:ext cx="304800" cy="371485"/>
              <a:chOff x="5763126" y="8931904"/>
              <a:chExt cx="301792" cy="494794"/>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2"/>
              <a:ext cx="304800" cy="685808"/>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2" y="8239854"/>
              <a:ext cx="220582" cy="694600"/>
              <a:chOff x="5767601" y="8168745"/>
              <a:chExt cx="217604"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82"/>
              <a:ext cx="200248" cy="744721"/>
              <a:chOff x="4538985" y="8166031"/>
              <a:chExt cx="208649" cy="74978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2"/>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7"/>
              <a:ext cx="304800" cy="400045"/>
              <a:chOff x="4501773" y="3772537"/>
              <a:chExt cx="303832" cy="48691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6"/>
              <a:ext cx="304800" cy="714376"/>
              <a:chOff x="4479758" y="4496256"/>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5001"/>
              <a:ext cx="304800" cy="698089"/>
              <a:chOff x="4549825" y="5456613"/>
              <a:chExt cx="308371" cy="762871"/>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45"/>
              <a:ext cx="304800" cy="371485"/>
              <a:chOff x="5763126" y="8931904"/>
              <a:chExt cx="301792" cy="494794"/>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2"/>
              <a:ext cx="304800" cy="685808"/>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2" y="8239854"/>
              <a:ext cx="220582" cy="694600"/>
              <a:chOff x="5767601" y="8168745"/>
              <a:chExt cx="217604"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82"/>
              <a:ext cx="200248" cy="744721"/>
              <a:chOff x="4538985" y="8166031"/>
              <a:chExt cx="208649" cy="74978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2"/>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7"/>
              <a:ext cx="304800" cy="400045"/>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6"/>
              <a:ext cx="304800" cy="714376"/>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5001"/>
              <a:ext cx="304800" cy="698089"/>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45"/>
              <a:ext cx="304800" cy="37148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2"/>
              <a:ext cx="304800" cy="685808"/>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2" y="8239854"/>
              <a:ext cx="220582" cy="69460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82"/>
              <a:ext cx="200248" cy="744721"/>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7"/>
              <a:ext cx="304800" cy="400045"/>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6"/>
              <a:ext cx="304800" cy="714376"/>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5001"/>
              <a:ext cx="304800" cy="698089"/>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45"/>
              <a:ext cx="304800" cy="37148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2"/>
              <a:ext cx="304800" cy="685808"/>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2" y="8239854"/>
              <a:ext cx="220582" cy="69460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82"/>
              <a:ext cx="200248" cy="744721"/>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7"/>
              <a:ext cx="304800" cy="400045"/>
              <a:chOff x="4501773" y="3772537"/>
              <a:chExt cx="303832" cy="48691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6"/>
              <a:ext cx="304800" cy="714376"/>
              <a:chOff x="4479758" y="4496256"/>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5001"/>
              <a:ext cx="304800" cy="698089"/>
              <a:chOff x="4549825" y="5456613"/>
              <a:chExt cx="308371" cy="762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45"/>
              <a:ext cx="304800" cy="371485"/>
              <a:chOff x="5763126" y="8931904"/>
              <a:chExt cx="301792" cy="49479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2"/>
              <a:ext cx="304800" cy="685808"/>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2" y="8239854"/>
              <a:ext cx="220582" cy="694600"/>
              <a:chOff x="5767601" y="8168745"/>
              <a:chExt cx="217604"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82"/>
              <a:ext cx="200248" cy="744721"/>
              <a:chOff x="4538985" y="8166031"/>
              <a:chExt cx="208649" cy="74978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2"/>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7"/>
              <a:ext cx="304800" cy="400045"/>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6"/>
              <a:ext cx="304800" cy="714376"/>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5001"/>
              <a:ext cx="304800" cy="698089"/>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45"/>
              <a:ext cx="304800" cy="37148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2"/>
              <a:ext cx="304800" cy="685808"/>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2" y="8239854"/>
              <a:ext cx="220582" cy="69460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82"/>
              <a:ext cx="200248" cy="744721"/>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3"/>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9"/>
              <a:ext cx="304806" cy="695323"/>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0"/>
              <a:ext cx="304806" cy="685798"/>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8" y="8239126"/>
              <a:ext cx="228604" cy="695333"/>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73"/>
              <a:ext cx="200025" cy="742965"/>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7"/>
              <a:ext cx="304800" cy="400045"/>
              <a:chOff x="4501773" y="3772537"/>
              <a:chExt cx="303832" cy="48691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6"/>
              <a:ext cx="304800" cy="714376"/>
              <a:chOff x="4479758" y="4496256"/>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5001"/>
              <a:ext cx="304800" cy="698089"/>
              <a:chOff x="4549825" y="5456613"/>
              <a:chExt cx="308371" cy="762871"/>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45"/>
              <a:ext cx="304800" cy="371485"/>
              <a:chOff x="5763126" y="8931904"/>
              <a:chExt cx="301792" cy="494794"/>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2"/>
              <a:ext cx="304800" cy="685808"/>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2" y="8239854"/>
              <a:ext cx="220582" cy="694600"/>
              <a:chOff x="5767601" y="8168745"/>
              <a:chExt cx="217604"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82"/>
              <a:ext cx="200248" cy="744721"/>
              <a:chOff x="4538985" y="8166031"/>
              <a:chExt cx="208649" cy="74978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2"/>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7"/>
              <a:ext cx="304800" cy="400045"/>
              <a:chOff x="4501773" y="3772537"/>
              <a:chExt cx="303832" cy="48691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6"/>
              <a:ext cx="304800" cy="714376"/>
              <a:chOff x="4479758" y="4496256"/>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5001"/>
              <a:ext cx="304800" cy="698089"/>
              <a:chOff x="4549825" y="5456613"/>
              <a:chExt cx="308371" cy="762871"/>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45"/>
              <a:ext cx="304800" cy="371485"/>
              <a:chOff x="5763126" y="8931904"/>
              <a:chExt cx="301792" cy="494794"/>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2"/>
              <a:ext cx="304800" cy="685808"/>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2" y="8239854"/>
              <a:ext cx="220582" cy="694600"/>
              <a:chOff x="5767601" y="8168745"/>
              <a:chExt cx="217604"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82"/>
              <a:ext cx="200248" cy="744721"/>
              <a:chOff x="4538985" y="8166031"/>
              <a:chExt cx="208649" cy="74978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2"/>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7"/>
              <a:ext cx="304800" cy="400045"/>
              <a:chOff x="4501773" y="3772537"/>
              <a:chExt cx="303832" cy="48691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6"/>
              <a:ext cx="304800" cy="714376"/>
              <a:chOff x="4479758" y="4496256"/>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5001"/>
              <a:ext cx="304800" cy="698089"/>
              <a:chOff x="4549825" y="5456613"/>
              <a:chExt cx="308371" cy="762871"/>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45"/>
              <a:ext cx="304800" cy="371485"/>
              <a:chOff x="5763126" y="8931904"/>
              <a:chExt cx="301792" cy="494794"/>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2"/>
              <a:ext cx="304800" cy="685808"/>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2" y="8239854"/>
              <a:ext cx="220582" cy="694600"/>
              <a:chOff x="5767601" y="8168745"/>
              <a:chExt cx="217604"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82"/>
              <a:ext cx="200248" cy="744721"/>
              <a:chOff x="4538985" y="8166031"/>
              <a:chExt cx="208649" cy="74978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2"/>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B15" zoomScale="120" zoomScaleNormal="120" zoomScaleSheetLayoutView="12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6"/>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29" t="s">
        <v>2110</v>
      </c>
      <c r="F15" s="54">
        <v>4</v>
      </c>
      <c r="G15" s="429" t="s">
        <v>2111</v>
      </c>
      <c r="H15" s="1135" t="s">
        <v>2112</v>
      </c>
      <c r="I15" s="1135"/>
      <c r="J15" s="1148"/>
      <c r="K15" s="54">
        <v>7</v>
      </c>
      <c r="L15" s="429" t="s">
        <v>2110</v>
      </c>
      <c r="M15" s="54">
        <v>3</v>
      </c>
      <c r="N15" s="429" t="s">
        <v>2111</v>
      </c>
      <c r="O15" s="429" t="s">
        <v>2113</v>
      </c>
      <c r="P15" s="104">
        <f>(K15*12+M15)-(D15*12+F15)+1</f>
        <v>12</v>
      </c>
      <c r="Q15" s="1135" t="s">
        <v>2114</v>
      </c>
      <c r="R15" s="1135"/>
      <c r="S15" s="105" t="s">
        <v>69</v>
      </c>
      <c r="U15" s="426"/>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2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2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2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2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2"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2118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0"/>
      <c r="Q5" s="1211"/>
      <c r="R5" s="1211"/>
      <c r="S5" s="1211"/>
      <c r="T5" s="1211"/>
      <c r="U5" s="1211"/>
      <c r="V5" s="1211"/>
      <c r="W5" s="1211"/>
      <c r="X5" s="1212"/>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151" t="str">
        <f>IFERROR(VLOOKUP(Y5,【参考】数式用!$A$5:$AB$37,MATCH(V11,【参考】数式用!$B$4:$AB$4,0)+1,FALSE),"")</f>
        <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103" t="s">
        <v>2110</v>
      </c>
      <c r="F15" s="54">
        <v>4</v>
      </c>
      <c r="G15" s="103" t="s">
        <v>2111</v>
      </c>
      <c r="H15" s="1135" t="s">
        <v>2112</v>
      </c>
      <c r="I15" s="1135"/>
      <c r="J15" s="1148"/>
      <c r="K15" s="54">
        <v>7</v>
      </c>
      <c r="L15" s="103" t="s">
        <v>2110</v>
      </c>
      <c r="M15" s="54">
        <v>3</v>
      </c>
      <c r="N15" s="103" t="s">
        <v>2111</v>
      </c>
      <c r="O15" s="103" t="s">
        <v>2113</v>
      </c>
      <c r="P15" s="104">
        <f>(K15*12+M15)-(D15*12+F15)+1</f>
        <v>12</v>
      </c>
      <c r="Q15" s="1135" t="s">
        <v>2114</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119"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119"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11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2359</v>
      </c>
      <c r="V58" s="1150"/>
      <c r="W58" s="1150"/>
      <c r="X58" s="1150"/>
      <c r="Y58" s="1150"/>
      <c r="Z58" s="152" t="str">
        <f>IF(AND(B9&lt;&gt;"処遇加算なし",F15=4),IF(V24="✓",1,IF(V25="✓",2,IF(V26="✓",3,""))),"")</f>
        <v/>
      </c>
      <c r="AA58" s="145"/>
      <c r="AB58" s="149"/>
      <c r="AC58" s="1150" t="s">
        <v>2359</v>
      </c>
      <c r="AD58" s="1150"/>
      <c r="AE58" s="1150"/>
      <c r="AF58" s="1150"/>
      <c r="AG58" s="1150"/>
      <c r="AH58" s="425">
        <f>IF(AND(F15&lt;&gt;4,F15&lt;&gt;5),0,IF(AU8="○",1,3))</f>
        <v>3</v>
      </c>
      <c r="AI58" s="153"/>
      <c r="AJ58" s="149"/>
      <c r="AK58" s="1150" t="s">
        <v>2359</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2360</v>
      </c>
      <c r="V59" s="1150"/>
      <c r="W59" s="1150"/>
      <c r="X59" s="1150"/>
      <c r="Y59" s="1150"/>
      <c r="Z59" s="152" t="str">
        <f>IF(AND(B9&lt;&gt;"処遇加算なし",F15=4),IF(V28="✓",1,IF(V29="✓",2,IF(V30="✓",3,""))),"")</f>
        <v/>
      </c>
      <c r="AA59" s="145"/>
      <c r="AB59" s="149"/>
      <c r="AC59" s="1150" t="s">
        <v>2360</v>
      </c>
      <c r="AD59" s="1150"/>
      <c r="AE59" s="1150"/>
      <c r="AF59" s="1150"/>
      <c r="AG59" s="1150"/>
      <c r="AH59" s="425">
        <f>IF(AND(F15&lt;&gt;4,F15&lt;&gt;5),0,IF(AV8="○",1,3))</f>
        <v>3</v>
      </c>
      <c r="AI59" s="153"/>
      <c r="AJ59" s="149"/>
      <c r="AK59" s="1150" t="s">
        <v>2360</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2361</v>
      </c>
      <c r="V60" s="1150"/>
      <c r="W60" s="1150"/>
      <c r="X60" s="1150"/>
      <c r="Y60" s="1150"/>
      <c r="Z60" s="152" t="str">
        <f>IF(AND(B9&lt;&gt;"処遇加算なし",F15=4),IF(V32="✓",1,IF(V33="✓",2,"")),"")</f>
        <v/>
      </c>
      <c r="AA60" s="145"/>
      <c r="AB60" s="149"/>
      <c r="AC60" s="1150" t="s">
        <v>2361</v>
      </c>
      <c r="AD60" s="1150"/>
      <c r="AE60" s="1150"/>
      <c r="AF60" s="1150"/>
      <c r="AG60" s="1150"/>
      <c r="AH60" s="425">
        <f>IF(AND(F15&lt;&gt;4,F15&lt;&gt;5),0,IF(AW8="○",1,3))</f>
        <v>3</v>
      </c>
      <c r="AI60" s="153"/>
      <c r="AJ60" s="149"/>
      <c r="AK60" s="1150" t="s">
        <v>2361</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2362</v>
      </c>
      <c r="V61" s="1150"/>
      <c r="W61" s="1150"/>
      <c r="X61" s="1150"/>
      <c r="Y61" s="1150"/>
      <c r="Z61" s="152" t="str">
        <f>IF(AND(B9&lt;&gt;"処遇加算なし",F15=4),IF(V36="✓",1,IF(V37="✓",2,"")),"")</f>
        <v/>
      </c>
      <c r="AA61" s="145"/>
      <c r="AB61" s="149"/>
      <c r="AC61" s="1150" t="s">
        <v>2362</v>
      </c>
      <c r="AD61" s="1150"/>
      <c r="AE61" s="1150"/>
      <c r="AF61" s="1150"/>
      <c r="AG61" s="1150"/>
      <c r="AH61" s="425">
        <f>IF(AND(F15&lt;&gt;4,F15&lt;&gt;5),0,IF(AX8="○",1,2))</f>
        <v>2</v>
      </c>
      <c r="AI61" s="153"/>
      <c r="AJ61" s="149"/>
      <c r="AK61" s="1150" t="s">
        <v>2362</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2363</v>
      </c>
      <c r="V62" s="1150"/>
      <c r="W62" s="1150"/>
      <c r="X62" s="1150"/>
      <c r="Y62" s="1150"/>
      <c r="Z62" s="152" t="str">
        <f>IF(AND(B9&lt;&gt;"処遇加算なし",F15=4),IF(V40="✓",1,IF(V41="✓",2,"")),"")</f>
        <v/>
      </c>
      <c r="AA62" s="145"/>
      <c r="AB62" s="149"/>
      <c r="AC62" s="1150" t="s">
        <v>2363</v>
      </c>
      <c r="AD62" s="1150"/>
      <c r="AE62" s="1150"/>
      <c r="AF62" s="1150"/>
      <c r="AG62" s="1150"/>
      <c r="AH62" s="425">
        <f>IF(AND(F15&lt;&gt;4,F15&lt;&gt;5),0,IF(AY8="○",1,2))</f>
        <v>2</v>
      </c>
      <c r="AI62" s="153"/>
      <c r="AJ62" s="149"/>
      <c r="AK62" s="1150" t="s">
        <v>2363</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2324</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0"/>
      <c r="Q5" s="1211"/>
      <c r="R5" s="1211"/>
      <c r="S5" s="1211"/>
      <c r="T5" s="1211"/>
      <c r="U5" s="1211"/>
      <c r="V5" s="1211"/>
      <c r="W5" s="1211"/>
      <c r="X5" s="1212"/>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151" t="str">
        <f>IFERROR(VLOOKUP(Y5,【参考】数式用!$A$5:$AB$37,MATCH(V11,【参考】数式用!$B$4:$AB$4,0)+1,FALSE),"")</f>
        <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28"/>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531" t="s">
        <v>2110</v>
      </c>
      <c r="F15" s="54">
        <v>4</v>
      </c>
      <c r="G15" s="531" t="s">
        <v>2111</v>
      </c>
      <c r="H15" s="1135" t="s">
        <v>2112</v>
      </c>
      <c r="I15" s="1135"/>
      <c r="J15" s="1148"/>
      <c r="K15" s="54">
        <v>7</v>
      </c>
      <c r="L15" s="531" t="s">
        <v>2110</v>
      </c>
      <c r="M15" s="54">
        <v>3</v>
      </c>
      <c r="N15" s="531" t="s">
        <v>2111</v>
      </c>
      <c r="O15" s="531" t="s">
        <v>2113</v>
      </c>
      <c r="P15" s="104">
        <f>(K15*12+M15)-(D15*12+F15)+1</f>
        <v>12</v>
      </c>
      <c r="Q15" s="1135" t="s">
        <v>2114</v>
      </c>
      <c r="R15" s="1135"/>
      <c r="S15" s="105" t="s">
        <v>69</v>
      </c>
      <c r="U15" s="528"/>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53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530"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0"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530"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0"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53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0"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6"/>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29" t="s">
        <v>2110</v>
      </c>
      <c r="F15" s="54">
        <v>4</v>
      </c>
      <c r="G15" s="429" t="s">
        <v>2111</v>
      </c>
      <c r="H15" s="1135" t="s">
        <v>2112</v>
      </c>
      <c r="I15" s="1135"/>
      <c r="J15" s="1148"/>
      <c r="K15" s="54">
        <v>7</v>
      </c>
      <c r="L15" s="429" t="s">
        <v>2110</v>
      </c>
      <c r="M15" s="54">
        <v>3</v>
      </c>
      <c r="N15" s="429" t="s">
        <v>2111</v>
      </c>
      <c r="O15" s="429" t="s">
        <v>2113</v>
      </c>
      <c r="P15" s="104">
        <f>(K15*12+M15)-(D15*12+F15)+1</f>
        <v>12</v>
      </c>
      <c r="Q15" s="1135" t="s">
        <v>2114</v>
      </c>
      <c r="R15" s="1135"/>
      <c r="S15" s="105" t="s">
        <v>69</v>
      </c>
      <c r="U15" s="426"/>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2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2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2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2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104" t="s">
        <v>2237</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2317</v>
      </c>
      <c r="AF4" s="1153"/>
      <c r="AG4" s="1153"/>
      <c r="AH4" s="1154"/>
      <c r="AI4" s="1152" t="s">
        <v>2318</v>
      </c>
      <c r="AJ4" s="1153"/>
      <c r="AK4" s="1153"/>
      <c r="AL4" s="1154"/>
      <c r="AM4" s="1152" t="s">
        <v>2319</v>
      </c>
      <c r="AN4" s="1153"/>
      <c r="AO4" s="1153"/>
      <c r="AP4" s="1154"/>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7"/>
      <c r="Q5" s="1218"/>
      <c r="R5" s="1218"/>
      <c r="S5" s="1218"/>
      <c r="T5" s="1218"/>
      <c r="U5" s="1218"/>
      <c r="V5" s="1218"/>
      <c r="W5" s="1218"/>
      <c r="X5" s="1219"/>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2051</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2115</v>
      </c>
      <c r="C13" s="1143"/>
      <c r="D13" s="1143"/>
      <c r="E13" s="1143"/>
      <c r="F13" s="1143"/>
      <c r="G13" s="1143"/>
      <c r="H13" s="1143"/>
      <c r="I13" s="1143"/>
      <c r="J13" s="1143"/>
      <c r="K13" s="1143"/>
      <c r="L13" s="1143"/>
      <c r="M13" s="1143"/>
      <c r="N13" s="1143"/>
      <c r="O13" s="1143"/>
      <c r="P13" s="1143"/>
      <c r="Q13" s="1143"/>
      <c r="R13" s="1143"/>
      <c r="S13" s="1144"/>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4"/>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2109</v>
      </c>
      <c r="C15" s="1134"/>
      <c r="D15" s="54">
        <v>6</v>
      </c>
      <c r="E15" s="437" t="s">
        <v>2110</v>
      </c>
      <c r="F15" s="54">
        <v>4</v>
      </c>
      <c r="G15" s="437" t="s">
        <v>2111</v>
      </c>
      <c r="H15" s="1135" t="s">
        <v>2112</v>
      </c>
      <c r="I15" s="1135"/>
      <c r="J15" s="1148"/>
      <c r="K15" s="54">
        <v>7</v>
      </c>
      <c r="L15" s="437" t="s">
        <v>2110</v>
      </c>
      <c r="M15" s="54">
        <v>3</v>
      </c>
      <c r="N15" s="437" t="s">
        <v>2111</v>
      </c>
      <c r="O15" s="437" t="s">
        <v>2113</v>
      </c>
      <c r="P15" s="104">
        <f>(K15*12+M15)-(D15*12+F15)+1</f>
        <v>12</v>
      </c>
      <c r="Q15" s="1135" t="s">
        <v>2114</v>
      </c>
      <c r="R15" s="1135"/>
      <c r="S15" s="105" t="s">
        <v>69</v>
      </c>
      <c r="U15" s="434"/>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2121</v>
      </c>
      <c r="C21" s="1076"/>
      <c r="D21" s="1076"/>
      <c r="E21" s="1076"/>
      <c r="F21" s="1077"/>
      <c r="G21" s="1069" t="s">
        <v>216</v>
      </c>
      <c r="H21" s="1070"/>
      <c r="I21" s="1070"/>
      <c r="J21" s="1070"/>
      <c r="K21" s="1070"/>
      <c r="L21" s="1070"/>
      <c r="M21" s="1070"/>
      <c r="N21" s="1070"/>
      <c r="O21" s="1070"/>
      <c r="P21" s="1070"/>
      <c r="Q21" s="1070"/>
      <c r="R21" s="1070"/>
      <c r="S21" s="1070"/>
      <c r="T21" s="1071"/>
      <c r="U21" s="118"/>
      <c r="V21" s="4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2067</v>
      </c>
      <c r="C24" s="1076"/>
      <c r="D24" s="1076"/>
      <c r="E24" s="1076"/>
      <c r="F24" s="1077"/>
      <c r="G24" s="1069" t="s">
        <v>2320</v>
      </c>
      <c r="H24" s="1070"/>
      <c r="I24" s="1070"/>
      <c r="J24" s="1070"/>
      <c r="K24" s="1070"/>
      <c r="L24" s="1070"/>
      <c r="M24" s="1070"/>
      <c r="N24" s="1070"/>
      <c r="O24" s="1070"/>
      <c r="P24" s="1070"/>
      <c r="Q24" s="1070"/>
      <c r="R24" s="1070"/>
      <c r="S24" s="1070"/>
      <c r="T24" s="1071"/>
      <c r="U24" s="118"/>
      <c r="V24" s="438" t="str">
        <f>IFERROR(IF(OR(B9="処遇加算Ⅰ",B9="処遇加算Ⅱ"),"✓",""),"")</f>
        <v/>
      </c>
      <c r="W24" s="1085" t="s">
        <v>2096</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38" t="str">
        <f>IFERROR(IF(B9="処遇加算なし","✓",""),"")</f>
        <v/>
      </c>
      <c r="W26" s="1085" t="s">
        <v>2097</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2068</v>
      </c>
      <c r="C28" s="1076"/>
      <c r="D28" s="1076"/>
      <c r="E28" s="1076"/>
      <c r="F28" s="1077"/>
      <c r="G28" s="1069" t="s">
        <v>2321</v>
      </c>
      <c r="H28" s="1070"/>
      <c r="I28" s="1070"/>
      <c r="J28" s="1070"/>
      <c r="K28" s="1070"/>
      <c r="L28" s="1070"/>
      <c r="M28" s="1070"/>
      <c r="N28" s="1070"/>
      <c r="O28" s="1070"/>
      <c r="P28" s="1070"/>
      <c r="Q28" s="1070"/>
      <c r="R28" s="1070"/>
      <c r="S28" s="1070"/>
      <c r="T28" s="1071"/>
      <c r="U28" s="118"/>
      <c r="V28" s="438" t="str">
        <f>IFERROR(IF(OR(B9="処遇加算Ⅰ",B9="処遇加算Ⅱ"),"✓",""),"")</f>
        <v/>
      </c>
      <c r="W28" s="1085" t="s">
        <v>2096</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38" t="str">
        <f>IFERROR(IF(B9="処遇加算なし","✓",""),"")</f>
        <v/>
      </c>
      <c r="W30" s="1085" t="s">
        <v>2097</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2069</v>
      </c>
      <c r="C32" s="1093"/>
      <c r="D32" s="1093"/>
      <c r="E32" s="1093"/>
      <c r="F32" s="1093"/>
      <c r="G32" s="1069" t="s">
        <v>2322</v>
      </c>
      <c r="H32" s="1070"/>
      <c r="I32" s="1070"/>
      <c r="J32" s="1070"/>
      <c r="K32" s="1070"/>
      <c r="L32" s="1070"/>
      <c r="M32" s="1070"/>
      <c r="N32" s="1070"/>
      <c r="O32" s="1070"/>
      <c r="P32" s="1070"/>
      <c r="Q32" s="1070"/>
      <c r="R32" s="1070"/>
      <c r="S32" s="1070"/>
      <c r="T32" s="1071"/>
      <c r="U32" s="118"/>
      <c r="V32" s="4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2070</v>
      </c>
      <c r="C36" s="1093"/>
      <c r="D36" s="1093"/>
      <c r="E36" s="1093"/>
      <c r="F36" s="1093"/>
      <c r="G36" s="1158" t="s">
        <v>2323</v>
      </c>
      <c r="H36" s="1159"/>
      <c r="I36" s="1159"/>
      <c r="J36" s="1159"/>
      <c r="K36" s="1159"/>
      <c r="L36" s="1159"/>
      <c r="M36" s="1159"/>
      <c r="N36" s="1159"/>
      <c r="O36" s="1159"/>
      <c r="P36" s="1159"/>
      <c r="Q36" s="1159"/>
      <c r="R36" s="1159"/>
      <c r="S36" s="1159"/>
      <c r="T36" s="1160"/>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2071</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38" t="str">
        <f>IFERROR(IF(OR(G9="特定加算Ⅱ",G9="特定加算なし"),"✓",""),"")</f>
        <v/>
      </c>
      <c r="W41" s="1021" t="s">
        <v>15</v>
      </c>
      <c r="X41" s="1022"/>
      <c r="Y41" s="1022"/>
      <c r="Z41" s="1023"/>
      <c r="AA41" s="1040"/>
      <c r="AB41" s="1041"/>
      <c r="AC41" s="134" t="s">
        <v>82</v>
      </c>
      <c r="AD41" s="1065"/>
      <c r="AE41" s="1066"/>
      <c r="AF41" s="1066"/>
      <c r="AG41" s="1066"/>
      <c r="AH41" s="1067"/>
      <c r="AI41" s="1040"/>
      <c r="AJ41" s="1041"/>
      <c r="AK41" s="134" t="s">
        <v>82</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2072</v>
      </c>
      <c r="C44" s="1093"/>
      <c r="D44" s="1093"/>
      <c r="E44" s="1093"/>
      <c r="F44" s="1093"/>
      <c r="G44" s="1069" t="s">
        <v>2356</v>
      </c>
      <c r="H44" s="1070"/>
      <c r="I44" s="1070"/>
      <c r="J44" s="1070"/>
      <c r="K44" s="1070"/>
      <c r="L44" s="1070"/>
      <c r="M44" s="1070"/>
      <c r="N44" s="1070"/>
      <c r="O44" s="1070"/>
      <c r="P44" s="1070"/>
      <c r="Q44" s="1070"/>
      <c r="R44" s="1070"/>
      <c r="S44" s="1070"/>
      <c r="T44" s="1071"/>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2015</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62" t="s">
        <v>2016</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56" t="str">
        <f>IFERROR(ROUNDDOWN(ROUND(AM5*L50,0),0)*H53,"")</f>
        <v/>
      </c>
      <c r="M51" s="1157"/>
      <c r="N51" s="1157"/>
      <c r="O51" s="1157"/>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2024-04-02T08:21:23Z</dcterms:created>
  <dcterms:modified xsi:type="dcterms:W3CDTF">2024-04-02T08:21:37Z</dcterms:modified>
</cp:coreProperties>
</file>