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5_確定版\"/>
    </mc:Choice>
  </mc:AlternateContent>
  <xr:revisionPtr revIDLastSave="0" documentId="13_ncr:1_{B6104189-87C3-4EC3-8FBB-1B238AEA4851}"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1" i="12" l="1"/>
  <c r="AA69" i="12"/>
  <c r="AA30" i="12"/>
  <c r="AA29" i="12"/>
  <c r="AU88" i="12"/>
  <c r="AP88" i="12"/>
  <c r="AF74" i="12"/>
  <c r="AF72" i="12"/>
  <c r="AF88" i="12"/>
  <c r="AF68" i="12"/>
  <c r="AP69" i="12"/>
  <c r="AA74" i="12"/>
  <c r="AA72" i="12"/>
  <c r="AA68" i="12"/>
  <c r="AA32" i="12"/>
  <c r="AA31" i="12"/>
  <c r="AA28" i="12"/>
  <c r="V23" i="12"/>
  <c r="Q23" i="12"/>
  <c r="AA9" i="12"/>
  <c r="AA8" i="12"/>
  <c r="AA7" i="12"/>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AA23" i="12" l="1"/>
  <c r="AA70" i="12"/>
  <c r="CO43" i="10"/>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AM35" i="10"/>
  <c r="CO34" i="10"/>
  <c r="CO35" i="10" s="1"/>
  <c r="CO36" i="10" s="1"/>
  <c r="CO37" i="10" s="1"/>
  <c r="BW34" i="10"/>
  <c r="BW35" i="10" s="1"/>
  <c r="BW36" i="10" s="1"/>
  <c r="BW37" i="10" s="1"/>
  <c r="BW38" i="10" s="1"/>
  <c r="BW39" i="10" s="1"/>
  <c r="BW40" i="10" s="1"/>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l="1"/>
  <c r="U36" i="10" s="1"/>
  <c r="BE34" i="10"/>
  <c r="BE35" i="10" s="1"/>
</calcChain>
</file>

<file path=xl/sharedStrings.xml><?xml version="1.0" encoding="utf-8"?>
<sst xmlns="http://schemas.openxmlformats.org/spreadsheetml/2006/main" count="1112" uniqueCount="614">
  <si>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</si>
  <si>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</si>
  <si>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</si>
  <si>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</si>
  <si>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</si>
  <si>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</si>
  <si>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</si>
  <si>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</si>
  <si>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</si>
  <si>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</si>
  <si>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</si>
  <si>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</si>
  <si>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</si>
  <si>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</si>
  <si>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</si>
  <si>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</si>
  <si>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</si>
  <si>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</si>
  <si>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</si>
  <si>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</si>
  <si>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</si>
  <si>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</si>
  <si>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</si>
  <si>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</si>
  <si>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</si>
  <si>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</si>
  <si>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</si>
  <si>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</si>
  <si>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</si>
  <si>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</si>
  <si>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</si>
  <si>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</si>
  <si>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</si>
  <si>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</si>
  <si>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</si>
  <si>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</si>
  <si>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</si>
  <si>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</si>
  <si>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</si>
  <si>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</si>
  <si>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</si>
  <si>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</si>
  <si>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</si>
  <si>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</si>
  <si>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</si>
  <si>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</si>
  <si>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</si>
  <si>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</si>
  <si>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</si>
  <si>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</si>
  <si>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</si>
  <si>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</si>
  <si>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</si>
  <si>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</si>
  <si>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</si>
  <si>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</si>
  <si>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</si>
  <si>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</si>
  <si>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</si>
  <si>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</si>
  <si>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</si>
  <si>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</si>
  <si>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</si>
  <si>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</si>
  <si>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</si>
  <si>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</si>
  <si>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</si>
  <si>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</si>
  <si>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</si>
  <si>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</si>
  <si>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</si>
  <si>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</si>
  <si>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</si>
  <si>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</si>
  <si>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</si>
  <si>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</si>
  <si>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</si>
  <si>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</si>
  <si>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</si>
  <si>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</si>
  <si>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</si>
  <si>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</si>
  <si>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</si>
  <si>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</si>
  <si>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</si>
  <si>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</si>
  <si>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</si>
  <si>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</si>
  <si>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</si>
  <si>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</si>
  <si>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</si>
  <si>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</si>
  <si>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</si>
  <si>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</si>
  <si>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</si>
  <si>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</si>
  <si>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</si>
  <si>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</si>
  <si>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</si>
  <si>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上野村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</si>
  <si>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</si>
  <si>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</si>
  <si>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</si>
  <si>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</si>
  <si>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</si>
  <si>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</si>
  <si>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</si>
  <si>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</si>
  <si>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</si>
  <si>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</si>
  <si>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</si>
  <si>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</si>
  <si>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</si>
  <si>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</si>
  <si>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</si>
  <si>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</si>
  <si>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</si>
  <si>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</si>
  <si>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</si>
  <si>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</si>
  <si>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</si>
  <si>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</si>
  <si>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</si>
  <si>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</si>
  <si>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</si>
  <si>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</si>
  <si>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</si>
  <si>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</si>
  <si>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</si>
  <si>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</si>
  <si>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</si>
  <si>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</si>
  <si>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</si>
  <si>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</si>
  <si>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</si>
  <si>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</si>
  <si>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</si>
  <si>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</si>
  <si>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</si>
  <si>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</si>
  <si>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</si>
  <si>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</si>
  <si>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</si>
  <si>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</si>
  <si>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</si>
  <si>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</si>
  <si>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</si>
  <si>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</si>
  <si>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</si>
  <si>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</si>
  <si>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</si>
  <si>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</si>
  <si>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-5.5</t>
    <phoneticPr fontId="5"/>
  </si>
  <si>
    <t>基準財政需要額</t>
    <phoneticPr fontId="25"/>
  </si>
  <si>
    <t>うち日本人(％)</t>
    <phoneticPr fontId="5"/>
  </si>
  <si>
    <t>-5.7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</si>
  <si>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</si>
  <si>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</si>
  <si>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</si>
  <si>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</si>
  <si>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</si>
  <si>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</si>
  <si>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</si>
  <si>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</si>
  <si>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</si>
  <si>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</si>
  <si>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</si>
  <si>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</si>
  <si>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</si>
  <si>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</si>
  <si>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</si>
  <si>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</si>
  <si>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</si>
  <si>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</si>
  <si>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</si>
  <si>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</si>
  <si>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</si>
  <si>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</si>
  <si>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</si>
  <si>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</si>
  <si>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</si>
  <si>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</si>
  <si>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</si>
  <si>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</si>
  <si>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</si>
  <si>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</si>
  <si>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</si>
  <si>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</si>
  <si>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</si>
  <si>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</si>
  <si>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</si>
  <si>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</si>
  <si>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</si>
  <si>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</si>
  <si>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</si>
  <si>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</si>
  <si>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</si>
  <si>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</si>
  <si>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</si>
  <si>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</si>
  <si>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</si>
  <si>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</si>
  <si>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</si>
  <si>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</si>
  <si>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</si>
  <si>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</si>
  <si>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</si>
  <si>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</si>
  <si>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</si>
  <si>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</si>
  <si>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</si>
  <si>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</si>
  <si>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</si>
  <si>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</si>
  <si>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</si>
  <si>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</si>
  <si>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</si>
  <si>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</si>
  <si>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</si>
  <si>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</si>
  <si>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群馬県上野村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</si>
  <si>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</si>
  <si>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</si>
  <si>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</si>
  <si>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</si>
  <si>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</si>
  <si>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</si>
  <si>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</si>
  <si>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</si>
  <si>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</si>
  <si>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</si>
  <si>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</si>
  <si>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</si>
  <si>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</si>
  <si>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</si>
  <si>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</si>
  <si>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</si>
  <si>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</si>
  <si>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</si>
  <si>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</si>
  <si>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</si>
  <si>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</si>
  <si>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</si>
  <si>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</si>
  <si>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</si>
  <si>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</si>
  <si>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</si>
  <si>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</si>
  <si>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</si>
  <si>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</si>
  <si>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</si>
  <si>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</si>
  <si>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</si>
  <si>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</si>
  <si>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</si>
  <si>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</si>
  <si>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</si>
  <si>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</si>
  <si>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</si>
  <si>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</si>
  <si>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</si>
  <si>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</si>
  <si>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</si>
  <si>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</si>
  <si>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</si>
  <si>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</si>
  <si>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</si>
  <si>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</si>
  <si>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</si>
  <si>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</si>
  <si>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</si>
  <si>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</si>
  <si>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</si>
  <si>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</si>
  <si>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</si>
  <si>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</si>
  <si>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</si>
  <si>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</si>
  <si>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</si>
  <si>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</si>
  <si>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</si>
  <si>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</si>
  <si>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</si>
  <si>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</si>
  <si>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</si>
  <si>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</si>
  <si>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</si>
  <si>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</si>
  <si>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</si>
  <si>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</si>
  <si>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</si>
  <si>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</si>
  <si>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</si>
  <si>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</si>
  <si>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</si>
  <si>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</si>
  <si>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</si>
  <si>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</si>
  <si>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</si>
  <si>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</si>
  <si>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</si>
  <si>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</si>
  <si>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</si>
  <si>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</si>
  <si>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</si>
  <si>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</si>
  <si>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</si>
  <si>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</si>
  <si>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</si>
  <si>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</si>
  <si>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</si>
  <si>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</si>
  <si>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</si>
  <si>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</si>
  <si>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</si>
  <si>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</si>
  <si>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</si>
  <si>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</si>
  <si>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</si>
  <si>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</si>
  <si>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</si>
  <si>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</si>
  <si>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</si>
  <si>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</si>
  <si>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</si>
  <si>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</si>
  <si>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</si>
  <si>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</si>
  <si>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</si>
  <si>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</si>
  <si>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</si>
  <si>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</si>
  <si>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</si>
  <si>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</si>
  <si>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</si>
  <si>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</si>
  <si>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</si>
  <si>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</si>
  <si>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</si>
  <si>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</si>
  <si>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</si>
  <si>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</si>
  <si>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</si>
  <si>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</si>
  <si>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</si>
  <si>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</si>
  <si>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</si>
  <si>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</si>
  <si>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</si>
  <si>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</si>
  <si>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</si>
  <si>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</si>
  <si>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</si>
  <si>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</si>
  <si>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</si>
  <si>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</si>
  <si>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</si>
  <si>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</si>
  <si>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</si>
  <si>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</si>
  <si>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</si>
  <si>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</si>
  <si>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</si>
  <si>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</si>
  <si>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</si>
  <si>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</si>
  <si>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</si>
  <si>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</si>
  <si>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</si>
  <si>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</si>
  <si>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</si>
  <si>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</si>
  <si>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</si>
  <si>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</si>
  <si>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群馬県上野村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</si>
  <si>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</si>
  <si>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</si>
  <si>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</si>
  <si>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</si>
  <si>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</si>
  <si>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</si>
  <si>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</si>
  <si>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</si>
  <si>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</si>
  <si>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</si>
  <si>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</si>
  <si>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</si>
  <si>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</si>
  <si>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</si>
  <si>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</si>
  <si>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</si>
  <si>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</si>
  <si>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</si>
  <si>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</si>
  <si>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</si>
  <si>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</si>
  <si>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上野村産業振興事業特別会計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</si>
  <si>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</si>
  <si>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</si>
  <si>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</si>
  <si>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</si>
  <si>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</si>
  <si>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</si>
  <si>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</si>
  <si>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</si>
  <si>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</si>
  <si>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</si>
  <si>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</si>
  <si>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</si>
  <si>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</si>
  <si>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</si>
  <si>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</si>
  <si>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</si>
  <si>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上野村後期高齢者医療特別会計</t>
    <phoneticPr fontId="5"/>
  </si>
  <si>
    <t>簡易水道事業特別会計</t>
    <phoneticPr fontId="5"/>
  </si>
  <si>
    <t>法非適用企業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</si>
  <si>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</si>
  <si>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</si>
  <si>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</si>
  <si>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</si>
  <si>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</si>
  <si>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</si>
  <si>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</si>
  <si>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</si>
  <si>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</si>
  <si>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</si>
  <si>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</si>
  <si>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</si>
  <si>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</si>
  <si>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</si>
  <si>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</si>
  <si>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</si>
  <si>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</si>
  <si>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</si>
  <si>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</si>
  <si>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</si>
  <si>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</si>
  <si>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</si>
  <si>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</si>
  <si>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</si>
  <si>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</si>
  <si>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</si>
  <si>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</si>
  <si>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</si>
  <si>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</si>
  <si>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</si>
  <si>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</si>
  <si>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</si>
  <si>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</si>
  <si>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</si>
  <si>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</si>
  <si>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</si>
  <si>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</si>
  <si>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</si>
  <si>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</si>
  <si>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</si>
  <si>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</si>
  <si>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</si>
  <si>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</si>
  <si>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</si>
  <si>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</si>
  <si>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</si>
  <si>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</si>
  <si>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</si>
  <si>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</si>
  <si>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</si>
  <si>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</si>
  <si>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</si>
  <si>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</si>
  <si>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</si>
  <si>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</si>
  <si>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</si>
  <si>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</si>
  <si>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</si>
  <si>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</si>
  <si>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</si>
  <si>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</si>
  <si>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</si>
  <si>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生活排水処理事業特別会計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</si>
  <si>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</si>
  <si>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</si>
  <si>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</si>
  <si>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</si>
  <si>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</si>
  <si>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</si>
  <si>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</si>
  <si>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</si>
  <si>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</si>
  <si>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</si>
  <si>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</si>
  <si>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</si>
  <si>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</si>
  <si>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</si>
  <si>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</si>
  <si>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</si>
  <si>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</si>
  <si>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</si>
  <si>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</si>
  <si>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</si>
  <si>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</si>
  <si>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</si>
  <si>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</si>
  <si>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</si>
  <si>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</si>
  <si>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</si>
  <si>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</si>
  <si>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</si>
  <si>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</si>
  <si>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</si>
  <si>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</si>
  <si>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</si>
  <si>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</si>
  <si>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</si>
  <si>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</si>
  <si>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</si>
  <si>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</si>
  <si>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</si>
  <si>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</si>
  <si>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</si>
  <si>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</si>
  <si>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</si>
  <si>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</si>
  <si>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</si>
  <si>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</si>
  <si>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</si>
  <si>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</si>
  <si>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</si>
  <si>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</si>
  <si>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</si>
  <si>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</si>
  <si>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</si>
  <si>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</si>
  <si>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</si>
  <si>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</si>
  <si>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</si>
  <si>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</si>
  <si>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</si>
  <si>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</si>
  <si>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</si>
  <si>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</si>
  <si>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</si>
  <si>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</si>
  <si>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</si>
  <si>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</si>
  <si>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</si>
  <si>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</si>
  <si>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</si>
  <si>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</si>
  <si>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</si>
  <si>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</si>
  <si>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</si>
  <si>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</si>
  <si>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</si>
  <si>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</si>
  <si>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</si>
  <si>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</si>
  <si>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</si>
  <si>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</si>
  <si>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</si>
  <si>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</si>
  <si>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</si>
  <si>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</si>
  <si>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</si>
  <si>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</si>
  <si>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</si>
  <si>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</si>
  <si>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</si>
  <si>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</si>
  <si>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</si>
  <si>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</si>
  <si>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</si>
  <si>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12.87</t>
  </si>
  <si>
    <t>▲ 8.90</t>
  </si>
  <si>
    <t>▲ 5.99</t>
  </si>
  <si>
    <t>上野村産業振興事業特別会計</t>
  </si>
  <si>
    <t>▲ 2.72</t>
  </si>
  <si>
    <t>▲ 2.27</t>
  </si>
  <si>
    <t>▲ 3.17</t>
  </si>
  <si>
    <t>▲ 3.18</t>
  </si>
  <si>
    <t>▲ 3.70</t>
  </si>
  <si>
    <t>一般会計</t>
  </si>
  <si>
    <t>介護保険事業特別会計</t>
  </si>
  <si>
    <t>生活排水処理事業特別会計</t>
  </si>
  <si>
    <t>簡易水道事業特別会計</t>
  </si>
  <si>
    <t>へき地診療所事業特別会計</t>
  </si>
  <si>
    <t>▲ 0.17</t>
  </si>
  <si>
    <t>国民健康保険事業特別会計</t>
  </si>
  <si>
    <t>上野村後期高齢者医療特別会計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</si>
  <si>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</si>
  <si>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</si>
  <si>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</si>
  <si>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</si>
  <si>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</si>
  <si>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</si>
  <si>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</si>
  <si>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</si>
  <si>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多野藤岡広域市町村圏振興整備組合</t>
  </si>
  <si>
    <t>多野藤岡医療事務市町村組合（病院事業会計）</t>
  </si>
  <si>
    <t>多野藤岡医療事務市町村組合（老健施設会計）</t>
  </si>
  <si>
    <t>群馬県市町村会館管理組合</t>
  </si>
  <si>
    <t>群馬県市町村総合事務組合</t>
  </si>
  <si>
    <t>群馬県後期高齢者医療広域連合（一般会計）</t>
  </si>
  <si>
    <t>群馬県後期高齢者医療広域連合（事業会計）</t>
  </si>
  <si>
    <t>国土保全基金</t>
  </si>
  <si>
    <t>村営住宅整備基金</t>
  </si>
  <si>
    <t>振興発展基金</t>
  </si>
  <si>
    <t>土地開発基金</t>
  </si>
  <si>
    <t>特用林産物生産施設維持管理基金</t>
  </si>
  <si>
    <t>上野振興公社</t>
  </si>
  <si>
    <t>－</t>
    <phoneticPr fontId="2"/>
  </si>
  <si>
    <t>　　　　－</t>
  </si>
  <si>
    <t>慰霊の園</t>
  </si>
  <si>
    <t>上野村きのこセンター</t>
  </si>
  <si>
    <t>ゆーぱる上野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</si>
</sst>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F504-4914-9068-2802B991FA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943600</c:v>
                </c:pt>
                <c:pt idx="1">
                  <c:v>909764</c:v>
                </c:pt>
                <c:pt idx="2">
                  <c:v>853481</c:v>
                </c:pt>
                <c:pt idx="3">
                  <c:v>854018</c:v>
                </c:pt>
                <c:pt idx="4">
                  <c:v>940757</c:v>
                </c:pt>
              </c:numCache>
            </c:numRef>
          </c:val>
          <c:smooth val="0"/>
          <c:extLst>
            <c:ext xmlns:c16="http://schemas.microsoft.com/office/drawing/2014/chart" uri="{C3380CC4-5D6E-409C-BE32-E72D297353CC}">
              <c16:uniqueId val="{00000001-F504-4914-9068-2802B991FA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4.99</c:v>
                </c:pt>
                <c:pt idx="1">
                  <c:v>2.62</c:v>
                </c:pt>
                <c:pt idx="2">
                  <c:v>10.48</c:v>
                </c:pt>
                <c:pt idx="3">
                  <c:v>5.13</c:v>
                </c:pt>
                <c:pt idx="4">
                  <c:v>16.2</c:v>
                </c:pt>
              </c:numCache>
            </c:numRef>
          </c:val>
          <c:extLst>
            <c:ext xmlns:c16="http://schemas.microsoft.com/office/drawing/2014/chart" uri="{C3380CC4-5D6E-409C-BE32-E72D297353CC}">
              <c16:uniqueId val="{00000000-1891-4020-999E-AF9389EEE8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58.31</c:v>
                </c:pt>
                <c:pt idx="1">
                  <c:v>56.43</c:v>
                </c:pt>
                <c:pt idx="2">
                  <c:v>49.02</c:v>
                </c:pt>
                <c:pt idx="3">
                  <c:v>51.54</c:v>
                </c:pt>
                <c:pt idx="4">
                  <c:v>57.59</c:v>
                </c:pt>
              </c:numCache>
            </c:numRef>
          </c:val>
          <c:extLst>
            <c:ext xmlns:c16="http://schemas.microsoft.com/office/drawing/2014/chart" uri="{C3380CC4-5D6E-409C-BE32-E72D297353CC}">
              <c16:uniqueId val="{00000001-1891-4020-999E-AF9389EEE8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-12.87</c:v>
                </c:pt>
                <c:pt idx="1">
                  <c:v>-8.9</c:v>
                </c:pt>
                <c:pt idx="2">
                  <c:v>0</c:v>
                </c:pt>
                <c:pt idx="3">
                  <c:v>-5.99</c:v>
                </c:pt>
                <c:pt idx="4">
                  <c:v>7.62</c:v>
                </c:pt>
              </c:numCache>
            </c:numRef>
          </c:val>
          <c:smooth val="0"/>
          <c:extLst>
            <c:ext xmlns:c16="http://schemas.microsoft.com/office/drawing/2014/chart" uri="{C3380CC4-5D6E-409C-BE32-E72D297353CC}">
              <c16:uniqueId val="{00000002-1891-4020-999E-AF9389EEE8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BBA-48FC-99CF-73F3C05A95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BA-48FC-99CF-73F3C05A9537}"/>
            </c:ext>
          </c:extLst>
        </c:ser>
        <c:ser>
          <c:idx val="2"/>
          <c:order val="2"/>
          <c:tx>
            <c:strRef>
              <c:f>データシート!$A$29</c:f>
              <c:strCache>
                <c:ptCount val="1"/>
                <c:pt idx="0">
                  <c:v>上野村後期高齢者医療特別会計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0.04</c:v>
                </c:pt>
                <c:pt idx="4">
                  <c:v>#N/A</c:v>
                </c:pt>
                <c:pt idx="5">
                  <c:v>0.02</c:v>
                </c:pt>
                <c:pt idx="6">
                  <c:v>#N/A</c:v>
                </c:pt>
                <c:pt idx="7">
                  <c:v>0.11</c:v>
                </c:pt>
                <c:pt idx="8">
                  <c:v>#N/A</c:v>
                </c:pt>
                <c:pt idx="9">
                  <c:v>0.03</c:v>
                </c:pt>
              </c:numCache>
            </c:numRef>
          </c:val>
          <c:extLst>
            <c:ext xmlns:c16="http://schemas.microsoft.com/office/drawing/2014/chart" uri="{C3380CC4-5D6E-409C-BE32-E72D297353CC}">
              <c16:uniqueId val="{00000002-CBBA-48FC-99CF-73F3C05A9537}"/>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0.05</c:v>
                </c:pt>
                <c:pt idx="4">
                  <c:v>#N/A</c:v>
                </c:pt>
                <c:pt idx="5">
                  <c:v>0.26</c:v>
                </c:pt>
                <c:pt idx="6">
                  <c:v>#N/A</c:v>
                </c:pt>
                <c:pt idx="7">
                  <c:v>0.09</c:v>
                </c:pt>
                <c:pt idx="8">
                  <c:v>#N/A</c:v>
                </c:pt>
                <c:pt idx="9">
                  <c:v>0.05</c:v>
                </c:pt>
              </c:numCache>
            </c:numRef>
          </c:val>
          <c:extLst>
            <c:ext xmlns:c16="http://schemas.microsoft.com/office/drawing/2014/chart" uri="{C3380CC4-5D6E-409C-BE32-E72D297353CC}">
              <c16:uniqueId val="{00000003-CBBA-48FC-99CF-73F3C05A9537}"/>
            </c:ext>
          </c:extLst>
        </c:ser>
        <c:ser>
          <c:idx val="4"/>
          <c:order val="4"/>
          <c:tx>
            <c:strRef>
              <c:f>データシート!$A$31</c:f>
              <c:strCache>
                <c:ptCount val="1"/>
                <c:pt idx="0">
                  <c:v>へき地診療所事業特別会計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0.02</c:v>
                </c:pt>
                <c:pt idx="4">
                  <c:v>0.17</c:v>
                </c:pt>
                <c:pt idx="5">
                  <c:v>#N/A</c:v>
                </c:pt>
                <c:pt idx="6">
                  <c:v>#N/A</c:v>
                </c:pt>
                <c:pt idx="7">
                  <c:v>0.04</c:v>
                </c:pt>
                <c:pt idx="8">
                  <c:v>#N/A</c:v>
                </c:pt>
                <c:pt idx="9">
                  <c:v>0.18</c:v>
                </c:pt>
              </c:numCache>
            </c:numRef>
          </c:val>
          <c:extLst>
            <c:ext xmlns:c16="http://schemas.microsoft.com/office/drawing/2014/chart" uri="{C3380CC4-5D6E-409C-BE32-E72D297353CC}">
              <c16:uniqueId val="{00000004-CBBA-48FC-99CF-73F3C05A9537}"/>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c:v>
                </c:pt>
                <c:pt idx="2">
                  <c:v>#N/A</c:v>
                </c:pt>
                <c:pt idx="3">
                  <c:v>0.28999999999999998</c:v>
                </c:pt>
                <c:pt idx="4">
                  <c:v>#N/A</c:v>
                </c:pt>
                <c:pt idx="5">
                  <c:v>0.31</c:v>
                </c:pt>
                <c:pt idx="6">
                  <c:v>#N/A</c:v>
                </c:pt>
                <c:pt idx="7">
                  <c:v>0.62</c:v>
                </c:pt>
                <c:pt idx="8">
                  <c:v>#N/A</c:v>
                </c:pt>
                <c:pt idx="9">
                  <c:v>1</c:v>
                </c:pt>
              </c:numCache>
            </c:numRef>
          </c:val>
          <c:extLst>
            <c:ext xmlns:c16="http://schemas.microsoft.com/office/drawing/2014/chart" uri="{C3380CC4-5D6E-409C-BE32-E72D297353CC}">
              <c16:uniqueId val="{00000005-CBBA-48FC-99CF-73F3C05A9537}"/>
            </c:ext>
          </c:extLst>
        </c:ser>
        <c:ser>
          <c:idx val="6"/>
          <c:order val="6"/>
          <c:tx>
            <c:strRef>
              <c:f>データシート!$A$33</c:f>
              <c:strCache>
                <c:ptCount val="1"/>
                <c:pt idx="0">
                  <c:v>生活排水処理事業特別会計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2.2200000000000002</c:v>
                </c:pt>
                <c:pt idx="2">
                  <c:v>#N/A</c:v>
                </c:pt>
                <c:pt idx="3">
                  <c:v>1.87</c:v>
                </c:pt>
                <c:pt idx="4">
                  <c:v>#N/A</c:v>
                </c:pt>
                <c:pt idx="5">
                  <c:v>1.81</c:v>
                </c:pt>
                <c:pt idx="6">
                  <c:v>#N/A</c:v>
                </c:pt>
                <c:pt idx="7">
                  <c:v>1.76</c:v>
                </c:pt>
                <c:pt idx="8">
                  <c:v>#N/A</c:v>
                </c:pt>
                <c:pt idx="9">
                  <c:v>1.87</c:v>
                </c:pt>
              </c:numCache>
            </c:numRef>
          </c:val>
          <c:extLst>
            <c:ext xmlns:c16="http://schemas.microsoft.com/office/drawing/2014/chart" uri="{C3380CC4-5D6E-409C-BE32-E72D297353CC}">
              <c16:uniqueId val="{00000006-CBBA-48FC-99CF-73F3C05A953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1.54</c:v>
                </c:pt>
                <c:pt idx="2">
                  <c:v>#N/A</c:v>
                </c:pt>
                <c:pt idx="3">
                  <c:v>0.55000000000000004</c:v>
                </c:pt>
                <c:pt idx="4">
                  <c:v>#N/A</c:v>
                </c:pt>
                <c:pt idx="5">
                  <c:v>0.46</c:v>
                </c:pt>
                <c:pt idx="6">
                  <c:v>#N/A</c:v>
                </c:pt>
                <c:pt idx="7">
                  <c:v>1.93</c:v>
                </c:pt>
                <c:pt idx="8">
                  <c:v>#N/A</c:v>
                </c:pt>
                <c:pt idx="9">
                  <c:v>2.78</c:v>
                </c:pt>
              </c:numCache>
            </c:numRef>
          </c:val>
          <c:extLst>
            <c:ext xmlns:c16="http://schemas.microsoft.com/office/drawing/2014/chart" uri="{C3380CC4-5D6E-409C-BE32-E72D297353CC}">
              <c16:uniqueId val="{00000007-CBBA-48FC-99CF-73F3C05A95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7.6</c:v>
                </c:pt>
                <c:pt idx="2">
                  <c:v>#N/A</c:v>
                </c:pt>
                <c:pt idx="3">
                  <c:v>4.8499999999999996</c:v>
                </c:pt>
                <c:pt idx="4">
                  <c:v>#N/A</c:v>
                </c:pt>
                <c:pt idx="5">
                  <c:v>13.83</c:v>
                </c:pt>
                <c:pt idx="6">
                  <c:v>#N/A</c:v>
                </c:pt>
                <c:pt idx="7">
                  <c:v>4.96</c:v>
                </c:pt>
                <c:pt idx="8">
                  <c:v>#N/A</c:v>
                </c:pt>
                <c:pt idx="9">
                  <c:v>15.83</c:v>
                </c:pt>
              </c:numCache>
            </c:numRef>
          </c:val>
          <c:extLst>
            <c:ext xmlns:c16="http://schemas.microsoft.com/office/drawing/2014/chart" uri="{C3380CC4-5D6E-409C-BE32-E72D297353CC}">
              <c16:uniqueId val="{00000008-CBBA-48FC-99CF-73F3C05A9537}"/>
            </c:ext>
          </c:extLst>
        </c:ser>
        <c:ser>
          <c:idx val="9"/>
          <c:order val="9"/>
          <c:tx>
            <c:strRef>
              <c:f>データシート!$A$36</c:f>
              <c:strCache>
                <c:ptCount val="1"/>
                <c:pt idx="0">
                  <c:v>上野村産業振興事業特別会計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2.72</c:v>
                </c:pt>
                <c:pt idx="1">
                  <c:v>#N/A</c:v>
                </c:pt>
                <c:pt idx="2">
                  <c:v>2.27</c:v>
                </c:pt>
                <c:pt idx="3">
                  <c:v>#N/A</c:v>
                </c:pt>
                <c:pt idx="4">
                  <c:v>3.17</c:v>
                </c:pt>
                <c:pt idx="5">
                  <c:v>#N/A</c:v>
                </c:pt>
                <c:pt idx="6">
                  <c:v>3.18</c:v>
                </c:pt>
                <c:pt idx="7">
                  <c:v>#N/A</c:v>
                </c:pt>
                <c:pt idx="8">
                  <c:v>3.7</c:v>
                </c:pt>
                <c:pt idx="9">
                  <c:v>#N/A</c:v>
                </c:pt>
              </c:numCache>
            </c:numRef>
          </c:val>
          <c:extLst>
            <c:ext xmlns:c16="http://schemas.microsoft.com/office/drawing/2014/chart" uri="{C3380CC4-5D6E-409C-BE32-E72D297353CC}">
              <c16:uniqueId val="{00000009-CBBA-48FC-99CF-73F3C05A95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323</c:v>
                </c:pt>
                <c:pt idx="5">
                  <c:v>315</c:v>
                </c:pt>
                <c:pt idx="8">
                  <c:v>315</c:v>
                </c:pt>
                <c:pt idx="11">
                  <c:v>319</c:v>
                </c:pt>
                <c:pt idx="14">
                  <c:v>260</c:v>
                </c:pt>
              </c:numCache>
            </c:numRef>
          </c:val>
          <c:extLst>
            <c:ext xmlns:c16="http://schemas.microsoft.com/office/drawing/2014/chart" uri="{C3380CC4-5D6E-409C-BE32-E72D297353CC}">
              <c16:uniqueId val="{00000000-28C6-4AFA-BFFF-FA5553EAF5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C6-4AFA-BFFF-FA5553EAF5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8C6-4AFA-BFFF-FA5553EAF5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c:v>
                </c:pt>
                <c:pt idx="3">
                  <c:v>15</c:v>
                </c:pt>
                <c:pt idx="6">
                  <c:v>14</c:v>
                </c:pt>
                <c:pt idx="9">
                  <c:v>14</c:v>
                </c:pt>
                <c:pt idx="12">
                  <c:v>15</c:v>
                </c:pt>
              </c:numCache>
            </c:numRef>
          </c:val>
          <c:extLst>
            <c:ext xmlns:c16="http://schemas.microsoft.com/office/drawing/2014/chart" uri="{C3380CC4-5D6E-409C-BE32-E72D297353CC}">
              <c16:uniqueId val="{00000003-28C6-4AFA-BFFF-FA5553EAF5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4-28C6-4AFA-BFFF-FA5553EAF5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C6-4AFA-BFFF-FA5553EAF5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C6-4AFA-BFFF-FA5553EAF5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403</c:v>
                </c:pt>
                <c:pt idx="3">
                  <c:v>395</c:v>
                </c:pt>
                <c:pt idx="6">
                  <c:v>388</c:v>
                </c:pt>
                <c:pt idx="9">
                  <c:v>396</c:v>
                </c:pt>
                <c:pt idx="12">
                  <c:v>305</c:v>
                </c:pt>
              </c:numCache>
            </c:numRef>
          </c:val>
          <c:extLst>
            <c:ext xmlns:c16="http://schemas.microsoft.com/office/drawing/2014/chart" uri="{C3380CC4-5D6E-409C-BE32-E72D297353CC}">
              <c16:uniqueId val="{00000007-28C6-4AFA-BFFF-FA5553EAF5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102</c:v>
                </c:pt>
                <c:pt idx="2">
                  <c:v>#N/A</c:v>
                </c:pt>
                <c:pt idx="3">
                  <c:v>#N/A</c:v>
                </c:pt>
                <c:pt idx="4">
                  <c:v>103</c:v>
                </c:pt>
                <c:pt idx="5">
                  <c:v>#N/A</c:v>
                </c:pt>
                <c:pt idx="6">
                  <c:v>#N/A</c:v>
                </c:pt>
                <c:pt idx="7">
                  <c:v>95</c:v>
                </c:pt>
                <c:pt idx="8">
                  <c:v>#N/A</c:v>
                </c:pt>
                <c:pt idx="9">
                  <c:v>#N/A</c:v>
                </c:pt>
                <c:pt idx="10">
                  <c:v>99</c:v>
                </c:pt>
                <c:pt idx="11">
                  <c:v>#N/A</c:v>
                </c:pt>
                <c:pt idx="12">
                  <c:v>#N/A</c:v>
                </c:pt>
                <c:pt idx="13">
                  <c:v>68</c:v>
                </c:pt>
                <c:pt idx="14">
                  <c:v>#N/A</c:v>
                </c:pt>
              </c:numCache>
            </c:numRef>
          </c:val>
          <c:smooth val="0"/>
          <c:extLst>
            <c:ext xmlns:c16="http://schemas.microsoft.com/office/drawing/2014/chart" uri="{C3380CC4-5D6E-409C-BE32-E72D297353CC}">
              <c16:uniqueId val="{00000008-28C6-4AFA-BFFF-FA5553EAF5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2410</c:v>
                </c:pt>
                <c:pt idx="5">
                  <c:v>2534</c:v>
                </c:pt>
                <c:pt idx="8">
                  <c:v>2723</c:v>
                </c:pt>
                <c:pt idx="11">
                  <c:v>3938</c:v>
                </c:pt>
                <c:pt idx="14">
                  <c:v>4164</c:v>
                </c:pt>
              </c:numCache>
            </c:numRef>
          </c:val>
          <c:extLst>
            <c:ext xmlns:c16="http://schemas.microsoft.com/office/drawing/2014/chart" uri="{C3380CC4-5D6E-409C-BE32-E72D297353CC}">
              <c16:uniqueId val="{00000000-00A2-439F-A694-9A2861396B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0A2-439F-A694-9A2861396B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5885</c:v>
                </c:pt>
                <c:pt idx="5">
                  <c:v>5798</c:v>
                </c:pt>
                <c:pt idx="8">
                  <c:v>5523</c:v>
                </c:pt>
                <c:pt idx="11">
                  <c:v>5676</c:v>
                </c:pt>
                <c:pt idx="14">
                  <c:v>5638</c:v>
                </c:pt>
              </c:numCache>
            </c:numRef>
          </c:val>
          <c:extLst>
            <c:ext xmlns:c16="http://schemas.microsoft.com/office/drawing/2014/chart" uri="{C3380CC4-5D6E-409C-BE32-E72D297353CC}">
              <c16:uniqueId val="{00000002-00A2-439F-A694-9A2861396B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A2-439F-A694-9A2861396B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A2-439F-A694-9A2861396B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A2-439F-A694-9A2861396B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170</c:v>
                </c:pt>
                <c:pt idx="3">
                  <c:v>163</c:v>
                </c:pt>
                <c:pt idx="6">
                  <c:v>166</c:v>
                </c:pt>
                <c:pt idx="9">
                  <c:v>163</c:v>
                </c:pt>
                <c:pt idx="12">
                  <c:v>263</c:v>
                </c:pt>
              </c:numCache>
            </c:numRef>
          </c:val>
          <c:extLst>
            <c:ext xmlns:c16="http://schemas.microsoft.com/office/drawing/2014/chart" uri="{C3380CC4-5D6E-409C-BE32-E72D297353CC}">
              <c16:uniqueId val="{00000006-00A2-439F-A694-9A2861396B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154</c:v>
                </c:pt>
                <c:pt idx="3">
                  <c:v>142</c:v>
                </c:pt>
                <c:pt idx="6">
                  <c:v>133</c:v>
                </c:pt>
                <c:pt idx="9">
                  <c:v>123</c:v>
                </c:pt>
                <c:pt idx="12">
                  <c:v>114</c:v>
                </c:pt>
              </c:numCache>
            </c:numRef>
          </c:val>
          <c:extLst>
            <c:ext xmlns:c16="http://schemas.microsoft.com/office/drawing/2014/chart" uri="{C3380CC4-5D6E-409C-BE32-E72D297353CC}">
              <c16:uniqueId val="{00000007-00A2-439F-A694-9A2861396B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76</c:v>
                </c:pt>
                <c:pt idx="3">
                  <c:v>71</c:v>
                </c:pt>
                <c:pt idx="6">
                  <c:v>87</c:v>
                </c:pt>
                <c:pt idx="9">
                  <c:v>88</c:v>
                </c:pt>
                <c:pt idx="12">
                  <c:v>89</c:v>
                </c:pt>
              </c:numCache>
            </c:numRef>
          </c:val>
          <c:extLst>
            <c:ext xmlns:c16="http://schemas.microsoft.com/office/drawing/2014/chart" uri="{C3380CC4-5D6E-409C-BE32-E72D297353CC}">
              <c16:uniqueId val="{00000008-00A2-439F-A694-9A2861396B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0A2-439F-A694-9A2861396B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2586</c:v>
                </c:pt>
                <c:pt idx="3">
                  <c:v>2865</c:v>
                </c:pt>
                <c:pt idx="6">
                  <c:v>3135</c:v>
                </c:pt>
                <c:pt idx="9">
                  <c:v>3634</c:v>
                </c:pt>
                <c:pt idx="12">
                  <c:v>3945</c:v>
                </c:pt>
              </c:numCache>
            </c:numRef>
          </c:val>
          <c:extLst>
            <c:ext xmlns:c16="http://schemas.microsoft.com/office/drawing/2014/chart" uri="{C3380CC4-5D6E-409C-BE32-E72D297353CC}">
              <c16:uniqueId val="{0000000A-00A2-439F-A694-9A2861396B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A2-439F-A694-9A2861396B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809</c:v>
                </c:pt>
                <c:pt idx="1">
                  <c:v>940</c:v>
                </c:pt>
                <c:pt idx="2">
                  <c:v>963</c:v>
                </c:pt>
              </c:numCache>
            </c:numRef>
          </c:val>
          <c:extLst>
            <c:ext xmlns:c16="http://schemas.microsoft.com/office/drawing/2014/chart" uri="{C3380CC4-5D6E-409C-BE32-E72D297353CC}">
              <c16:uniqueId val="{00000000-37B1-462B-8CE4-2278888296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478</c:v>
                </c:pt>
                <c:pt idx="1">
                  <c:v>506</c:v>
                </c:pt>
                <c:pt idx="2">
                  <c:v>461</c:v>
                </c:pt>
              </c:numCache>
            </c:numRef>
          </c:val>
          <c:extLst>
            <c:ext xmlns:c16="http://schemas.microsoft.com/office/drawing/2014/chart" uri="{C3380CC4-5D6E-409C-BE32-E72D297353CC}">
              <c16:uniqueId val="{00000001-37B1-462B-8CE4-2278888296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4061</c:v>
                </c:pt>
                <c:pt idx="1">
                  <c:v>4057</c:v>
                </c:pt>
                <c:pt idx="2">
                  <c:v>4039</c:v>
                </c:pt>
              </c:numCache>
            </c:numRef>
          </c:val>
          <c:extLst>
            <c:ext xmlns:c16="http://schemas.microsoft.com/office/drawing/2014/chart" uri="{C3380CC4-5D6E-409C-BE32-E72D297353CC}">
              <c16:uniqueId val="{00000002-37B1-462B-8CE4-2278888296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等の充当可能財源などが比較的多く、平成２３年度以降は地方債発行を抑制し、借入金の減少と償還が進んでいたが、平成２８年度以降は交付税算入率の高い地方債の借入を継続して行っており、今後元利償還金は増額することが予想される。このため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満期一括償還地方債の償還の財源として減債基金の積立は行っていない。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等の充当可能財源などが比較的多く、平成２３年度以降は地方債発行を抑制し、借入金の減少と償還が進んでいたが、平成２８年度以降は地方債の借入を行っているため、将来負担額が増加することが予想される。このため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群馬県上野村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前年度に続き、台風災害により災害復旧は次年度へ継続するため繰越事業も多く、緊急的な復旧の中で補助負担金や起債の充当が難しい事業などもあり、基金を取り崩したため、残高は減少した。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固定資産税収入の減少を補うだけの普通交付税の交付が見込めずに、一般財源の確保が今後益々厳しくなっていくことが予想される。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また固定資産の老朽化が進んでおり、改修並びに更新に係る費用が今後増加することが見込まれるため、基金の活用を見込んでいる。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国土保全事業や公共施設の更新事業、本村の健全な自治存続と振興発展を推進するための事業等に充当した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年度については取り崩し額が多かったため、残高は減少した。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条例に基づき適正に積立て管理を行い、計画的に公共施設の更新や、国土保全等に充当していく。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月補正で減額等行うが、予算の残額が比較的多かったため増額となっている。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特定目的基金の有効的な活用により一定の残高確保に努める。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地方債償還の財源に充当したため減少している。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条例に基づき適切な積立及び処分を行うものとする。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EA5BDA5-EE16-4DEE-936C-E9BCD9E4EF98}"/>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1680458-7F5E-4486-9DB5-40C62F0C719E}"/>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B8C1700-97DD-4D57-ACCD-3583FCC6378A}"/>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3B37B0C-6731-4F57-B7CA-CA00CE1B8592}"/>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23CEB51-6C67-4BB3-BD35-F8ED7FDEEBAB}"/>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97179F5-C38F-4B12-AC19-67BF942E1B33}"/>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171654F-984A-4F7D-9BD5-43DAB448C702}"/>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3A274AF-62AE-47D4-8EE7-FC8B35C881DB}"/>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FCECA13-4078-4800-80FA-1D240FF1100E}"/>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00F862F-C9A7-4BCD-A119-705571AF5203}"/>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
1,054
181.85
3,956,198
3,652,756
270,891
1,672,348
3,944,903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DE9B774-427B-4256-8498-AEC1658A2EFB}"/>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7A85A5C-A1CF-48CB-B6BD-3B4D55DDADD4}"/>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1D3B212-2610-4CD9-8A8B-CDCACC917526}"/>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EB92ECB-EBD0-4DAE-A7EF-CA49DB2E11DE}"/>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4D72AB6-ADC0-4B07-8350-FE0EC12CE3EA}"/>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5772DA0-C231-46EE-AAC2-6151E5B641FD}"/>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B8892D2-C6E0-4408-9F00-EDAF48FAAD52}"/>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BF830A0-9FE0-4F27-B042-732557CAEFB8}"/>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5F232A2-370B-4A26-9E88-C83D6C4D7EE9}"/>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5A23F0F-B6D2-482D-92DE-E15E44BB9F63}"/>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403DFD8-6FBA-4112-852D-04AE5A720361}"/>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A693AB0-D4D1-49F5-BA8D-2AFFFC12EE83}"/>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F742FE6-E8F6-48AF-BDD9-7EA5BF8AD4DB}"/>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B5FB5D6-EF87-4ABC-B888-645570BEA89D}"/>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3BDAC1B-F205-4CBE-9C0B-307D51E146E3}"/>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EA20B13-2292-4329-86AE-9A07E4279F9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1FC5A91-598B-4B64-B26C-86EED1BC4951}"/>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F285FB4-FA5C-4AD4-8316-BB4A3E3E3D02}"/>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585ED29-AE9C-4E72-8E7F-8AA37A84A0AA}"/>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BCE5CD3-AC33-40E6-B8B4-9827127EFBA7}"/>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9A97E81-29F5-46CD-BB77-EDD66AEAF9A1}"/>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53A634E-4F53-4404-B66D-C22A1B172757}"/>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000BD35-42CC-46D0-AF94-CC45C93390A9}"/>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BAACCDB-F29C-4F8A-9E97-50250DD5C60D}"/>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62B95A9-0A95-429B-990E-4C11F9EAA13B}"/>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E3DEC7E-9782-46A8-A8C9-808E91AB8415}"/>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927C2A7-FB7A-4252-AB4C-BFDBB7CAD6B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9131BEC-AB75-4C27-92FD-C3774B852EB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CB714E6-43A9-4C48-A0D9-D737A7C77B47}"/>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C6D6816-E2FF-4D41-87B5-ADDC57BD00F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10EC87E-675C-4C48-84B0-9DF2FEB001CC}"/>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81B3009-4290-4C37-875F-5FC6F6C2BEA7}"/>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18E9862-F80A-4F1D-822C-F90B0827B684}"/>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1152A2A-FE6C-415F-A8EB-26DCD91C4643}"/>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1EFF98C-2717-4C5D-883E-9EDA4230B447}"/>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08DA8E9-C634-472B-9056-49949A62E22E}"/>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8F21C9A-26C6-403D-8485-964209063C84}"/>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東京電力神流川発電所の運転開始により、平成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年度から固定資産税収入については大幅に増額し、そこから毎年約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ている状況である。財政力指数についても当時大きく上昇していたが、そこからは年々減少しており、後年度においても同様に減額してゆくと見込まれる。今後は、緊急に必要な事業を分別し、投資的経費や経常物件費を抑制する等、歳出の見直しを継続実施す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03F5923-A135-427B-9027-7E5EEC2B4A65}"/>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C077C889-B694-45C4-A5F3-54B932A35D34}"/>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224FDA41-3E43-4624-BE15-B9ED020E3F4C}"/>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B48D2864-2B6D-4B23-A679-15B74FA359B0}"/>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986F60A8-0042-498D-87E5-E819DB323D52}"/>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5C4448EA-F539-407D-81C9-88D747C77439}"/>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5943057B-45B1-4546-B1D9-43F28A0956E7}"/>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C1CA8B23-70AD-4F5D-AC71-2A82204BC963}"/>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B4CF026F-05D0-4181-A0F6-11FAAFF716F2}"/>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A89DA051-ED3E-4204-B8BE-8270E58B653F}"/>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FAC2AAFF-7DEA-41A3-B805-D1DB8816039F}"/>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35ED6FBB-32EB-46AA-A619-0E3B35074A25}"/>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4147F96D-9907-4CB3-8C0F-C64F8FCCD9F3}"/>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B2370F6B-C9AF-40B6-8CD2-33F216BEF3E8}"/>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8C7E3DCE-BD8F-4EC5-B7EE-A8A420126939}"/>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86A7CCDC-FBF1-47E3-B7E0-58F67006D0A8}"/>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44</xdr:row>
      <xdr:rowOff>165100</xdr:rowOff>
    </xdr:to>
    <xdr:cxnSp macro="">
      <xdr:nvCxnSpPr>
        <xdr:cNvPr id="65" name="直線コネクタ 64">
          <a:extLst>
            <a:ext uri="{FF2B5EF4-FFF2-40B4-BE49-F238E27FC236}">
              <a16:creationId xmlns:a16="http://schemas.microsoft.com/office/drawing/2014/main" id="{EE3F2C03-EFFF-4B52-8F75-FE9962A82679}"/>
            </a:ext>
          </a:extLst>
        </xdr:cNvPr>
        <xdr:cNvCxnSpPr/>
      </xdr:nvCxnSpPr>
      <xdr:spPr>
        <a:xfrm flipV="1">
          <a:off x="4514850" y="6146800"/>
          <a:ext cx="0" cy="12827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6" name="財政力最小値テキスト">
          <a:extLst>
            <a:ext uri="{FF2B5EF4-FFF2-40B4-BE49-F238E27FC236}">
              <a16:creationId xmlns:a16="http://schemas.microsoft.com/office/drawing/2014/main" id="{3ABABCB7-16BA-47A3-8828-5D52AF03CA58}"/>
            </a:ext>
          </a:extLst>
        </xdr:cNvPr>
        <xdr:cNvSpPr txBox="1"/>
      </xdr:nvSpPr>
      <xdr:spPr>
        <a:xfrm>
          <a:off x="4584700" y="740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7" name="直線コネクタ 66">
          <a:extLst>
            <a:ext uri="{FF2B5EF4-FFF2-40B4-BE49-F238E27FC236}">
              <a16:creationId xmlns:a16="http://schemas.microsoft.com/office/drawing/2014/main" id="{87A7B2E7-F793-41DB-BF01-8653D6235ED2}"/>
            </a:ext>
          </a:extLst>
        </xdr:cNvPr>
        <xdr:cNvCxnSpPr/>
      </xdr:nvCxnSpPr>
      <xdr:spPr>
        <a:xfrm>
          <a:off x="4425950" y="742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8" name="財政力最大値テキスト">
          <a:extLst>
            <a:ext uri="{FF2B5EF4-FFF2-40B4-BE49-F238E27FC236}">
              <a16:creationId xmlns:a16="http://schemas.microsoft.com/office/drawing/2014/main" id="{947ABC9D-8361-46E9-937E-199DB7834912}"/>
            </a:ext>
          </a:extLst>
        </xdr:cNvPr>
        <xdr:cNvSpPr txBox="1"/>
      </xdr:nvSpPr>
      <xdr:spPr>
        <a:xfrm>
          <a:off x="45847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9" name="直線コネクタ 68">
          <a:extLst>
            <a:ext uri="{FF2B5EF4-FFF2-40B4-BE49-F238E27FC236}">
              <a16:creationId xmlns:a16="http://schemas.microsoft.com/office/drawing/2014/main" id="{8FD2D15B-71E1-441D-8E0C-FFB6114EAB7A}"/>
            </a:ext>
          </a:extLst>
        </xdr:cNvPr>
        <xdr:cNvCxnSpPr/>
      </xdr:nvCxnSpPr>
      <xdr:spPr>
        <a:xfrm>
          <a:off x="4425950" y="6146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106136</xdr:rowOff>
    </xdr:from>
    <xdr:to>
      <xdr:col>23</xdr:col>
      <xdr:colOff>133350</xdr:colOff>
      <xdr:row>37</xdr:row>
      <xdr:rowOff>38100</xdr:rowOff>
    </xdr:to>
    <xdr:cxnSp macro="">
      <xdr:nvCxnSpPr>
        <xdr:cNvPr id="70" name="直線コネクタ 69">
          <a:extLst>
            <a:ext uri="{FF2B5EF4-FFF2-40B4-BE49-F238E27FC236}">
              <a16:creationId xmlns:a16="http://schemas.microsoft.com/office/drawing/2014/main" id="{B0B709C5-9A8F-46F7-AB4F-182DB2D574AA}"/>
            </a:ext>
          </a:extLst>
        </xdr:cNvPr>
        <xdr:cNvCxnSpPr/>
      </xdr:nvCxnSpPr>
      <xdr:spPr>
        <a:xfrm>
          <a:off x="3752850" y="6049736"/>
          <a:ext cx="762000" cy="9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68234</xdr:rowOff>
    </xdr:from>
    <xdr:ext cx="762000" cy="259045"/>
    <xdr:sp macro="" textlink="">
      <xdr:nvSpPr>
        <xdr:cNvPr id="71" name="財政力平均値テキスト">
          <a:extLst>
            <a:ext uri="{FF2B5EF4-FFF2-40B4-BE49-F238E27FC236}">
              <a16:creationId xmlns:a16="http://schemas.microsoft.com/office/drawing/2014/main" id="{CF30F573-B2BB-41B1-A296-8492752E1DFD}"/>
            </a:ext>
          </a:extLst>
        </xdr:cNvPr>
        <xdr:cNvSpPr txBox="1"/>
      </xdr:nvSpPr>
      <xdr:spPr>
        <a:xfrm>
          <a:off x="4584700" y="7167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72" name="フローチャート: 判断 71">
          <a:extLst>
            <a:ext uri="{FF2B5EF4-FFF2-40B4-BE49-F238E27FC236}">
              <a16:creationId xmlns:a16="http://schemas.microsoft.com/office/drawing/2014/main" id="{901DFF55-3496-4DD3-BEC5-F3CCA8C35312}"/>
            </a:ext>
          </a:extLst>
        </xdr:cNvPr>
        <xdr:cNvSpPr/>
      </xdr:nvSpPr>
      <xdr:spPr>
        <a:xfrm>
          <a:off x="4464050" y="71954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19957</xdr:rowOff>
    </xdr:from>
    <xdr:to>
      <xdr:col>19</xdr:col>
      <xdr:colOff>133350</xdr:colOff>
      <xdr:row>36</xdr:row>
      <xdr:rowOff>106136</xdr:rowOff>
    </xdr:to>
    <xdr:cxnSp macro="">
      <xdr:nvCxnSpPr>
        <xdr:cNvPr id="73" name="直線コネクタ 72">
          <a:extLst>
            <a:ext uri="{FF2B5EF4-FFF2-40B4-BE49-F238E27FC236}">
              <a16:creationId xmlns:a16="http://schemas.microsoft.com/office/drawing/2014/main" id="{7E55954D-267F-414D-9466-F8C26B6B52AF}"/>
            </a:ext>
          </a:extLst>
        </xdr:cNvPr>
        <xdr:cNvCxnSpPr/>
      </xdr:nvCxnSpPr>
      <xdr:spPr>
        <a:xfrm>
          <a:off x="2940050" y="5963557"/>
          <a:ext cx="8128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78922</xdr:rowOff>
    </xdr:from>
    <xdr:to>
      <xdr:col>19</xdr:col>
      <xdr:colOff>184150</xdr:colOff>
      <xdr:row>44</xdr:row>
      <xdr:rowOff>9072</xdr:rowOff>
    </xdr:to>
    <xdr:sp macro="" textlink="">
      <xdr:nvSpPr>
        <xdr:cNvPr id="74" name="フローチャート: 判断 73">
          <a:extLst>
            <a:ext uri="{FF2B5EF4-FFF2-40B4-BE49-F238E27FC236}">
              <a16:creationId xmlns:a16="http://schemas.microsoft.com/office/drawing/2014/main" id="{6355BCBF-B66A-4A2F-96C4-EE2332C3B736}"/>
            </a:ext>
          </a:extLst>
        </xdr:cNvPr>
        <xdr:cNvSpPr/>
      </xdr:nvSpPr>
      <xdr:spPr>
        <a:xfrm>
          <a:off x="3702050" y="7178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75" name="テキスト ボックス 74">
          <a:extLst>
            <a:ext uri="{FF2B5EF4-FFF2-40B4-BE49-F238E27FC236}">
              <a16:creationId xmlns:a16="http://schemas.microsoft.com/office/drawing/2014/main" id="{FC8C410F-BA65-4FED-963D-41C4A3CACDD8}"/>
            </a:ext>
          </a:extLst>
        </xdr:cNvPr>
        <xdr:cNvSpPr txBox="1"/>
      </xdr:nvSpPr>
      <xdr:spPr>
        <a:xfrm>
          <a:off x="3409950" y="7264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156936</xdr:rowOff>
    </xdr:from>
    <xdr:to>
      <xdr:col>15</xdr:col>
      <xdr:colOff>82550</xdr:colOff>
      <xdr:row>36</xdr:row>
      <xdr:rowOff>19957</xdr:rowOff>
    </xdr:to>
    <xdr:cxnSp macro="">
      <xdr:nvCxnSpPr>
        <xdr:cNvPr id="76" name="直線コネクタ 75">
          <a:extLst>
            <a:ext uri="{FF2B5EF4-FFF2-40B4-BE49-F238E27FC236}">
              <a16:creationId xmlns:a16="http://schemas.microsoft.com/office/drawing/2014/main" id="{25F84290-CF95-47B6-B5F9-B2138ED64318}"/>
            </a:ext>
          </a:extLst>
        </xdr:cNvPr>
        <xdr:cNvCxnSpPr/>
      </xdr:nvCxnSpPr>
      <xdr:spPr>
        <a:xfrm>
          <a:off x="2127250" y="5935436"/>
          <a:ext cx="812800" cy="2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96157</xdr:rowOff>
    </xdr:from>
    <xdr:to>
      <xdr:col>15</xdr:col>
      <xdr:colOff>133350</xdr:colOff>
      <xdr:row>44</xdr:row>
      <xdr:rowOff>26307</xdr:rowOff>
    </xdr:to>
    <xdr:sp macro="" textlink="">
      <xdr:nvSpPr>
        <xdr:cNvPr id="77" name="フローチャート: 判断 76">
          <a:extLst>
            <a:ext uri="{FF2B5EF4-FFF2-40B4-BE49-F238E27FC236}">
              <a16:creationId xmlns:a16="http://schemas.microsoft.com/office/drawing/2014/main" id="{1C6DA834-1E2B-47AB-9110-CF44B36B9CFC}"/>
            </a:ext>
          </a:extLst>
        </xdr:cNvPr>
        <xdr:cNvSpPr/>
      </xdr:nvSpPr>
      <xdr:spPr>
        <a:xfrm>
          <a:off x="2889250" y="71954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78" name="テキスト ボックス 77">
          <a:extLst>
            <a:ext uri="{FF2B5EF4-FFF2-40B4-BE49-F238E27FC236}">
              <a16:creationId xmlns:a16="http://schemas.microsoft.com/office/drawing/2014/main" id="{123EC400-15E1-4609-949C-E02CDBBD6360}"/>
            </a:ext>
          </a:extLst>
        </xdr:cNvPr>
        <xdr:cNvSpPr txBox="1"/>
      </xdr:nvSpPr>
      <xdr:spPr>
        <a:xfrm>
          <a:off x="2597150" y="727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139700</xdr:rowOff>
    </xdr:from>
    <xdr:to>
      <xdr:col>11</xdr:col>
      <xdr:colOff>31750</xdr:colOff>
      <xdr:row>35</xdr:row>
      <xdr:rowOff>156936</xdr:rowOff>
    </xdr:to>
    <xdr:cxnSp macro="">
      <xdr:nvCxnSpPr>
        <xdr:cNvPr id="79" name="直線コネクタ 78">
          <a:extLst>
            <a:ext uri="{FF2B5EF4-FFF2-40B4-BE49-F238E27FC236}">
              <a16:creationId xmlns:a16="http://schemas.microsoft.com/office/drawing/2014/main" id="{993CCFAF-D1E6-4BC6-8680-02D4D0247CF9}"/>
            </a:ext>
          </a:extLst>
        </xdr:cNvPr>
        <xdr:cNvCxnSpPr/>
      </xdr:nvCxnSpPr>
      <xdr:spPr>
        <a:xfrm>
          <a:off x="1333500" y="5918200"/>
          <a:ext cx="79375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5E060F78-667F-43DC-9834-2159CFD5A3E4}"/>
            </a:ext>
          </a:extLst>
        </xdr:cNvPr>
        <xdr:cNvSpPr/>
      </xdr:nvSpPr>
      <xdr:spPr>
        <a:xfrm>
          <a:off x="2095500" y="72126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67B14AE4-6B24-492F-84C6-40265D528CC8}"/>
            </a:ext>
          </a:extLst>
        </xdr:cNvPr>
        <xdr:cNvSpPr txBox="1"/>
      </xdr:nvSpPr>
      <xdr:spPr>
        <a:xfrm>
          <a:off x="1784350" y="729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BC041A38-DBA2-4347-9243-B21788ADB961}"/>
            </a:ext>
          </a:extLst>
        </xdr:cNvPr>
        <xdr:cNvSpPr/>
      </xdr:nvSpPr>
      <xdr:spPr>
        <a:xfrm>
          <a:off x="1282700" y="72126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4345B3EF-EAC5-4224-9E62-A6FE7E6123E2}"/>
            </a:ext>
          </a:extLst>
        </xdr:cNvPr>
        <xdr:cNvSpPr txBox="1"/>
      </xdr:nvSpPr>
      <xdr:spPr>
        <a:xfrm>
          <a:off x="971550" y="729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CA41DBE-D9AC-4D20-85B9-6A64A87148A4}"/>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3AA2FB6-6ABD-4EB0-9525-B5B5C8895C82}"/>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4ABB5DF-E1A5-49F4-A26A-59AC4C17B878}"/>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BF682CA-EA1B-4022-8C95-48783671F40C}"/>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C229523E-4AC7-4B88-8BF4-E452AE72ACBB}"/>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158750</xdr:rowOff>
    </xdr:from>
    <xdr:to>
      <xdr:col>23</xdr:col>
      <xdr:colOff>184150</xdr:colOff>
      <xdr:row>37</xdr:row>
      <xdr:rowOff>88900</xdr:rowOff>
    </xdr:to>
    <xdr:sp macro="" textlink="">
      <xdr:nvSpPr>
        <xdr:cNvPr id="89" name="楕円 88">
          <a:extLst>
            <a:ext uri="{FF2B5EF4-FFF2-40B4-BE49-F238E27FC236}">
              <a16:creationId xmlns:a16="http://schemas.microsoft.com/office/drawing/2014/main" id="{E4E88757-C379-4AB0-81D1-9FBA042F8341}"/>
            </a:ext>
          </a:extLst>
        </xdr:cNvPr>
        <xdr:cNvSpPr/>
      </xdr:nvSpPr>
      <xdr:spPr>
        <a:xfrm>
          <a:off x="4464050" y="6102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80027</xdr:rowOff>
    </xdr:from>
    <xdr:ext cx="762000" cy="259045"/>
    <xdr:sp macro="" textlink="">
      <xdr:nvSpPr>
        <xdr:cNvPr id="90" name="財政力該当値テキスト">
          <a:extLst>
            <a:ext uri="{FF2B5EF4-FFF2-40B4-BE49-F238E27FC236}">
              <a16:creationId xmlns:a16="http://schemas.microsoft.com/office/drawing/2014/main" id="{D9FE0B51-36CD-4842-93FA-FDF9EF15A48C}"/>
            </a:ext>
          </a:extLst>
        </xdr:cNvPr>
        <xdr:cNvSpPr txBox="1"/>
      </xdr:nvSpPr>
      <xdr:spPr>
        <a:xfrm>
          <a:off x="4584700" y="602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55336</xdr:rowOff>
    </xdr:from>
    <xdr:to>
      <xdr:col>19</xdr:col>
      <xdr:colOff>184150</xdr:colOff>
      <xdr:row>36</xdr:row>
      <xdr:rowOff>156936</xdr:rowOff>
    </xdr:to>
    <xdr:sp macro="" textlink="">
      <xdr:nvSpPr>
        <xdr:cNvPr id="91" name="楕円 90">
          <a:extLst>
            <a:ext uri="{FF2B5EF4-FFF2-40B4-BE49-F238E27FC236}">
              <a16:creationId xmlns:a16="http://schemas.microsoft.com/office/drawing/2014/main" id="{EF9745DC-DD6C-4E52-8613-87ED1B850E7C}"/>
            </a:ext>
          </a:extLst>
        </xdr:cNvPr>
        <xdr:cNvSpPr/>
      </xdr:nvSpPr>
      <xdr:spPr>
        <a:xfrm>
          <a:off x="3702050" y="599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167113</xdr:rowOff>
    </xdr:from>
    <xdr:ext cx="736600" cy="259045"/>
    <xdr:sp macro="" textlink="">
      <xdr:nvSpPr>
        <xdr:cNvPr id="92" name="テキスト ボックス 91">
          <a:extLst>
            <a:ext uri="{FF2B5EF4-FFF2-40B4-BE49-F238E27FC236}">
              <a16:creationId xmlns:a16="http://schemas.microsoft.com/office/drawing/2014/main" id="{137D0297-887D-4772-8666-93E76241873A}"/>
            </a:ext>
          </a:extLst>
        </xdr:cNvPr>
        <xdr:cNvSpPr txBox="1"/>
      </xdr:nvSpPr>
      <xdr:spPr>
        <a:xfrm>
          <a:off x="3409950" y="578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140607</xdr:rowOff>
    </xdr:from>
    <xdr:to>
      <xdr:col>15</xdr:col>
      <xdr:colOff>133350</xdr:colOff>
      <xdr:row>36</xdr:row>
      <xdr:rowOff>70757</xdr:rowOff>
    </xdr:to>
    <xdr:sp macro="" textlink="">
      <xdr:nvSpPr>
        <xdr:cNvPr id="93" name="楕円 92">
          <a:extLst>
            <a:ext uri="{FF2B5EF4-FFF2-40B4-BE49-F238E27FC236}">
              <a16:creationId xmlns:a16="http://schemas.microsoft.com/office/drawing/2014/main" id="{690DCA3D-44E1-4FC7-94F1-9A046E06CAF7}"/>
            </a:ext>
          </a:extLst>
        </xdr:cNvPr>
        <xdr:cNvSpPr/>
      </xdr:nvSpPr>
      <xdr:spPr>
        <a:xfrm>
          <a:off x="2889250" y="59191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80934</xdr:rowOff>
    </xdr:from>
    <xdr:ext cx="762000" cy="259045"/>
    <xdr:sp macro="" textlink="">
      <xdr:nvSpPr>
        <xdr:cNvPr id="94" name="テキスト ボックス 93">
          <a:extLst>
            <a:ext uri="{FF2B5EF4-FFF2-40B4-BE49-F238E27FC236}">
              <a16:creationId xmlns:a16="http://schemas.microsoft.com/office/drawing/2014/main" id="{1C83FB28-2DE0-42FC-9C6F-60040FC0A798}"/>
            </a:ext>
          </a:extLst>
        </xdr:cNvPr>
        <xdr:cNvSpPr txBox="1"/>
      </xdr:nvSpPr>
      <xdr:spPr>
        <a:xfrm>
          <a:off x="2597150" y="569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106136</xdr:rowOff>
    </xdr:from>
    <xdr:to>
      <xdr:col>11</xdr:col>
      <xdr:colOff>82550</xdr:colOff>
      <xdr:row>36</xdr:row>
      <xdr:rowOff>36286</xdr:rowOff>
    </xdr:to>
    <xdr:sp macro="" textlink="">
      <xdr:nvSpPr>
        <xdr:cNvPr id="95" name="楕円 94">
          <a:extLst>
            <a:ext uri="{FF2B5EF4-FFF2-40B4-BE49-F238E27FC236}">
              <a16:creationId xmlns:a16="http://schemas.microsoft.com/office/drawing/2014/main" id="{DF79AA49-1184-4260-BFC0-853015E284E5}"/>
            </a:ext>
          </a:extLst>
        </xdr:cNvPr>
        <xdr:cNvSpPr/>
      </xdr:nvSpPr>
      <xdr:spPr>
        <a:xfrm>
          <a:off x="2095500" y="58846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46463</xdr:rowOff>
    </xdr:from>
    <xdr:ext cx="762000" cy="259045"/>
    <xdr:sp macro="" textlink="">
      <xdr:nvSpPr>
        <xdr:cNvPr id="96" name="テキスト ボックス 95">
          <a:extLst>
            <a:ext uri="{FF2B5EF4-FFF2-40B4-BE49-F238E27FC236}">
              <a16:creationId xmlns:a16="http://schemas.microsoft.com/office/drawing/2014/main" id="{CCCB1147-4791-46C6-AE99-11C95F7CD4EC}"/>
            </a:ext>
          </a:extLst>
        </xdr:cNvPr>
        <xdr:cNvSpPr txBox="1"/>
      </xdr:nvSpPr>
      <xdr:spPr>
        <a:xfrm>
          <a:off x="1784350" y="565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88900</xdr:rowOff>
    </xdr:from>
    <xdr:to>
      <xdr:col>7</xdr:col>
      <xdr:colOff>31750</xdr:colOff>
      <xdr:row>36</xdr:row>
      <xdr:rowOff>19050</xdr:rowOff>
    </xdr:to>
    <xdr:sp macro="" textlink="">
      <xdr:nvSpPr>
        <xdr:cNvPr id="97" name="楕円 96">
          <a:extLst>
            <a:ext uri="{FF2B5EF4-FFF2-40B4-BE49-F238E27FC236}">
              <a16:creationId xmlns:a16="http://schemas.microsoft.com/office/drawing/2014/main" id="{023E0A44-85AA-44C1-A04B-98ECCB62C38A}"/>
            </a:ext>
          </a:extLst>
        </xdr:cNvPr>
        <xdr:cNvSpPr/>
      </xdr:nvSpPr>
      <xdr:spPr>
        <a:xfrm>
          <a:off x="1282700" y="5867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29227</xdr:rowOff>
    </xdr:from>
    <xdr:ext cx="762000" cy="259045"/>
    <xdr:sp macro="" textlink="">
      <xdr:nvSpPr>
        <xdr:cNvPr id="98" name="テキスト ボックス 97">
          <a:extLst>
            <a:ext uri="{FF2B5EF4-FFF2-40B4-BE49-F238E27FC236}">
              <a16:creationId xmlns:a16="http://schemas.microsoft.com/office/drawing/2014/main" id="{840C1798-149D-4048-8367-1540B0412ECA}"/>
            </a:ext>
          </a:extLst>
        </xdr:cNvPr>
        <xdr:cNvSpPr txBox="1"/>
      </xdr:nvSpPr>
      <xdr:spPr>
        <a:xfrm>
          <a:off x="97155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9BCD05CE-4F6A-4FCB-8D92-9512440CD2C8}"/>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765DA764-BD9E-4188-A360-43996088841E}"/>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6D65DC24-7CFA-4535-9CBE-33E81A13380D}"/>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EF5720D-ED5C-44EC-83DB-0C239263C7AF}"/>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BA269172-F8E9-4D31-8E8C-87C0790F6F84}"/>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D3EB4B7E-8242-44FF-82A6-5ADD70E3DA6A}"/>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BCA794CE-30A2-4FB5-A2D8-CC55A94202AA}"/>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3049F9A6-4F56-4C61-A363-25CDF9AF63E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47930363-DB80-406A-BC4D-8BE335A27108}"/>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3FAA1199-F132-4F45-8C76-2534F1A20884}"/>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F9AFCDAD-25CF-4C86-B33A-FC723E8F753B}"/>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83EFBEC8-E676-4469-99A1-EC8AFC1162FC}"/>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66FD53DA-A5AA-4A74-9829-4513D6C85972}"/>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大きな固定資産税収入のため、近年の数値は低く健全な値を示しているが、今後は固定資産税収入の減少により比率が上昇すると推測される。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引き続き経常経費の削減につとめ、比率の維持に努める。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157C0723-D9FA-42AE-8177-DF5ED43AE305}"/>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10CBF9E8-2291-4D56-9E2E-7BDA7784776D}"/>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994FFF0F-11B6-4630-88CC-609BD00A857A}"/>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8B6073F5-45BE-4171-9489-F7CABD9219E0}"/>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BA9D0259-C246-416B-8C13-0D9D829190C3}"/>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F5EE9DE0-12A4-4E30-894E-D51F6C2DA1A0}"/>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3A6F71E6-CA18-498E-BE9A-1E1BA6A727B9}"/>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38DD1D93-A3D9-4FD4-99EA-6B1A4BD60B02}"/>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F9D026EA-C9A1-4C37-90E5-6C7BA1B3A878}"/>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7E344F1F-A210-44EB-B8A7-9CDD162B20F0}"/>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69020097-F2F4-47F5-BF11-061AF8CF1337}"/>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50570952-F0C8-4F6E-87EC-9CABBD12E79A}"/>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BCD19EB8-A11E-4058-85AA-49525046C526}"/>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58CE999F-FC62-4D6A-86D4-28B9F482F3B3}"/>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3B5C1CB7-8433-4A49-8A5B-5829F37D5A6B}"/>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54B75DBC-D499-4401-BC64-877CFA78FCC5}"/>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8" name="直線コネクタ 127">
          <a:extLst>
            <a:ext uri="{FF2B5EF4-FFF2-40B4-BE49-F238E27FC236}">
              <a16:creationId xmlns:a16="http://schemas.microsoft.com/office/drawing/2014/main" id="{635BEA09-63DC-4920-BA35-A44710F230C5}"/>
            </a:ext>
          </a:extLst>
        </xdr:cNvPr>
        <xdr:cNvCxnSpPr/>
      </xdr:nvCxnSpPr>
      <xdr:spPr>
        <a:xfrm flipV="1">
          <a:off x="4514850" y="9574106"/>
          <a:ext cx="0" cy="15635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9" name="財政構造の弾力性最小値テキスト">
          <a:extLst>
            <a:ext uri="{FF2B5EF4-FFF2-40B4-BE49-F238E27FC236}">
              <a16:creationId xmlns:a16="http://schemas.microsoft.com/office/drawing/2014/main" id="{26588FA6-AB87-4D38-BDF3-FF4287F0F776}"/>
            </a:ext>
          </a:extLst>
        </xdr:cNvPr>
        <xdr:cNvSpPr txBox="1"/>
      </xdr:nvSpPr>
      <xdr:spPr>
        <a:xfrm>
          <a:off x="4584700" y="111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30" name="直線コネクタ 129">
          <a:extLst>
            <a:ext uri="{FF2B5EF4-FFF2-40B4-BE49-F238E27FC236}">
              <a16:creationId xmlns:a16="http://schemas.microsoft.com/office/drawing/2014/main" id="{F3C40161-4BDE-4B1E-BE95-B5FF3AB10105}"/>
            </a:ext>
          </a:extLst>
        </xdr:cNvPr>
        <xdr:cNvCxnSpPr/>
      </xdr:nvCxnSpPr>
      <xdr:spPr>
        <a:xfrm>
          <a:off x="4425950" y="11137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31" name="財政構造の弾力性最大値テキスト">
          <a:extLst>
            <a:ext uri="{FF2B5EF4-FFF2-40B4-BE49-F238E27FC236}">
              <a16:creationId xmlns:a16="http://schemas.microsoft.com/office/drawing/2014/main" id="{A7911120-2BBD-4560-ADEE-EF65F6905084}"/>
            </a:ext>
          </a:extLst>
        </xdr:cNvPr>
        <xdr:cNvSpPr txBox="1"/>
      </xdr:nvSpPr>
      <xdr:spPr>
        <a:xfrm>
          <a:off x="4584700" y="933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2" name="直線コネクタ 131">
          <a:extLst>
            <a:ext uri="{FF2B5EF4-FFF2-40B4-BE49-F238E27FC236}">
              <a16:creationId xmlns:a16="http://schemas.microsoft.com/office/drawing/2014/main" id="{3ECDE86E-A1D8-4CE4-9A98-D767419A5E46}"/>
            </a:ext>
          </a:extLst>
        </xdr:cNvPr>
        <xdr:cNvCxnSpPr/>
      </xdr:nvCxnSpPr>
      <xdr:spPr>
        <a:xfrm>
          <a:off x="4425950" y="9574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113877</xdr:rowOff>
    </xdr:from>
    <xdr:to>
      <xdr:col>23</xdr:col>
      <xdr:colOff>133350</xdr:colOff>
      <xdr:row>60</xdr:row>
      <xdr:rowOff>133985</xdr:rowOff>
    </xdr:to>
    <xdr:cxnSp macro="">
      <xdr:nvCxnSpPr>
        <xdr:cNvPr id="133" name="直線コネクタ 132">
          <a:extLst>
            <a:ext uri="{FF2B5EF4-FFF2-40B4-BE49-F238E27FC236}">
              <a16:creationId xmlns:a16="http://schemas.microsoft.com/office/drawing/2014/main" id="{80E1ABA4-F79A-4B8B-96E4-C34DB009ECAE}"/>
            </a:ext>
          </a:extLst>
        </xdr:cNvPr>
        <xdr:cNvCxnSpPr/>
      </xdr:nvCxnSpPr>
      <xdr:spPr>
        <a:xfrm>
          <a:off x="3752850" y="10019877"/>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4" name="財政構造の弾力性平均値テキスト">
          <a:extLst>
            <a:ext uri="{FF2B5EF4-FFF2-40B4-BE49-F238E27FC236}">
              <a16:creationId xmlns:a16="http://schemas.microsoft.com/office/drawing/2014/main" id="{ACD2BA5A-7F94-49E5-913F-B6C44F6A3622}"/>
            </a:ext>
          </a:extLst>
        </xdr:cNvPr>
        <xdr:cNvSpPr txBox="1"/>
      </xdr:nvSpPr>
      <xdr:spPr>
        <a:xfrm>
          <a:off x="4584700" y="1043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5" name="フローチャート: 判断 134">
          <a:extLst>
            <a:ext uri="{FF2B5EF4-FFF2-40B4-BE49-F238E27FC236}">
              <a16:creationId xmlns:a16="http://schemas.microsoft.com/office/drawing/2014/main" id="{140A35B2-26C2-49B2-AFC5-A2E5292DE299}"/>
            </a:ext>
          </a:extLst>
        </xdr:cNvPr>
        <xdr:cNvSpPr/>
      </xdr:nvSpPr>
      <xdr:spPr>
        <a:xfrm>
          <a:off x="446405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61</xdr:row>
      <xdr:rowOff>107315</xdr:rowOff>
    </xdr:to>
    <xdr:cxnSp macro="">
      <xdr:nvCxnSpPr>
        <xdr:cNvPr id="136" name="直線コネクタ 135">
          <a:extLst>
            <a:ext uri="{FF2B5EF4-FFF2-40B4-BE49-F238E27FC236}">
              <a16:creationId xmlns:a16="http://schemas.microsoft.com/office/drawing/2014/main" id="{B6D741E6-29F1-42A7-A9F0-C405099A2566}"/>
            </a:ext>
          </a:extLst>
        </xdr:cNvPr>
        <xdr:cNvCxnSpPr/>
      </xdr:nvCxnSpPr>
      <xdr:spPr>
        <a:xfrm flipV="1">
          <a:off x="2940050" y="10019877"/>
          <a:ext cx="812800" cy="15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a16="http://schemas.microsoft.com/office/drawing/2014/main" id="{AEAC9188-0164-4B2A-8FD6-F54509259F44}"/>
            </a:ext>
          </a:extLst>
        </xdr:cNvPr>
        <xdr:cNvSpPr/>
      </xdr:nvSpPr>
      <xdr:spPr>
        <a:xfrm>
          <a:off x="3702050" y="10326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a:extLst>
            <a:ext uri="{FF2B5EF4-FFF2-40B4-BE49-F238E27FC236}">
              <a16:creationId xmlns:a16="http://schemas.microsoft.com/office/drawing/2014/main" id="{34B9CB4B-1EF8-4C5B-B1DC-3710C5E932F0}"/>
            </a:ext>
          </a:extLst>
        </xdr:cNvPr>
        <xdr:cNvSpPr txBox="1"/>
      </xdr:nvSpPr>
      <xdr:spPr>
        <a:xfrm>
          <a:off x="3409950" y="1040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107315</xdr:rowOff>
    </xdr:from>
    <xdr:to>
      <xdr:col>15</xdr:col>
      <xdr:colOff>82550</xdr:colOff>
      <xdr:row>61</xdr:row>
      <xdr:rowOff>151554</xdr:rowOff>
    </xdr:to>
    <xdr:cxnSp macro="">
      <xdr:nvCxnSpPr>
        <xdr:cNvPr id="139" name="直線コネクタ 138">
          <a:extLst>
            <a:ext uri="{FF2B5EF4-FFF2-40B4-BE49-F238E27FC236}">
              <a16:creationId xmlns:a16="http://schemas.microsoft.com/office/drawing/2014/main" id="{EA32DD63-DB46-44CB-8BBF-DAC6F143C4D6}"/>
            </a:ext>
          </a:extLst>
        </xdr:cNvPr>
        <xdr:cNvCxnSpPr/>
      </xdr:nvCxnSpPr>
      <xdr:spPr>
        <a:xfrm flipV="1">
          <a:off x="2127250" y="10178415"/>
          <a:ext cx="8128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0" name="フローチャート: 判断 139">
          <a:extLst>
            <a:ext uri="{FF2B5EF4-FFF2-40B4-BE49-F238E27FC236}">
              <a16:creationId xmlns:a16="http://schemas.microsoft.com/office/drawing/2014/main" id="{4057C389-E077-4EC5-89CD-4D7B265370AA}"/>
            </a:ext>
          </a:extLst>
        </xdr:cNvPr>
        <xdr:cNvSpPr/>
      </xdr:nvSpPr>
      <xdr:spPr>
        <a:xfrm>
          <a:off x="2889250" y="105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1" name="テキスト ボックス 140">
          <a:extLst>
            <a:ext uri="{FF2B5EF4-FFF2-40B4-BE49-F238E27FC236}">
              <a16:creationId xmlns:a16="http://schemas.microsoft.com/office/drawing/2014/main" id="{E9FFB2BB-B2F7-433E-9A2F-1896CA89F6FA}"/>
            </a:ext>
          </a:extLst>
        </xdr:cNvPr>
        <xdr:cNvSpPr txBox="1"/>
      </xdr:nvSpPr>
      <xdr:spPr>
        <a:xfrm>
          <a:off x="2597150" y="105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136948</xdr:rowOff>
    </xdr:to>
    <xdr:cxnSp macro="">
      <xdr:nvCxnSpPr>
        <xdr:cNvPr id="142" name="直線コネクタ 141">
          <a:extLst>
            <a:ext uri="{FF2B5EF4-FFF2-40B4-BE49-F238E27FC236}">
              <a16:creationId xmlns:a16="http://schemas.microsoft.com/office/drawing/2014/main" id="{C45F2541-D7F4-4518-9202-A3506D5AF6C2}"/>
            </a:ext>
          </a:extLst>
        </xdr:cNvPr>
        <xdr:cNvCxnSpPr/>
      </xdr:nvCxnSpPr>
      <xdr:spPr>
        <a:xfrm flipV="1">
          <a:off x="1333500" y="10222654"/>
          <a:ext cx="79375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3" name="フローチャート: 判断 142">
          <a:extLst>
            <a:ext uri="{FF2B5EF4-FFF2-40B4-BE49-F238E27FC236}">
              <a16:creationId xmlns:a16="http://schemas.microsoft.com/office/drawing/2014/main" id="{71BB908D-2715-4902-917F-0D2CDB8CE963}"/>
            </a:ext>
          </a:extLst>
        </xdr:cNvPr>
        <xdr:cNvSpPr/>
      </xdr:nvSpPr>
      <xdr:spPr>
        <a:xfrm>
          <a:off x="2095500" y="105653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4" name="テキスト ボックス 143">
          <a:extLst>
            <a:ext uri="{FF2B5EF4-FFF2-40B4-BE49-F238E27FC236}">
              <a16:creationId xmlns:a16="http://schemas.microsoft.com/office/drawing/2014/main" id="{F5A6C192-6FF5-4BBB-A740-0158125076C3}"/>
            </a:ext>
          </a:extLst>
        </xdr:cNvPr>
        <xdr:cNvSpPr txBox="1"/>
      </xdr:nvSpPr>
      <xdr:spPr>
        <a:xfrm>
          <a:off x="1784350" y="106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5" name="フローチャート: 判断 144">
          <a:extLst>
            <a:ext uri="{FF2B5EF4-FFF2-40B4-BE49-F238E27FC236}">
              <a16:creationId xmlns:a16="http://schemas.microsoft.com/office/drawing/2014/main" id="{8423EF49-43C5-4ADA-8F83-38AA2F02BA64}"/>
            </a:ext>
          </a:extLst>
        </xdr:cNvPr>
        <xdr:cNvSpPr/>
      </xdr:nvSpPr>
      <xdr:spPr>
        <a:xfrm>
          <a:off x="1282700" y="105412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6" name="テキスト ボックス 145">
          <a:extLst>
            <a:ext uri="{FF2B5EF4-FFF2-40B4-BE49-F238E27FC236}">
              <a16:creationId xmlns:a16="http://schemas.microsoft.com/office/drawing/2014/main" id="{E2FC6273-B6EC-40E9-90BA-818CCA7AC953}"/>
            </a:ext>
          </a:extLst>
        </xdr:cNvPr>
        <xdr:cNvSpPr txBox="1"/>
      </xdr:nvSpPr>
      <xdr:spPr>
        <a:xfrm>
          <a:off x="971550" y="1062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56D3E7F-03D8-4FA1-A2B7-A92AF9B86453}"/>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0F0E2ED-D8DE-497F-A672-56E1308D3EBD}"/>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1B42767-D679-4364-AD12-2548BC5BA9C4}"/>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0995AC2-68B7-4F44-A83F-E9443B33864F}"/>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6DA364B6-C54A-481C-ABB7-A2C5FE7F29EB}"/>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83185</xdr:rowOff>
    </xdr:from>
    <xdr:to>
      <xdr:col>23</xdr:col>
      <xdr:colOff>184150</xdr:colOff>
      <xdr:row>61</xdr:row>
      <xdr:rowOff>13335</xdr:rowOff>
    </xdr:to>
    <xdr:sp macro="" textlink="">
      <xdr:nvSpPr>
        <xdr:cNvPr id="152" name="楕円 151">
          <a:extLst>
            <a:ext uri="{FF2B5EF4-FFF2-40B4-BE49-F238E27FC236}">
              <a16:creationId xmlns:a16="http://schemas.microsoft.com/office/drawing/2014/main" id="{8F22C556-90D4-40DC-9AF3-7E23E8BC8E3C}"/>
            </a:ext>
          </a:extLst>
        </xdr:cNvPr>
        <xdr:cNvSpPr/>
      </xdr:nvSpPr>
      <xdr:spPr>
        <a:xfrm>
          <a:off x="4464050" y="99891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99712</xdr:rowOff>
    </xdr:from>
    <xdr:ext cx="762000" cy="259045"/>
    <xdr:sp macro="" textlink="">
      <xdr:nvSpPr>
        <xdr:cNvPr id="153" name="財政構造の弾力性該当値テキスト">
          <a:extLst>
            <a:ext uri="{FF2B5EF4-FFF2-40B4-BE49-F238E27FC236}">
              <a16:creationId xmlns:a16="http://schemas.microsoft.com/office/drawing/2014/main" id="{E44B1ABC-3772-4CE5-AF9C-4059DC9A3662}"/>
            </a:ext>
          </a:extLst>
        </xdr:cNvPr>
        <xdr:cNvSpPr txBox="1"/>
      </xdr:nvSpPr>
      <xdr:spPr>
        <a:xfrm>
          <a:off x="4584700" y="984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4" name="楕円 153">
          <a:extLst>
            <a:ext uri="{FF2B5EF4-FFF2-40B4-BE49-F238E27FC236}">
              <a16:creationId xmlns:a16="http://schemas.microsoft.com/office/drawing/2014/main" id="{F13D7985-B948-4783-BDDC-E1ECB0C8FEFD}"/>
            </a:ext>
          </a:extLst>
        </xdr:cNvPr>
        <xdr:cNvSpPr/>
      </xdr:nvSpPr>
      <xdr:spPr>
        <a:xfrm>
          <a:off x="3702050" y="99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5" name="テキスト ボックス 154">
          <a:extLst>
            <a:ext uri="{FF2B5EF4-FFF2-40B4-BE49-F238E27FC236}">
              <a16:creationId xmlns:a16="http://schemas.microsoft.com/office/drawing/2014/main" id="{77B85E8F-A7C9-4E7D-94CE-E8F851E21B49}"/>
            </a:ext>
          </a:extLst>
        </xdr:cNvPr>
        <xdr:cNvSpPr txBox="1"/>
      </xdr:nvSpPr>
      <xdr:spPr>
        <a:xfrm>
          <a:off x="3409950" y="974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56515</xdr:rowOff>
    </xdr:from>
    <xdr:to>
      <xdr:col>15</xdr:col>
      <xdr:colOff>133350</xdr:colOff>
      <xdr:row>61</xdr:row>
      <xdr:rowOff>158115</xdr:rowOff>
    </xdr:to>
    <xdr:sp macro="" textlink="">
      <xdr:nvSpPr>
        <xdr:cNvPr id="156" name="楕円 155">
          <a:extLst>
            <a:ext uri="{FF2B5EF4-FFF2-40B4-BE49-F238E27FC236}">
              <a16:creationId xmlns:a16="http://schemas.microsoft.com/office/drawing/2014/main" id="{89995967-D0FE-4D69-BBF5-CFB90EC680B1}"/>
            </a:ext>
          </a:extLst>
        </xdr:cNvPr>
        <xdr:cNvSpPr/>
      </xdr:nvSpPr>
      <xdr:spPr>
        <a:xfrm>
          <a:off x="288925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168292</xdr:rowOff>
    </xdr:from>
    <xdr:ext cx="762000" cy="259045"/>
    <xdr:sp macro="" textlink="">
      <xdr:nvSpPr>
        <xdr:cNvPr id="157" name="テキスト ボックス 156">
          <a:extLst>
            <a:ext uri="{FF2B5EF4-FFF2-40B4-BE49-F238E27FC236}">
              <a16:creationId xmlns:a16="http://schemas.microsoft.com/office/drawing/2014/main" id="{5025DEA9-A1B8-4717-B546-AF4DFFC785C8}"/>
            </a:ext>
          </a:extLst>
        </xdr:cNvPr>
        <xdr:cNvSpPr txBox="1"/>
      </xdr:nvSpPr>
      <xdr:spPr>
        <a:xfrm>
          <a:off x="2597150" y="990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8" name="楕円 157">
          <a:extLst>
            <a:ext uri="{FF2B5EF4-FFF2-40B4-BE49-F238E27FC236}">
              <a16:creationId xmlns:a16="http://schemas.microsoft.com/office/drawing/2014/main" id="{E57CE93E-AC0A-44BC-A3B8-C5C4EA55291A}"/>
            </a:ext>
          </a:extLst>
        </xdr:cNvPr>
        <xdr:cNvSpPr/>
      </xdr:nvSpPr>
      <xdr:spPr>
        <a:xfrm>
          <a:off x="2095500" y="101718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41081</xdr:rowOff>
    </xdr:from>
    <xdr:ext cx="762000" cy="259045"/>
    <xdr:sp macro="" textlink="">
      <xdr:nvSpPr>
        <xdr:cNvPr id="159" name="テキスト ボックス 158">
          <a:extLst>
            <a:ext uri="{FF2B5EF4-FFF2-40B4-BE49-F238E27FC236}">
              <a16:creationId xmlns:a16="http://schemas.microsoft.com/office/drawing/2014/main" id="{0CEF1794-5262-40AF-A19B-16C7E061FA18}"/>
            </a:ext>
          </a:extLst>
        </xdr:cNvPr>
        <xdr:cNvSpPr txBox="1"/>
      </xdr:nvSpPr>
      <xdr:spPr>
        <a:xfrm>
          <a:off x="1784350" y="99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86148</xdr:rowOff>
    </xdr:from>
    <xdr:to>
      <xdr:col>7</xdr:col>
      <xdr:colOff>31750</xdr:colOff>
      <xdr:row>63</xdr:row>
      <xdr:rowOff>16298</xdr:rowOff>
    </xdr:to>
    <xdr:sp macro="" textlink="">
      <xdr:nvSpPr>
        <xdr:cNvPr id="160" name="楕円 159">
          <a:extLst>
            <a:ext uri="{FF2B5EF4-FFF2-40B4-BE49-F238E27FC236}">
              <a16:creationId xmlns:a16="http://schemas.microsoft.com/office/drawing/2014/main" id="{72E6D442-E5D9-43D7-BD15-59048295B26E}"/>
            </a:ext>
          </a:extLst>
        </xdr:cNvPr>
        <xdr:cNvSpPr/>
      </xdr:nvSpPr>
      <xdr:spPr>
        <a:xfrm>
          <a:off x="1282700" y="103223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26475</xdr:rowOff>
    </xdr:from>
    <xdr:ext cx="762000" cy="259045"/>
    <xdr:sp macro="" textlink="">
      <xdr:nvSpPr>
        <xdr:cNvPr id="161" name="テキスト ボックス 160">
          <a:extLst>
            <a:ext uri="{FF2B5EF4-FFF2-40B4-BE49-F238E27FC236}">
              <a16:creationId xmlns:a16="http://schemas.microsoft.com/office/drawing/2014/main" id="{1775D22C-C808-42DB-8A83-9F77F302AE35}"/>
            </a:ext>
          </a:extLst>
        </xdr:cNvPr>
        <xdr:cNvSpPr txBox="1"/>
      </xdr:nvSpPr>
      <xdr:spPr>
        <a:xfrm>
          <a:off x="971550" y="1009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CD3E0FC8-AEAD-493E-A805-886370AA6C54}"/>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7524994F-6130-4D50-B2CF-EC4E1AF83E9C}"/>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28CA83BB-24EA-4FDC-9A2F-E6C5F738866A}"/>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[1,270,982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EFBE38D9-09F6-41D6-B4C2-F73916FC2777}"/>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28582F9-B5B8-4962-8EF0-AD698DD3D0F5}"/>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1F2291E-CBB6-4D79-9D73-42BD923342FA}"/>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7ADE43BF-259E-4B7A-9E2B-C18D45223F4D}"/>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39FB5C50-1DC8-4342-B412-E06EE672373B}"/>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D18C8AC3-4983-462E-80C2-D9490E90FA78}"/>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5A627862-5CCC-4400-85F2-B7139075E9E6}"/>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9F07BDAB-3EFA-48F9-A016-108374145447}"/>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F437ECBA-BA0D-48F7-9825-9A75BEDB1E54}"/>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2F753A3D-F524-4B63-99B2-46EC740BA895}"/>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人件費、物件費等の合計額の人口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当たりの金額が類似団体平均を大きく上回っている。これは物件費が要因となっており、主に産業振興関係各種事業を直営で行っているためである。一部事業の民営化を図っているものの近年は増加傾向である。必要な投資は行いつつ、今後も計画的に民間への移行を行うなど、コストの低減を図っていく方針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7FA043E7-A27C-40FA-869C-F15119BDAFD9}"/>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C659360E-E8BE-45B7-9DD2-B576388F5F8B}"/>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CCD3CF8C-0623-44F4-BFC3-7DC8927F6D84}"/>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855512E3-E6EF-4492-A257-3E3F8E0E681A}"/>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D5658B4C-1BD0-406D-8E6E-E64FA180B319}"/>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6728BC2C-B34B-4D85-9F99-B6C0AE61EC7B}"/>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344F3F4D-7F85-4D76-89E7-67EB4759E862}"/>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417B84B4-F558-4B15-8DF5-1F36062D92DD}"/>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24C682C-22C2-4744-BCD3-E80B9EF7E10E}"/>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C10B714A-1D22-48F7-A8BC-12D5FF66F763}"/>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ACE182F5-419B-456C-8230-DF52A1D717C0}"/>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51DCD4B5-A4DB-496D-8FFF-0EA3B6DD8BDB}"/>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4042FB8E-9C11-4791-B353-8BCE06682049}"/>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1AE2898C-A5E4-47B2-8BD6-18F6074953AC}"/>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76A64A54-B1DD-47C5-9BE8-8956132DF264}"/>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90" name="直線コネクタ 189">
          <a:extLst>
            <a:ext uri="{FF2B5EF4-FFF2-40B4-BE49-F238E27FC236}">
              <a16:creationId xmlns:a16="http://schemas.microsoft.com/office/drawing/2014/main" id="{0206E33F-9D81-498C-B104-BD236C1CE318}"/>
            </a:ext>
          </a:extLst>
        </xdr:cNvPr>
        <xdr:cNvCxnSpPr/>
      </xdr:nvCxnSpPr>
      <xdr:spPr>
        <a:xfrm flipV="1">
          <a:off x="4514850" y="13494285"/>
          <a:ext cx="0" cy="1288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91" name="人件費・物件費等の状況最小値テキスト">
          <a:extLst>
            <a:ext uri="{FF2B5EF4-FFF2-40B4-BE49-F238E27FC236}">
              <a16:creationId xmlns:a16="http://schemas.microsoft.com/office/drawing/2014/main" id="{375C3D45-442D-4DA8-B8CC-7C338F6E3FED}"/>
            </a:ext>
          </a:extLst>
        </xdr:cNvPr>
        <xdr:cNvSpPr txBox="1"/>
      </xdr:nvSpPr>
      <xdr:spPr>
        <a:xfrm>
          <a:off x="4584700" y="1475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2" name="直線コネクタ 191">
          <a:extLst>
            <a:ext uri="{FF2B5EF4-FFF2-40B4-BE49-F238E27FC236}">
              <a16:creationId xmlns:a16="http://schemas.microsoft.com/office/drawing/2014/main" id="{429BE259-9096-447E-B788-69081843E725}"/>
            </a:ext>
          </a:extLst>
        </xdr:cNvPr>
        <xdr:cNvCxnSpPr/>
      </xdr:nvCxnSpPr>
      <xdr:spPr>
        <a:xfrm>
          <a:off x="4425950" y="14782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3" name="人件費・物件費等の状況最大値テキスト">
          <a:extLst>
            <a:ext uri="{FF2B5EF4-FFF2-40B4-BE49-F238E27FC236}">
              <a16:creationId xmlns:a16="http://schemas.microsoft.com/office/drawing/2014/main" id="{B3406B72-CBFD-484C-9D7D-206B40A89679}"/>
            </a:ext>
          </a:extLst>
        </xdr:cNvPr>
        <xdr:cNvSpPr txBox="1"/>
      </xdr:nvSpPr>
      <xdr:spPr>
        <a:xfrm>
          <a:off x="4584700" y="1324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4" name="直線コネクタ 193">
          <a:extLst>
            <a:ext uri="{FF2B5EF4-FFF2-40B4-BE49-F238E27FC236}">
              <a16:creationId xmlns:a16="http://schemas.microsoft.com/office/drawing/2014/main" id="{092E0649-8ACF-4C63-A9E9-BD889BAA9224}"/>
            </a:ext>
          </a:extLst>
        </xdr:cNvPr>
        <xdr:cNvCxnSpPr/>
      </xdr:nvCxnSpPr>
      <xdr:spPr>
        <a:xfrm>
          <a:off x="4425950" y="13494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37539</xdr:rowOff>
    </xdr:from>
    <xdr:to>
      <xdr:col>23</xdr:col>
      <xdr:colOff>133350</xdr:colOff>
      <xdr:row>86</xdr:row>
      <xdr:rowOff>78260</xdr:rowOff>
    </xdr:to>
    <xdr:cxnSp macro="">
      <xdr:nvCxnSpPr>
        <xdr:cNvPr id="195" name="直線コネクタ 194">
          <a:extLst>
            <a:ext uri="{FF2B5EF4-FFF2-40B4-BE49-F238E27FC236}">
              <a16:creationId xmlns:a16="http://schemas.microsoft.com/office/drawing/2014/main" id="{C87CBE93-3F2A-4BA5-8FAC-2E41E81DF43B}"/>
            </a:ext>
          </a:extLst>
        </xdr:cNvPr>
        <xdr:cNvCxnSpPr/>
      </xdr:nvCxnSpPr>
      <xdr:spPr>
        <a:xfrm>
          <a:off x="3752850" y="14071039"/>
          <a:ext cx="762000" cy="20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6" name="人件費・物件費等の状況平均値テキスト">
          <a:extLst>
            <a:ext uri="{FF2B5EF4-FFF2-40B4-BE49-F238E27FC236}">
              <a16:creationId xmlns:a16="http://schemas.microsoft.com/office/drawing/2014/main" id="{9A533406-46AE-4A6C-BB3F-A124982B5B5F}"/>
            </a:ext>
          </a:extLst>
        </xdr:cNvPr>
        <xdr:cNvSpPr txBox="1"/>
      </xdr:nvSpPr>
      <xdr:spPr>
        <a:xfrm>
          <a:off x="4584700" y="13503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7" name="フローチャート: 判断 196">
          <a:extLst>
            <a:ext uri="{FF2B5EF4-FFF2-40B4-BE49-F238E27FC236}">
              <a16:creationId xmlns:a16="http://schemas.microsoft.com/office/drawing/2014/main" id="{D8E4498C-30E2-4090-B832-37442A1BD00D}"/>
            </a:ext>
          </a:extLst>
        </xdr:cNvPr>
        <xdr:cNvSpPr/>
      </xdr:nvSpPr>
      <xdr:spPr>
        <a:xfrm>
          <a:off x="4464050" y="136516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8545</xdr:rowOff>
    </xdr:from>
    <xdr:to>
      <xdr:col>19</xdr:col>
      <xdr:colOff>133350</xdr:colOff>
      <xdr:row>85</xdr:row>
      <xdr:rowOff>37539</xdr:rowOff>
    </xdr:to>
    <xdr:cxnSp macro="">
      <xdr:nvCxnSpPr>
        <xdr:cNvPr id="198" name="直線コネクタ 197">
          <a:extLst>
            <a:ext uri="{FF2B5EF4-FFF2-40B4-BE49-F238E27FC236}">
              <a16:creationId xmlns:a16="http://schemas.microsoft.com/office/drawing/2014/main" id="{74595498-C53B-4D0D-89DE-B8386D506C7B}"/>
            </a:ext>
          </a:extLst>
        </xdr:cNvPr>
        <xdr:cNvCxnSpPr/>
      </xdr:nvCxnSpPr>
      <xdr:spPr>
        <a:xfrm>
          <a:off x="2940050" y="14042045"/>
          <a:ext cx="8128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9" name="フローチャート: 判断 198">
          <a:extLst>
            <a:ext uri="{FF2B5EF4-FFF2-40B4-BE49-F238E27FC236}">
              <a16:creationId xmlns:a16="http://schemas.microsoft.com/office/drawing/2014/main" id="{91AE7A7E-A078-417E-97C4-E497D1AF3344}"/>
            </a:ext>
          </a:extLst>
        </xdr:cNvPr>
        <xdr:cNvSpPr/>
      </xdr:nvSpPr>
      <xdr:spPr>
        <a:xfrm>
          <a:off x="3702050" y="13622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200" name="テキスト ボックス 199">
          <a:extLst>
            <a:ext uri="{FF2B5EF4-FFF2-40B4-BE49-F238E27FC236}">
              <a16:creationId xmlns:a16="http://schemas.microsoft.com/office/drawing/2014/main" id="{455C178E-3C19-4D2E-8BF6-DD78B1B447AE}"/>
            </a:ext>
          </a:extLst>
        </xdr:cNvPr>
        <xdr:cNvSpPr txBox="1"/>
      </xdr:nvSpPr>
      <xdr:spPr>
        <a:xfrm>
          <a:off x="3409950" y="133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161213</xdr:rowOff>
    </xdr:from>
    <xdr:to>
      <xdr:col>15</xdr:col>
      <xdr:colOff>82550</xdr:colOff>
      <xdr:row>85</xdr:row>
      <xdr:rowOff>8545</xdr:rowOff>
    </xdr:to>
    <xdr:cxnSp macro="">
      <xdr:nvCxnSpPr>
        <xdr:cNvPr id="201" name="直線コネクタ 200">
          <a:extLst>
            <a:ext uri="{FF2B5EF4-FFF2-40B4-BE49-F238E27FC236}">
              <a16:creationId xmlns:a16="http://schemas.microsoft.com/office/drawing/2014/main" id="{52DD07FD-7BD3-4635-91AC-069AC0DD61ED}"/>
            </a:ext>
          </a:extLst>
        </xdr:cNvPr>
        <xdr:cNvCxnSpPr/>
      </xdr:nvCxnSpPr>
      <xdr:spPr>
        <a:xfrm>
          <a:off x="2127250" y="14029613"/>
          <a:ext cx="8128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2" name="フローチャート: 判断 201">
          <a:extLst>
            <a:ext uri="{FF2B5EF4-FFF2-40B4-BE49-F238E27FC236}">
              <a16:creationId xmlns:a16="http://schemas.microsoft.com/office/drawing/2014/main" id="{23E8EADC-BA64-4D1B-9742-359A614AA2B8}"/>
            </a:ext>
          </a:extLst>
        </xdr:cNvPr>
        <xdr:cNvSpPr/>
      </xdr:nvSpPr>
      <xdr:spPr>
        <a:xfrm>
          <a:off x="2889250" y="136052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3" name="テキスト ボックス 202">
          <a:extLst>
            <a:ext uri="{FF2B5EF4-FFF2-40B4-BE49-F238E27FC236}">
              <a16:creationId xmlns:a16="http://schemas.microsoft.com/office/drawing/2014/main" id="{9FE9B2DB-B779-43F9-B246-FE93A8A45E53}"/>
            </a:ext>
          </a:extLst>
        </xdr:cNvPr>
        <xdr:cNvSpPr txBox="1"/>
      </xdr:nvSpPr>
      <xdr:spPr>
        <a:xfrm>
          <a:off x="2597150" y="1338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85432</xdr:rowOff>
    </xdr:from>
    <xdr:to>
      <xdr:col>11</xdr:col>
      <xdr:colOff>31750</xdr:colOff>
      <xdr:row>84</xdr:row>
      <xdr:rowOff>161213</xdr:rowOff>
    </xdr:to>
    <xdr:cxnSp macro="">
      <xdr:nvCxnSpPr>
        <xdr:cNvPr id="204" name="直線コネクタ 203">
          <a:extLst>
            <a:ext uri="{FF2B5EF4-FFF2-40B4-BE49-F238E27FC236}">
              <a16:creationId xmlns:a16="http://schemas.microsoft.com/office/drawing/2014/main" id="{173B6DB9-8011-47F2-9638-32BFA4F31E03}"/>
            </a:ext>
          </a:extLst>
        </xdr:cNvPr>
        <xdr:cNvCxnSpPr/>
      </xdr:nvCxnSpPr>
      <xdr:spPr>
        <a:xfrm>
          <a:off x="1333500" y="13953832"/>
          <a:ext cx="793750" cy="7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5" name="フローチャート: 判断 204">
          <a:extLst>
            <a:ext uri="{FF2B5EF4-FFF2-40B4-BE49-F238E27FC236}">
              <a16:creationId xmlns:a16="http://schemas.microsoft.com/office/drawing/2014/main" id="{B6BACDC9-A9B5-4899-8DE0-1FD1E63F26F6}"/>
            </a:ext>
          </a:extLst>
        </xdr:cNvPr>
        <xdr:cNvSpPr/>
      </xdr:nvSpPr>
      <xdr:spPr>
        <a:xfrm>
          <a:off x="2095500" y="135737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6" name="テキスト ボックス 205">
          <a:extLst>
            <a:ext uri="{FF2B5EF4-FFF2-40B4-BE49-F238E27FC236}">
              <a16:creationId xmlns:a16="http://schemas.microsoft.com/office/drawing/2014/main" id="{84C99D78-AE87-4A2B-BD7F-86FD68028645}"/>
            </a:ext>
          </a:extLst>
        </xdr:cNvPr>
        <xdr:cNvSpPr txBox="1"/>
      </xdr:nvSpPr>
      <xdr:spPr>
        <a:xfrm>
          <a:off x="1784350" y="1335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7" name="フローチャート: 判断 206">
          <a:extLst>
            <a:ext uri="{FF2B5EF4-FFF2-40B4-BE49-F238E27FC236}">
              <a16:creationId xmlns:a16="http://schemas.microsoft.com/office/drawing/2014/main" id="{D878B446-F867-4C14-8606-ADB41CB22DCE}"/>
            </a:ext>
          </a:extLst>
        </xdr:cNvPr>
        <xdr:cNvSpPr/>
      </xdr:nvSpPr>
      <xdr:spPr>
        <a:xfrm>
          <a:off x="1282700" y="135661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8" name="テキスト ボックス 207">
          <a:extLst>
            <a:ext uri="{FF2B5EF4-FFF2-40B4-BE49-F238E27FC236}">
              <a16:creationId xmlns:a16="http://schemas.microsoft.com/office/drawing/2014/main" id="{3A922D86-D646-4C5C-8AA8-ABCF595DE54D}"/>
            </a:ext>
          </a:extLst>
        </xdr:cNvPr>
        <xdr:cNvSpPr txBox="1"/>
      </xdr:nvSpPr>
      <xdr:spPr>
        <a:xfrm>
          <a:off x="971550" y="133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ABF43C7-13C2-4125-8BBD-48E1FC1B49FD}"/>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CB1A28EC-B900-40D8-BBBF-5C0247BC3D71}"/>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28E0215-B616-43F0-859C-08FAC9990FE9}"/>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89C8A93-910F-4277-861E-5A7C4D1E6DD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43EAC4E-8EF6-4955-87A8-3870357FF2E9}"/>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27460</xdr:rowOff>
    </xdr:from>
    <xdr:to>
      <xdr:col>23</xdr:col>
      <xdr:colOff>184150</xdr:colOff>
      <xdr:row>86</xdr:row>
      <xdr:rowOff>129060</xdr:rowOff>
    </xdr:to>
    <xdr:sp macro="" textlink="">
      <xdr:nvSpPr>
        <xdr:cNvPr id="214" name="楕円 213">
          <a:extLst>
            <a:ext uri="{FF2B5EF4-FFF2-40B4-BE49-F238E27FC236}">
              <a16:creationId xmlns:a16="http://schemas.microsoft.com/office/drawing/2014/main" id="{9FCBE813-70D2-49A9-B7BC-7E10CAF417EE}"/>
            </a:ext>
          </a:extLst>
        </xdr:cNvPr>
        <xdr:cNvSpPr/>
      </xdr:nvSpPr>
      <xdr:spPr>
        <a:xfrm>
          <a:off x="4464050" y="142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170987</xdr:rowOff>
    </xdr:from>
    <xdr:ext cx="762000" cy="259045"/>
    <xdr:sp macro="" textlink="">
      <xdr:nvSpPr>
        <xdr:cNvPr id="215" name="人件費・物件費等の状況該当値テキスト">
          <a:extLst>
            <a:ext uri="{FF2B5EF4-FFF2-40B4-BE49-F238E27FC236}">
              <a16:creationId xmlns:a16="http://schemas.microsoft.com/office/drawing/2014/main" id="{AAC7AF62-6141-42C5-AE2F-F7440EAB223F}"/>
            </a:ext>
          </a:extLst>
        </xdr:cNvPr>
        <xdr:cNvSpPr txBox="1"/>
      </xdr:nvSpPr>
      <xdr:spPr>
        <a:xfrm>
          <a:off x="4584700" y="141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158189</xdr:rowOff>
    </xdr:from>
    <xdr:to>
      <xdr:col>19</xdr:col>
      <xdr:colOff>184150</xdr:colOff>
      <xdr:row>85</xdr:row>
      <xdr:rowOff>88339</xdr:rowOff>
    </xdr:to>
    <xdr:sp macro="" textlink="">
      <xdr:nvSpPr>
        <xdr:cNvPr id="216" name="楕円 215">
          <a:extLst>
            <a:ext uri="{FF2B5EF4-FFF2-40B4-BE49-F238E27FC236}">
              <a16:creationId xmlns:a16="http://schemas.microsoft.com/office/drawing/2014/main" id="{C2C15C6F-1027-4313-ACD9-5E24CD0396C9}"/>
            </a:ext>
          </a:extLst>
        </xdr:cNvPr>
        <xdr:cNvSpPr/>
      </xdr:nvSpPr>
      <xdr:spPr>
        <a:xfrm>
          <a:off x="3702050" y="14026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73116</xdr:rowOff>
    </xdr:from>
    <xdr:ext cx="736600" cy="259045"/>
    <xdr:sp macro="" textlink="">
      <xdr:nvSpPr>
        <xdr:cNvPr id="217" name="テキスト ボックス 216">
          <a:extLst>
            <a:ext uri="{FF2B5EF4-FFF2-40B4-BE49-F238E27FC236}">
              <a16:creationId xmlns:a16="http://schemas.microsoft.com/office/drawing/2014/main" id="{CAF8F586-6A3B-457D-8A84-E75B140F2DDB}"/>
            </a:ext>
          </a:extLst>
        </xdr:cNvPr>
        <xdr:cNvSpPr txBox="1"/>
      </xdr:nvSpPr>
      <xdr:spPr>
        <a:xfrm>
          <a:off x="3409950" y="1410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129195</xdr:rowOff>
    </xdr:from>
    <xdr:to>
      <xdr:col>15</xdr:col>
      <xdr:colOff>133350</xdr:colOff>
      <xdr:row>85</xdr:row>
      <xdr:rowOff>59345</xdr:rowOff>
    </xdr:to>
    <xdr:sp macro="" textlink="">
      <xdr:nvSpPr>
        <xdr:cNvPr id="218" name="楕円 217">
          <a:extLst>
            <a:ext uri="{FF2B5EF4-FFF2-40B4-BE49-F238E27FC236}">
              <a16:creationId xmlns:a16="http://schemas.microsoft.com/office/drawing/2014/main" id="{7C84DD4D-7732-4087-9708-7C87E39A9194}"/>
            </a:ext>
          </a:extLst>
        </xdr:cNvPr>
        <xdr:cNvSpPr/>
      </xdr:nvSpPr>
      <xdr:spPr>
        <a:xfrm>
          <a:off x="2889250" y="139975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44122</xdr:rowOff>
    </xdr:from>
    <xdr:ext cx="762000" cy="259045"/>
    <xdr:sp macro="" textlink="">
      <xdr:nvSpPr>
        <xdr:cNvPr id="219" name="テキスト ボックス 218">
          <a:extLst>
            <a:ext uri="{FF2B5EF4-FFF2-40B4-BE49-F238E27FC236}">
              <a16:creationId xmlns:a16="http://schemas.microsoft.com/office/drawing/2014/main" id="{766F6E4F-1C9E-41FE-BE58-0B044D8F8B26}"/>
            </a:ext>
          </a:extLst>
        </xdr:cNvPr>
        <xdr:cNvSpPr txBox="1"/>
      </xdr:nvSpPr>
      <xdr:spPr>
        <a:xfrm>
          <a:off x="2597150" y="1407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110413</xdr:rowOff>
    </xdr:from>
    <xdr:to>
      <xdr:col>11</xdr:col>
      <xdr:colOff>82550</xdr:colOff>
      <xdr:row>85</xdr:row>
      <xdr:rowOff>40563</xdr:rowOff>
    </xdr:to>
    <xdr:sp macro="" textlink="">
      <xdr:nvSpPr>
        <xdr:cNvPr id="220" name="楕円 219">
          <a:extLst>
            <a:ext uri="{FF2B5EF4-FFF2-40B4-BE49-F238E27FC236}">
              <a16:creationId xmlns:a16="http://schemas.microsoft.com/office/drawing/2014/main" id="{12393255-861F-4FD7-8BAB-E6089D2FC6FE}"/>
            </a:ext>
          </a:extLst>
        </xdr:cNvPr>
        <xdr:cNvSpPr/>
      </xdr:nvSpPr>
      <xdr:spPr>
        <a:xfrm>
          <a:off x="2095500" y="139788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25340</xdr:rowOff>
    </xdr:from>
    <xdr:ext cx="762000" cy="259045"/>
    <xdr:sp macro="" textlink="">
      <xdr:nvSpPr>
        <xdr:cNvPr id="221" name="テキスト ボックス 220">
          <a:extLst>
            <a:ext uri="{FF2B5EF4-FFF2-40B4-BE49-F238E27FC236}">
              <a16:creationId xmlns:a16="http://schemas.microsoft.com/office/drawing/2014/main" id="{EB34044F-600E-4079-9636-D535BFD4BA73}"/>
            </a:ext>
          </a:extLst>
        </xdr:cNvPr>
        <xdr:cNvSpPr txBox="1"/>
      </xdr:nvSpPr>
      <xdr:spPr>
        <a:xfrm>
          <a:off x="1784350" y="1405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34632</xdr:rowOff>
    </xdr:from>
    <xdr:to>
      <xdr:col>7</xdr:col>
      <xdr:colOff>31750</xdr:colOff>
      <xdr:row>84</xdr:row>
      <xdr:rowOff>136232</xdr:rowOff>
    </xdr:to>
    <xdr:sp macro="" textlink="">
      <xdr:nvSpPr>
        <xdr:cNvPr id="222" name="楕円 221">
          <a:extLst>
            <a:ext uri="{FF2B5EF4-FFF2-40B4-BE49-F238E27FC236}">
              <a16:creationId xmlns:a16="http://schemas.microsoft.com/office/drawing/2014/main" id="{BD776E81-4A5B-440B-A5E8-A34BA0F645EC}"/>
            </a:ext>
          </a:extLst>
        </xdr:cNvPr>
        <xdr:cNvSpPr/>
      </xdr:nvSpPr>
      <xdr:spPr>
        <a:xfrm>
          <a:off x="1282700" y="139030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121009</xdr:rowOff>
    </xdr:from>
    <xdr:ext cx="762000" cy="259045"/>
    <xdr:sp macro="" textlink="">
      <xdr:nvSpPr>
        <xdr:cNvPr id="223" name="テキスト ボックス 222">
          <a:extLst>
            <a:ext uri="{FF2B5EF4-FFF2-40B4-BE49-F238E27FC236}">
              <a16:creationId xmlns:a16="http://schemas.microsoft.com/office/drawing/2014/main" id="{BE38F0E1-3E68-4824-97B4-F2B7F1B69A91}"/>
            </a:ext>
          </a:extLst>
        </xdr:cNvPr>
        <xdr:cNvSpPr txBox="1"/>
      </xdr:nvSpPr>
      <xdr:spPr>
        <a:xfrm>
          <a:off x="971550" y="1398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CD4436AA-0ECC-4483-B80D-72D0878B4702}"/>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70C848F3-9975-49BB-BED7-586B27D1F0F7}"/>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707A77AA-FB32-4B64-8118-DA390CE92E4F}"/>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A2F9191A-6773-4AE7-8A4A-82E5BF4365C5}"/>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C7461407-72D8-4579-91DE-2CC0D33B1DD9}"/>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7A61729D-3E6A-4595-9F02-EC600FB69B55}"/>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CA948392-4CB0-4CCB-BBE0-6C94BDF19415}"/>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84EA7327-3DB1-4895-B71A-36E804C4D746}"/>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441BE82A-C9FF-40AD-A6C1-B0013083264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D0B569C1-D4B2-4E69-8941-87180F81CAE3}"/>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3219545E-46B2-4B63-BEB4-DA74ED303A56}"/>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B3EBFB68-7A0A-418D-BC17-A64DC5AB5D64}"/>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35CD2BA3-8B88-43EC-9EEA-2B173CCF17AD}"/>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本村のラスパイレス指数は以前から低く推移しており、今後も均衡の原則に基づき、適正な給料水準を維持する。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A7B711B4-BDC1-4EC6-85BE-3195D5AF700F}"/>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AA2197FC-0E29-496D-962D-627F0D3DC741}"/>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2CDBDDE6-C808-4434-9718-FD6C5E5DE34D}"/>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D99E6AF3-5E33-49A5-B7DC-B5A84A2D9D87}"/>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D6028E77-D17C-4BB1-A096-61409CB07162}"/>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9C85AA97-40D0-484F-A9DB-CFE5432211CB}"/>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35A44202-D621-4766-B4AC-732A1BBEF22A}"/>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4FC15B2D-2832-425C-B328-8B659A209456}"/>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FC272526-3C47-45C5-8021-7E9A2313C219}"/>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ED0F2176-BB84-4B58-A9C8-1B3005193267}"/>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807918DE-0DC4-4A1D-BDBD-412CA2F7FA96}"/>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BB59FC1C-034E-4ADC-A24A-C5E475BFFF75}"/>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81A4DC36-F081-4927-BA5A-95B4E61973C8}"/>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50" name="直線コネクタ 249">
          <a:extLst>
            <a:ext uri="{FF2B5EF4-FFF2-40B4-BE49-F238E27FC236}">
              <a16:creationId xmlns:a16="http://schemas.microsoft.com/office/drawing/2014/main" id="{17709533-2D9A-4C38-AC17-259DD9039CE3}"/>
            </a:ext>
          </a:extLst>
        </xdr:cNvPr>
        <xdr:cNvCxnSpPr/>
      </xdr:nvCxnSpPr>
      <xdr:spPr>
        <a:xfrm flipV="1">
          <a:off x="15474950" y="13567918"/>
          <a:ext cx="0" cy="1186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51" name="給与水準   （国との比較）最小値テキスト">
          <a:extLst>
            <a:ext uri="{FF2B5EF4-FFF2-40B4-BE49-F238E27FC236}">
              <a16:creationId xmlns:a16="http://schemas.microsoft.com/office/drawing/2014/main" id="{2D5F7CD5-13E6-4F6C-B86B-8CC6ED990E1C}"/>
            </a:ext>
          </a:extLst>
        </xdr:cNvPr>
        <xdr:cNvSpPr txBox="1"/>
      </xdr:nvSpPr>
      <xdr:spPr>
        <a:xfrm>
          <a:off x="15563850" y="1472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2" name="直線コネクタ 251">
          <a:extLst>
            <a:ext uri="{FF2B5EF4-FFF2-40B4-BE49-F238E27FC236}">
              <a16:creationId xmlns:a16="http://schemas.microsoft.com/office/drawing/2014/main" id="{5F78FDE7-9410-4D22-A9AA-D294908E3CB1}"/>
            </a:ext>
          </a:extLst>
        </xdr:cNvPr>
        <xdr:cNvCxnSpPr/>
      </xdr:nvCxnSpPr>
      <xdr:spPr>
        <a:xfrm>
          <a:off x="15405100" y="147540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3" name="給与水準   （国との比較）最大値テキスト">
          <a:extLst>
            <a:ext uri="{FF2B5EF4-FFF2-40B4-BE49-F238E27FC236}">
              <a16:creationId xmlns:a16="http://schemas.microsoft.com/office/drawing/2014/main" id="{90FEF1E3-06A1-431F-B365-A42C3D01F144}"/>
            </a:ext>
          </a:extLst>
        </xdr:cNvPr>
        <xdr:cNvSpPr txBox="1"/>
      </xdr:nvSpPr>
      <xdr:spPr>
        <a:xfrm>
          <a:off x="15563850" y="1332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4" name="直線コネクタ 253">
          <a:extLst>
            <a:ext uri="{FF2B5EF4-FFF2-40B4-BE49-F238E27FC236}">
              <a16:creationId xmlns:a16="http://schemas.microsoft.com/office/drawing/2014/main" id="{329912A8-E060-4F48-8EB3-7118FFBCD12A}"/>
            </a:ext>
          </a:extLst>
        </xdr:cNvPr>
        <xdr:cNvCxnSpPr/>
      </xdr:nvCxnSpPr>
      <xdr:spPr>
        <a:xfrm>
          <a:off x="15405100" y="135679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48513</xdr:rowOff>
    </xdr:from>
    <xdr:to>
      <xdr:col>81</xdr:col>
      <xdr:colOff>44450</xdr:colOff>
      <xdr:row>86</xdr:row>
      <xdr:rowOff>101600</xdr:rowOff>
    </xdr:to>
    <xdr:cxnSp macro="">
      <xdr:nvCxnSpPr>
        <xdr:cNvPr id="255" name="直線コネクタ 254">
          <a:extLst>
            <a:ext uri="{FF2B5EF4-FFF2-40B4-BE49-F238E27FC236}">
              <a16:creationId xmlns:a16="http://schemas.microsoft.com/office/drawing/2014/main" id="{DD5129EE-D7E9-495E-9313-37DDE68B3C04}"/>
            </a:ext>
          </a:extLst>
        </xdr:cNvPr>
        <xdr:cNvCxnSpPr/>
      </xdr:nvCxnSpPr>
      <xdr:spPr>
        <a:xfrm>
          <a:off x="14712950" y="14247113"/>
          <a:ext cx="7620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6" name="給与水準   （国との比較）平均値テキスト">
          <a:extLst>
            <a:ext uri="{FF2B5EF4-FFF2-40B4-BE49-F238E27FC236}">
              <a16:creationId xmlns:a16="http://schemas.microsoft.com/office/drawing/2014/main" id="{EC53C2F1-85E1-4658-8118-2E04B63F060E}"/>
            </a:ext>
          </a:extLst>
        </xdr:cNvPr>
        <xdr:cNvSpPr txBox="1"/>
      </xdr:nvSpPr>
      <xdr:spPr>
        <a:xfrm>
          <a:off x="15563850" y="1448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7" name="フローチャート: 判断 256">
          <a:extLst>
            <a:ext uri="{FF2B5EF4-FFF2-40B4-BE49-F238E27FC236}">
              <a16:creationId xmlns:a16="http://schemas.microsoft.com/office/drawing/2014/main" id="{C76648C0-E9FD-47DE-8C62-4CEDD6E543D2}"/>
            </a:ext>
          </a:extLst>
        </xdr:cNvPr>
        <xdr:cNvSpPr/>
      </xdr:nvSpPr>
      <xdr:spPr>
        <a:xfrm>
          <a:off x="15430500" y="145084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48513</xdr:rowOff>
    </xdr:from>
    <xdr:to>
      <xdr:col>77</xdr:col>
      <xdr:colOff>44450</xdr:colOff>
      <xdr:row>86</xdr:row>
      <xdr:rowOff>67818</xdr:rowOff>
    </xdr:to>
    <xdr:cxnSp macro="">
      <xdr:nvCxnSpPr>
        <xdr:cNvPr id="258" name="直線コネクタ 257">
          <a:extLst>
            <a:ext uri="{FF2B5EF4-FFF2-40B4-BE49-F238E27FC236}">
              <a16:creationId xmlns:a16="http://schemas.microsoft.com/office/drawing/2014/main" id="{212EFFEE-409B-4219-AFED-FB9FB3AB4175}"/>
            </a:ext>
          </a:extLst>
        </xdr:cNvPr>
        <xdr:cNvCxnSpPr/>
      </xdr:nvCxnSpPr>
      <xdr:spPr>
        <a:xfrm flipV="1">
          <a:off x="13906500" y="14247113"/>
          <a:ext cx="80645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9" name="フローチャート: 判断 258">
          <a:extLst>
            <a:ext uri="{FF2B5EF4-FFF2-40B4-BE49-F238E27FC236}">
              <a16:creationId xmlns:a16="http://schemas.microsoft.com/office/drawing/2014/main" id="{B9A11030-4980-40DC-9178-D9F8B4D6F628}"/>
            </a:ext>
          </a:extLst>
        </xdr:cNvPr>
        <xdr:cNvSpPr/>
      </xdr:nvSpPr>
      <xdr:spPr>
        <a:xfrm>
          <a:off x="14668500" y="145181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60" name="テキスト ボックス 259">
          <a:extLst>
            <a:ext uri="{FF2B5EF4-FFF2-40B4-BE49-F238E27FC236}">
              <a16:creationId xmlns:a16="http://schemas.microsoft.com/office/drawing/2014/main" id="{74110D49-DDE4-4F5A-B1D5-BBF19FE5E698}"/>
            </a:ext>
          </a:extLst>
        </xdr:cNvPr>
        <xdr:cNvSpPr txBox="1"/>
      </xdr:nvSpPr>
      <xdr:spPr>
        <a:xfrm>
          <a:off x="14370050" y="14598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67818</xdr:rowOff>
    </xdr:from>
    <xdr:to>
      <xdr:col>72</xdr:col>
      <xdr:colOff>203200</xdr:colOff>
      <xdr:row>86</xdr:row>
      <xdr:rowOff>135382</xdr:rowOff>
    </xdr:to>
    <xdr:cxnSp macro="">
      <xdr:nvCxnSpPr>
        <xdr:cNvPr id="261" name="直線コネクタ 260">
          <a:extLst>
            <a:ext uri="{FF2B5EF4-FFF2-40B4-BE49-F238E27FC236}">
              <a16:creationId xmlns:a16="http://schemas.microsoft.com/office/drawing/2014/main" id="{469A117B-5FCD-4F1C-B189-2A54D8FDE386}"/>
            </a:ext>
          </a:extLst>
        </xdr:cNvPr>
        <xdr:cNvCxnSpPr/>
      </xdr:nvCxnSpPr>
      <xdr:spPr>
        <a:xfrm flipV="1">
          <a:off x="13106400" y="14266418"/>
          <a:ext cx="8001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2" name="フローチャート: 判断 261">
          <a:extLst>
            <a:ext uri="{FF2B5EF4-FFF2-40B4-BE49-F238E27FC236}">
              <a16:creationId xmlns:a16="http://schemas.microsoft.com/office/drawing/2014/main" id="{5A5ECB9E-E5D7-42B1-A60D-5CC9CAAAB34E}"/>
            </a:ext>
          </a:extLst>
        </xdr:cNvPr>
        <xdr:cNvSpPr/>
      </xdr:nvSpPr>
      <xdr:spPr>
        <a:xfrm>
          <a:off x="13868400" y="145133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3" name="テキスト ボックス 262">
          <a:extLst>
            <a:ext uri="{FF2B5EF4-FFF2-40B4-BE49-F238E27FC236}">
              <a16:creationId xmlns:a16="http://schemas.microsoft.com/office/drawing/2014/main" id="{0EBF9FF5-9C0D-4253-92CE-81269EB68D54}"/>
            </a:ext>
          </a:extLst>
        </xdr:cNvPr>
        <xdr:cNvSpPr txBox="1"/>
      </xdr:nvSpPr>
      <xdr:spPr>
        <a:xfrm>
          <a:off x="1355725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96774</xdr:rowOff>
    </xdr:from>
    <xdr:to>
      <xdr:col>68</xdr:col>
      <xdr:colOff>152400</xdr:colOff>
      <xdr:row>86</xdr:row>
      <xdr:rowOff>135382</xdr:rowOff>
    </xdr:to>
    <xdr:cxnSp macro="">
      <xdr:nvCxnSpPr>
        <xdr:cNvPr id="264" name="直線コネクタ 263">
          <a:extLst>
            <a:ext uri="{FF2B5EF4-FFF2-40B4-BE49-F238E27FC236}">
              <a16:creationId xmlns:a16="http://schemas.microsoft.com/office/drawing/2014/main" id="{93CEEFAE-AA40-4E1E-B14B-33E733B552C4}"/>
            </a:ext>
          </a:extLst>
        </xdr:cNvPr>
        <xdr:cNvCxnSpPr/>
      </xdr:nvCxnSpPr>
      <xdr:spPr>
        <a:xfrm>
          <a:off x="12293600" y="14295374"/>
          <a:ext cx="8128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5" name="フローチャート: 判断 264">
          <a:extLst>
            <a:ext uri="{FF2B5EF4-FFF2-40B4-BE49-F238E27FC236}">
              <a16:creationId xmlns:a16="http://schemas.microsoft.com/office/drawing/2014/main" id="{8EFF58FC-2379-449F-B9B0-D2C03705259C}"/>
            </a:ext>
          </a:extLst>
        </xdr:cNvPr>
        <xdr:cNvSpPr/>
      </xdr:nvSpPr>
      <xdr:spPr>
        <a:xfrm>
          <a:off x="13055600" y="1451330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96A74578-CDEE-4EF5-8943-939D0CF62462}"/>
            </a:ext>
          </a:extLst>
        </xdr:cNvPr>
        <xdr:cNvSpPr txBox="1"/>
      </xdr:nvSpPr>
      <xdr:spPr>
        <a:xfrm>
          <a:off x="1276350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7" name="フローチャート: 判断 266">
          <a:extLst>
            <a:ext uri="{FF2B5EF4-FFF2-40B4-BE49-F238E27FC236}">
              <a16:creationId xmlns:a16="http://schemas.microsoft.com/office/drawing/2014/main" id="{FE8D98CE-16B0-4BC5-BEEB-21C3AD7EC44F}"/>
            </a:ext>
          </a:extLst>
        </xdr:cNvPr>
        <xdr:cNvSpPr/>
      </xdr:nvSpPr>
      <xdr:spPr>
        <a:xfrm>
          <a:off x="12242800" y="145133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8" name="テキスト ボックス 267">
          <a:extLst>
            <a:ext uri="{FF2B5EF4-FFF2-40B4-BE49-F238E27FC236}">
              <a16:creationId xmlns:a16="http://schemas.microsoft.com/office/drawing/2014/main" id="{BB13EF52-A287-483F-BE98-519B9BB0CCD2}"/>
            </a:ext>
          </a:extLst>
        </xdr:cNvPr>
        <xdr:cNvSpPr txBox="1"/>
      </xdr:nvSpPr>
      <xdr:spPr>
        <a:xfrm>
          <a:off x="1195070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3C39A63-92F4-4273-BDE6-D97C655AA1BA}"/>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5EA0051B-3E83-4A19-AF24-DB3AC9C77172}"/>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C488482-B88B-4DB4-A105-7C682EBA9C1F}"/>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A5DABFB-B183-46FE-B702-371F7C2FE566}"/>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07A08E5-9DE8-4099-9977-B1A3DA2C5EBC}"/>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a:extLst>
            <a:ext uri="{FF2B5EF4-FFF2-40B4-BE49-F238E27FC236}">
              <a16:creationId xmlns:a16="http://schemas.microsoft.com/office/drawing/2014/main" id="{735981BC-2948-4BEF-8BA3-1F85D4B098D5}"/>
            </a:ext>
          </a:extLst>
        </xdr:cNvPr>
        <xdr:cNvSpPr/>
      </xdr:nvSpPr>
      <xdr:spPr>
        <a:xfrm>
          <a:off x="15430500" y="142494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5" name="給与水準   （国との比較）該当値テキスト">
          <a:extLst>
            <a:ext uri="{FF2B5EF4-FFF2-40B4-BE49-F238E27FC236}">
              <a16:creationId xmlns:a16="http://schemas.microsoft.com/office/drawing/2014/main" id="{BEB687DD-4510-43C8-AC2C-D2840E78FEF9}"/>
            </a:ext>
          </a:extLst>
        </xdr:cNvPr>
        <xdr:cNvSpPr txBox="1"/>
      </xdr:nvSpPr>
      <xdr:spPr>
        <a:xfrm>
          <a:off x="1556385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169163</xdr:rowOff>
    </xdr:from>
    <xdr:to>
      <xdr:col>77</xdr:col>
      <xdr:colOff>95250</xdr:colOff>
      <xdr:row>86</xdr:row>
      <xdr:rowOff>99313</xdr:rowOff>
    </xdr:to>
    <xdr:sp macro="" textlink="">
      <xdr:nvSpPr>
        <xdr:cNvPr id="276" name="楕円 275">
          <a:extLst>
            <a:ext uri="{FF2B5EF4-FFF2-40B4-BE49-F238E27FC236}">
              <a16:creationId xmlns:a16="http://schemas.microsoft.com/office/drawing/2014/main" id="{EA3169C2-5F74-42E8-9CF6-45B9528E810F}"/>
            </a:ext>
          </a:extLst>
        </xdr:cNvPr>
        <xdr:cNvSpPr/>
      </xdr:nvSpPr>
      <xdr:spPr>
        <a:xfrm>
          <a:off x="14668500" y="141963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109490</xdr:rowOff>
    </xdr:from>
    <xdr:ext cx="736600" cy="259045"/>
    <xdr:sp macro="" textlink="">
      <xdr:nvSpPr>
        <xdr:cNvPr id="277" name="テキスト ボックス 276">
          <a:extLst>
            <a:ext uri="{FF2B5EF4-FFF2-40B4-BE49-F238E27FC236}">
              <a16:creationId xmlns:a16="http://schemas.microsoft.com/office/drawing/2014/main" id="{E050E6FA-EE69-425D-9303-20562D87BB0A}"/>
            </a:ext>
          </a:extLst>
        </xdr:cNvPr>
        <xdr:cNvSpPr txBox="1"/>
      </xdr:nvSpPr>
      <xdr:spPr>
        <a:xfrm>
          <a:off x="14370050" y="13977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17018</xdr:rowOff>
    </xdr:from>
    <xdr:to>
      <xdr:col>73</xdr:col>
      <xdr:colOff>44450</xdr:colOff>
      <xdr:row>86</xdr:row>
      <xdr:rowOff>118618</xdr:rowOff>
    </xdr:to>
    <xdr:sp macro="" textlink="">
      <xdr:nvSpPr>
        <xdr:cNvPr id="278" name="楕円 277">
          <a:extLst>
            <a:ext uri="{FF2B5EF4-FFF2-40B4-BE49-F238E27FC236}">
              <a16:creationId xmlns:a16="http://schemas.microsoft.com/office/drawing/2014/main" id="{CF7BE752-F6AA-459C-B27C-294732BE77C2}"/>
            </a:ext>
          </a:extLst>
        </xdr:cNvPr>
        <xdr:cNvSpPr/>
      </xdr:nvSpPr>
      <xdr:spPr>
        <a:xfrm>
          <a:off x="13868400" y="142156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128795</xdr:rowOff>
    </xdr:from>
    <xdr:ext cx="762000" cy="259045"/>
    <xdr:sp macro="" textlink="">
      <xdr:nvSpPr>
        <xdr:cNvPr id="279" name="テキスト ボックス 278">
          <a:extLst>
            <a:ext uri="{FF2B5EF4-FFF2-40B4-BE49-F238E27FC236}">
              <a16:creationId xmlns:a16="http://schemas.microsoft.com/office/drawing/2014/main" id="{3F2D7139-DA7E-46E6-B2F4-B16185BC5F72}"/>
            </a:ext>
          </a:extLst>
        </xdr:cNvPr>
        <xdr:cNvSpPr txBox="1"/>
      </xdr:nvSpPr>
      <xdr:spPr>
        <a:xfrm>
          <a:off x="13557250" y="1399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84582</xdr:rowOff>
    </xdr:from>
    <xdr:to>
      <xdr:col>68</xdr:col>
      <xdr:colOff>203200</xdr:colOff>
      <xdr:row>87</xdr:row>
      <xdr:rowOff>14732</xdr:rowOff>
    </xdr:to>
    <xdr:sp macro="" textlink="">
      <xdr:nvSpPr>
        <xdr:cNvPr id="280" name="楕円 279">
          <a:extLst>
            <a:ext uri="{FF2B5EF4-FFF2-40B4-BE49-F238E27FC236}">
              <a16:creationId xmlns:a16="http://schemas.microsoft.com/office/drawing/2014/main" id="{3FE53BDD-EE1E-4485-8DC0-E48097C07D51}"/>
            </a:ext>
          </a:extLst>
        </xdr:cNvPr>
        <xdr:cNvSpPr/>
      </xdr:nvSpPr>
      <xdr:spPr>
        <a:xfrm>
          <a:off x="13055600" y="1428318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24909</xdr:rowOff>
    </xdr:from>
    <xdr:ext cx="762000" cy="259045"/>
    <xdr:sp macro="" textlink="">
      <xdr:nvSpPr>
        <xdr:cNvPr id="281" name="テキスト ボックス 280">
          <a:extLst>
            <a:ext uri="{FF2B5EF4-FFF2-40B4-BE49-F238E27FC236}">
              <a16:creationId xmlns:a16="http://schemas.microsoft.com/office/drawing/2014/main" id="{A10BBFB1-5DB9-481A-9CAA-0ACFFC162A7B}"/>
            </a:ext>
          </a:extLst>
        </xdr:cNvPr>
        <xdr:cNvSpPr txBox="1"/>
      </xdr:nvSpPr>
      <xdr:spPr>
        <a:xfrm>
          <a:off x="12763500" y="1405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45974</xdr:rowOff>
    </xdr:from>
    <xdr:to>
      <xdr:col>64</xdr:col>
      <xdr:colOff>152400</xdr:colOff>
      <xdr:row>86</xdr:row>
      <xdr:rowOff>147574</xdr:rowOff>
    </xdr:to>
    <xdr:sp macro="" textlink="">
      <xdr:nvSpPr>
        <xdr:cNvPr id="282" name="楕円 281">
          <a:extLst>
            <a:ext uri="{FF2B5EF4-FFF2-40B4-BE49-F238E27FC236}">
              <a16:creationId xmlns:a16="http://schemas.microsoft.com/office/drawing/2014/main" id="{6C9E9975-1360-428C-A359-0D52179D2218}"/>
            </a:ext>
          </a:extLst>
        </xdr:cNvPr>
        <xdr:cNvSpPr/>
      </xdr:nvSpPr>
      <xdr:spPr>
        <a:xfrm>
          <a:off x="12242800" y="142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157751</xdr:rowOff>
    </xdr:from>
    <xdr:ext cx="762000" cy="259045"/>
    <xdr:sp macro="" textlink="">
      <xdr:nvSpPr>
        <xdr:cNvPr id="283" name="テキスト ボックス 282">
          <a:extLst>
            <a:ext uri="{FF2B5EF4-FFF2-40B4-BE49-F238E27FC236}">
              <a16:creationId xmlns:a16="http://schemas.microsoft.com/office/drawing/2014/main" id="{33F48058-6F01-40FB-AC51-05306141405D}"/>
            </a:ext>
          </a:extLst>
        </xdr:cNvPr>
        <xdr:cNvSpPr txBox="1"/>
      </xdr:nvSpPr>
      <xdr:spPr>
        <a:xfrm>
          <a:off x="11950700" y="1402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8B684090-931E-40C2-AC2C-1E5C717F086F}"/>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85816902-20BE-44AB-97BD-14B47DE98FC1}"/>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4D8DFB-2E41-48FD-97D9-E680609CF473}"/>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BED75067-B142-433A-886A-0437057A9DF1}"/>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F5BC4179-8C85-4A69-9C0D-CCBBAD36CE3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4363648A-D240-419C-BCE9-B19A28A8FB15}"/>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2BAA9D68-24FC-4DB8-BF56-F2113C99092F}"/>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27742957-B7A8-47A2-9D98-618F8B0F06D1}"/>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83459DCC-DD74-48CF-84E3-8A64D60A42CA}"/>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7085AF92-A92F-4790-8424-E63B77293A88}"/>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21473564-B328-4947-BFEB-8D75D1E2795B}"/>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D4E058CE-C4FF-4EB6-B3EA-604BDE3BFCEA}"/>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8AAE19E3-B969-44F0-99C6-26EF3BB6C3CF}"/>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本村の人口は１，０４１人と少ないため、数値が大きくなってしまっている。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B3371642-E1A8-44A2-9CFA-D3A03687C6D7}"/>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E4AB6D8E-427D-4C88-9814-53E7E443CD13}"/>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99B4158E-2D77-45D5-8E93-022E0AA51A38}"/>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1BD19C2D-C26F-4097-9914-8CB9FBBB5124}"/>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E5B00025-D213-4D39-9164-267BC20AA7A0}"/>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D6037BF2-2470-45BF-B3F3-4569E64C9DE3}"/>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48F07D1E-A358-461B-9A50-756EBD162BB7}"/>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C40E342F-41AA-4FC8-8EFC-A754661D740F}"/>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14CEF524-DB0C-4056-B6D2-D5470EAF4EE2}"/>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FAA0FC95-FB66-4468-A310-9CD63ACF56CA}"/>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B289A477-6D4B-4496-BF95-DFEF892D5A98}"/>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56684451-90F9-45E5-BB68-1E30E79034EB}"/>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DB8DBA14-3070-47C6-9C6A-6D9B35BF02FE}"/>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D79A59F9-1030-4503-B936-27E9C46BA741}"/>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2DB82EA8-0ACF-472A-B801-8D816D15B877}"/>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8D28171D-97CA-438D-BF01-71FD4CC286CB}"/>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7958B875-FFD0-4BFC-8FE1-A1048B95AEC4}"/>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4398BC5B-6E20-49DF-8383-E01D30D395B7}"/>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5" name="直線コネクタ 314">
          <a:extLst>
            <a:ext uri="{FF2B5EF4-FFF2-40B4-BE49-F238E27FC236}">
              <a16:creationId xmlns:a16="http://schemas.microsoft.com/office/drawing/2014/main" id="{C3B1C93B-F688-4C66-BFA7-EDEE5B61C792}"/>
            </a:ext>
          </a:extLst>
        </xdr:cNvPr>
        <xdr:cNvCxnSpPr/>
      </xdr:nvCxnSpPr>
      <xdr:spPr>
        <a:xfrm flipV="1">
          <a:off x="15474950" y="9671086"/>
          <a:ext cx="0" cy="1581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6" name="定員管理の状況最小値テキスト">
          <a:extLst>
            <a:ext uri="{FF2B5EF4-FFF2-40B4-BE49-F238E27FC236}">
              <a16:creationId xmlns:a16="http://schemas.microsoft.com/office/drawing/2014/main" id="{505F9508-F467-495D-AB68-8C17C3009829}"/>
            </a:ext>
          </a:extLst>
        </xdr:cNvPr>
        <xdr:cNvSpPr txBox="1"/>
      </xdr:nvSpPr>
      <xdr:spPr>
        <a:xfrm>
          <a:off x="15563850" y="1122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7" name="直線コネクタ 316">
          <a:extLst>
            <a:ext uri="{FF2B5EF4-FFF2-40B4-BE49-F238E27FC236}">
              <a16:creationId xmlns:a16="http://schemas.microsoft.com/office/drawing/2014/main" id="{6FA9C181-8CC2-495B-BEFB-E1A4FE57FF3E}"/>
            </a:ext>
          </a:extLst>
        </xdr:cNvPr>
        <xdr:cNvCxnSpPr/>
      </xdr:nvCxnSpPr>
      <xdr:spPr>
        <a:xfrm>
          <a:off x="15405100" y="112522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8" name="定員管理の状況最大値テキスト">
          <a:extLst>
            <a:ext uri="{FF2B5EF4-FFF2-40B4-BE49-F238E27FC236}">
              <a16:creationId xmlns:a16="http://schemas.microsoft.com/office/drawing/2014/main" id="{8A38C59E-2D79-4C76-8F83-0A8129820291}"/>
            </a:ext>
          </a:extLst>
        </xdr:cNvPr>
        <xdr:cNvSpPr txBox="1"/>
      </xdr:nvSpPr>
      <xdr:spPr>
        <a:xfrm>
          <a:off x="15563850" y="942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9" name="直線コネクタ 318">
          <a:extLst>
            <a:ext uri="{FF2B5EF4-FFF2-40B4-BE49-F238E27FC236}">
              <a16:creationId xmlns:a16="http://schemas.microsoft.com/office/drawing/2014/main" id="{369448AD-85EB-48D9-BF68-48BFA1130D56}"/>
            </a:ext>
          </a:extLst>
        </xdr:cNvPr>
        <xdr:cNvCxnSpPr/>
      </xdr:nvCxnSpPr>
      <xdr:spPr>
        <a:xfrm>
          <a:off x="15405100" y="9671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129722</xdr:rowOff>
    </xdr:from>
    <xdr:to>
      <xdr:col>81</xdr:col>
      <xdr:colOff>44450</xdr:colOff>
      <xdr:row>62</xdr:row>
      <xdr:rowOff>48931</xdr:rowOff>
    </xdr:to>
    <xdr:cxnSp macro="">
      <xdr:nvCxnSpPr>
        <xdr:cNvPr id="320" name="直線コネクタ 319">
          <a:extLst>
            <a:ext uri="{FF2B5EF4-FFF2-40B4-BE49-F238E27FC236}">
              <a16:creationId xmlns:a16="http://schemas.microsoft.com/office/drawing/2014/main" id="{9E2A5F62-D211-46B8-B754-ECD797BF46A0}"/>
            </a:ext>
          </a:extLst>
        </xdr:cNvPr>
        <xdr:cNvCxnSpPr/>
      </xdr:nvCxnSpPr>
      <xdr:spPr>
        <a:xfrm>
          <a:off x="14712950" y="10200822"/>
          <a:ext cx="762000" cy="8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21" name="定員管理の状況平均値テキスト">
          <a:extLst>
            <a:ext uri="{FF2B5EF4-FFF2-40B4-BE49-F238E27FC236}">
              <a16:creationId xmlns:a16="http://schemas.microsoft.com/office/drawing/2014/main" id="{9DBC1CBF-E953-4478-929A-F6ED1A17C8AE}"/>
            </a:ext>
          </a:extLst>
        </xdr:cNvPr>
        <xdr:cNvSpPr txBox="1"/>
      </xdr:nvSpPr>
      <xdr:spPr>
        <a:xfrm>
          <a:off x="15563850" y="9830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2" name="フローチャート: 判断 321">
          <a:extLst>
            <a:ext uri="{FF2B5EF4-FFF2-40B4-BE49-F238E27FC236}">
              <a16:creationId xmlns:a16="http://schemas.microsoft.com/office/drawing/2014/main" id="{C5F27C71-6D43-4AB9-8B9A-1111A92B7050}"/>
            </a:ext>
          </a:extLst>
        </xdr:cNvPr>
        <xdr:cNvSpPr/>
      </xdr:nvSpPr>
      <xdr:spPr>
        <a:xfrm>
          <a:off x="15430500" y="99791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129722</xdr:rowOff>
    </xdr:from>
    <xdr:to>
      <xdr:col>77</xdr:col>
      <xdr:colOff>44450</xdr:colOff>
      <xdr:row>61</xdr:row>
      <xdr:rowOff>131445</xdr:rowOff>
    </xdr:to>
    <xdr:cxnSp macro="">
      <xdr:nvCxnSpPr>
        <xdr:cNvPr id="323" name="直線コネクタ 322">
          <a:extLst>
            <a:ext uri="{FF2B5EF4-FFF2-40B4-BE49-F238E27FC236}">
              <a16:creationId xmlns:a16="http://schemas.microsoft.com/office/drawing/2014/main" id="{C5DD28C8-9F27-4937-8B54-C4BAA9C0C4A6}"/>
            </a:ext>
          </a:extLst>
        </xdr:cNvPr>
        <xdr:cNvCxnSpPr/>
      </xdr:nvCxnSpPr>
      <xdr:spPr>
        <a:xfrm flipV="1">
          <a:off x="13906500" y="10200822"/>
          <a:ext cx="80645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4" name="フローチャート: 判断 323">
          <a:extLst>
            <a:ext uri="{FF2B5EF4-FFF2-40B4-BE49-F238E27FC236}">
              <a16:creationId xmlns:a16="http://schemas.microsoft.com/office/drawing/2014/main" id="{7829AA62-1E18-45D0-AE03-8EB81D4C0A23}"/>
            </a:ext>
          </a:extLst>
        </xdr:cNvPr>
        <xdr:cNvSpPr/>
      </xdr:nvSpPr>
      <xdr:spPr>
        <a:xfrm>
          <a:off x="14668500" y="995436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5" name="テキスト ボックス 324">
          <a:extLst>
            <a:ext uri="{FF2B5EF4-FFF2-40B4-BE49-F238E27FC236}">
              <a16:creationId xmlns:a16="http://schemas.microsoft.com/office/drawing/2014/main" id="{87255C61-4ED9-4A2A-B193-9B211BCAB467}"/>
            </a:ext>
          </a:extLst>
        </xdr:cNvPr>
        <xdr:cNvSpPr txBox="1"/>
      </xdr:nvSpPr>
      <xdr:spPr>
        <a:xfrm>
          <a:off x="14370050" y="9735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112485</xdr:rowOff>
    </xdr:from>
    <xdr:to>
      <xdr:col>72</xdr:col>
      <xdr:colOff>203200</xdr:colOff>
      <xdr:row>61</xdr:row>
      <xdr:rowOff>131445</xdr:rowOff>
    </xdr:to>
    <xdr:cxnSp macro="">
      <xdr:nvCxnSpPr>
        <xdr:cNvPr id="326" name="直線コネクタ 325">
          <a:extLst>
            <a:ext uri="{FF2B5EF4-FFF2-40B4-BE49-F238E27FC236}">
              <a16:creationId xmlns:a16="http://schemas.microsoft.com/office/drawing/2014/main" id="{AD88E7E4-5FEB-4B2A-AF5B-6B50C833A693}"/>
            </a:ext>
          </a:extLst>
        </xdr:cNvPr>
        <xdr:cNvCxnSpPr/>
      </xdr:nvCxnSpPr>
      <xdr:spPr>
        <a:xfrm>
          <a:off x="13106400" y="10183585"/>
          <a:ext cx="8001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7" name="フローチャート: 判断 326">
          <a:extLst>
            <a:ext uri="{FF2B5EF4-FFF2-40B4-BE49-F238E27FC236}">
              <a16:creationId xmlns:a16="http://schemas.microsoft.com/office/drawing/2014/main" id="{DCDB53C6-9391-458D-ACAC-96A38B722328}"/>
            </a:ext>
          </a:extLst>
        </xdr:cNvPr>
        <xdr:cNvSpPr/>
      </xdr:nvSpPr>
      <xdr:spPr>
        <a:xfrm>
          <a:off x="13868400" y="9940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8" name="テキスト ボックス 327">
          <a:extLst>
            <a:ext uri="{FF2B5EF4-FFF2-40B4-BE49-F238E27FC236}">
              <a16:creationId xmlns:a16="http://schemas.microsoft.com/office/drawing/2014/main" id="{174C653A-15BB-48A6-884B-F2B3D0765268}"/>
            </a:ext>
          </a:extLst>
        </xdr:cNvPr>
        <xdr:cNvSpPr txBox="1"/>
      </xdr:nvSpPr>
      <xdr:spPr>
        <a:xfrm>
          <a:off x="1355725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85943</xdr:rowOff>
    </xdr:from>
    <xdr:to>
      <xdr:col>68</xdr:col>
      <xdr:colOff>152400</xdr:colOff>
      <xdr:row>61</xdr:row>
      <xdr:rowOff>112485</xdr:rowOff>
    </xdr:to>
    <xdr:cxnSp macro="">
      <xdr:nvCxnSpPr>
        <xdr:cNvPr id="329" name="直線コネクタ 328">
          <a:extLst>
            <a:ext uri="{FF2B5EF4-FFF2-40B4-BE49-F238E27FC236}">
              <a16:creationId xmlns:a16="http://schemas.microsoft.com/office/drawing/2014/main" id="{1E6B545E-9594-44F8-935C-4A1C9AA058A0}"/>
            </a:ext>
          </a:extLst>
        </xdr:cNvPr>
        <xdr:cNvCxnSpPr/>
      </xdr:nvCxnSpPr>
      <xdr:spPr>
        <a:xfrm>
          <a:off x="12293600" y="10157043"/>
          <a:ext cx="8128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30" name="フローチャート: 判断 329">
          <a:extLst>
            <a:ext uri="{FF2B5EF4-FFF2-40B4-BE49-F238E27FC236}">
              <a16:creationId xmlns:a16="http://schemas.microsoft.com/office/drawing/2014/main" id="{CF8D0101-277C-4F43-BEF0-7B3C07BB9D0E}"/>
            </a:ext>
          </a:extLst>
        </xdr:cNvPr>
        <xdr:cNvSpPr/>
      </xdr:nvSpPr>
      <xdr:spPr>
        <a:xfrm>
          <a:off x="13055600" y="992748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31" name="テキスト ボックス 330">
          <a:extLst>
            <a:ext uri="{FF2B5EF4-FFF2-40B4-BE49-F238E27FC236}">
              <a16:creationId xmlns:a16="http://schemas.microsoft.com/office/drawing/2014/main" id="{796F5DE9-8C96-4996-A912-26ED4D59DD23}"/>
            </a:ext>
          </a:extLst>
        </xdr:cNvPr>
        <xdr:cNvSpPr txBox="1"/>
      </xdr:nvSpPr>
      <xdr:spPr>
        <a:xfrm>
          <a:off x="12763500" y="970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2" name="フローチャート: 判断 331">
          <a:extLst>
            <a:ext uri="{FF2B5EF4-FFF2-40B4-BE49-F238E27FC236}">
              <a16:creationId xmlns:a16="http://schemas.microsoft.com/office/drawing/2014/main" id="{E2BE70C1-4337-4DC5-BF3B-4D79A238B7C4}"/>
            </a:ext>
          </a:extLst>
        </xdr:cNvPr>
        <xdr:cNvSpPr/>
      </xdr:nvSpPr>
      <xdr:spPr>
        <a:xfrm>
          <a:off x="12242800" y="990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3" name="テキスト ボックス 332">
          <a:extLst>
            <a:ext uri="{FF2B5EF4-FFF2-40B4-BE49-F238E27FC236}">
              <a16:creationId xmlns:a16="http://schemas.microsoft.com/office/drawing/2014/main" id="{5E06C241-7102-4761-9500-FD5C2C065AFC}"/>
            </a:ext>
          </a:extLst>
        </xdr:cNvPr>
        <xdr:cNvSpPr txBox="1"/>
      </xdr:nvSpPr>
      <xdr:spPr>
        <a:xfrm>
          <a:off x="11950700" y="969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57B00014-4F59-4C6B-AD46-5B089F21CCD3}"/>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D38F1D1-6D7B-4343-B344-20C5FDDEC8CE}"/>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C228243-5E27-4512-9DC1-4571074A7137}"/>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E8D939D1-A5FE-47DD-950B-417F14E0AA87}"/>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3590E0A-6C49-4844-A9E2-950325BA767D}"/>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169581</xdr:rowOff>
    </xdr:from>
    <xdr:to>
      <xdr:col>81</xdr:col>
      <xdr:colOff>95250</xdr:colOff>
      <xdr:row>62</xdr:row>
      <xdr:rowOff>99731</xdr:rowOff>
    </xdr:to>
    <xdr:sp macro="" textlink="">
      <xdr:nvSpPr>
        <xdr:cNvPr id="339" name="楕円 338">
          <a:extLst>
            <a:ext uri="{FF2B5EF4-FFF2-40B4-BE49-F238E27FC236}">
              <a16:creationId xmlns:a16="http://schemas.microsoft.com/office/drawing/2014/main" id="{DD672A1C-8956-4D44-B665-973847CD0FD8}"/>
            </a:ext>
          </a:extLst>
        </xdr:cNvPr>
        <xdr:cNvSpPr/>
      </xdr:nvSpPr>
      <xdr:spPr>
        <a:xfrm>
          <a:off x="15430500" y="1023433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141658</xdr:rowOff>
    </xdr:from>
    <xdr:ext cx="762000" cy="259045"/>
    <xdr:sp macro="" textlink="">
      <xdr:nvSpPr>
        <xdr:cNvPr id="340" name="定員管理の状況該当値テキスト">
          <a:extLst>
            <a:ext uri="{FF2B5EF4-FFF2-40B4-BE49-F238E27FC236}">
              <a16:creationId xmlns:a16="http://schemas.microsoft.com/office/drawing/2014/main" id="{F5CDF04C-72CD-4FFE-8B75-09C140C275EC}"/>
            </a:ext>
          </a:extLst>
        </xdr:cNvPr>
        <xdr:cNvSpPr txBox="1"/>
      </xdr:nvSpPr>
      <xdr:spPr>
        <a:xfrm>
          <a:off x="15563850" y="1021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78922</xdr:rowOff>
    </xdr:from>
    <xdr:to>
      <xdr:col>77</xdr:col>
      <xdr:colOff>95250</xdr:colOff>
      <xdr:row>62</xdr:row>
      <xdr:rowOff>9072</xdr:rowOff>
    </xdr:to>
    <xdr:sp macro="" textlink="">
      <xdr:nvSpPr>
        <xdr:cNvPr id="341" name="楕円 340">
          <a:extLst>
            <a:ext uri="{FF2B5EF4-FFF2-40B4-BE49-F238E27FC236}">
              <a16:creationId xmlns:a16="http://schemas.microsoft.com/office/drawing/2014/main" id="{607B13BA-82C3-4C59-8683-37EC5609E11C}"/>
            </a:ext>
          </a:extLst>
        </xdr:cNvPr>
        <xdr:cNvSpPr/>
      </xdr:nvSpPr>
      <xdr:spPr>
        <a:xfrm>
          <a:off x="14668500" y="101500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165299</xdr:rowOff>
    </xdr:from>
    <xdr:ext cx="736600" cy="259045"/>
    <xdr:sp macro="" textlink="">
      <xdr:nvSpPr>
        <xdr:cNvPr id="342" name="テキスト ボックス 341">
          <a:extLst>
            <a:ext uri="{FF2B5EF4-FFF2-40B4-BE49-F238E27FC236}">
              <a16:creationId xmlns:a16="http://schemas.microsoft.com/office/drawing/2014/main" id="{F41BC0B1-64C1-47CB-9DB9-2D55DFEB31E9}"/>
            </a:ext>
          </a:extLst>
        </xdr:cNvPr>
        <xdr:cNvSpPr txBox="1"/>
      </xdr:nvSpPr>
      <xdr:spPr>
        <a:xfrm>
          <a:off x="14370050" y="10236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43" name="楕円 342">
          <a:extLst>
            <a:ext uri="{FF2B5EF4-FFF2-40B4-BE49-F238E27FC236}">
              <a16:creationId xmlns:a16="http://schemas.microsoft.com/office/drawing/2014/main" id="{5C246413-01CD-4774-A7A7-A999BE9F100B}"/>
            </a:ext>
          </a:extLst>
        </xdr:cNvPr>
        <xdr:cNvSpPr/>
      </xdr:nvSpPr>
      <xdr:spPr>
        <a:xfrm>
          <a:off x="13868400" y="101517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167022</xdr:rowOff>
    </xdr:from>
    <xdr:ext cx="762000" cy="259045"/>
    <xdr:sp macro="" textlink="">
      <xdr:nvSpPr>
        <xdr:cNvPr id="344" name="テキスト ボックス 343">
          <a:extLst>
            <a:ext uri="{FF2B5EF4-FFF2-40B4-BE49-F238E27FC236}">
              <a16:creationId xmlns:a16="http://schemas.microsoft.com/office/drawing/2014/main" id="{6CE5F3F0-18B9-4DE0-A804-B605E4D126DC}"/>
            </a:ext>
          </a:extLst>
        </xdr:cNvPr>
        <xdr:cNvSpPr txBox="1"/>
      </xdr:nvSpPr>
      <xdr:spPr>
        <a:xfrm>
          <a:off x="13557250" y="1023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61685</xdr:rowOff>
    </xdr:from>
    <xdr:to>
      <xdr:col>68</xdr:col>
      <xdr:colOff>203200</xdr:colOff>
      <xdr:row>61</xdr:row>
      <xdr:rowOff>163285</xdr:rowOff>
    </xdr:to>
    <xdr:sp macro="" textlink="">
      <xdr:nvSpPr>
        <xdr:cNvPr id="345" name="楕円 344">
          <a:extLst>
            <a:ext uri="{FF2B5EF4-FFF2-40B4-BE49-F238E27FC236}">
              <a16:creationId xmlns:a16="http://schemas.microsoft.com/office/drawing/2014/main" id="{623FB230-6D51-4AD6-A573-A769AD200C8F}"/>
            </a:ext>
          </a:extLst>
        </xdr:cNvPr>
        <xdr:cNvSpPr/>
      </xdr:nvSpPr>
      <xdr:spPr>
        <a:xfrm>
          <a:off x="13055600" y="1013278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148062</xdr:rowOff>
    </xdr:from>
    <xdr:ext cx="762000" cy="259045"/>
    <xdr:sp macro="" textlink="">
      <xdr:nvSpPr>
        <xdr:cNvPr id="346" name="テキスト ボックス 345">
          <a:extLst>
            <a:ext uri="{FF2B5EF4-FFF2-40B4-BE49-F238E27FC236}">
              <a16:creationId xmlns:a16="http://schemas.microsoft.com/office/drawing/2014/main" id="{68747B68-ADA6-45F7-AEF5-08ABB0CBC2D0}"/>
            </a:ext>
          </a:extLst>
        </xdr:cNvPr>
        <xdr:cNvSpPr txBox="1"/>
      </xdr:nvSpPr>
      <xdr:spPr>
        <a:xfrm>
          <a:off x="12763500" y="102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35143</xdr:rowOff>
    </xdr:from>
    <xdr:to>
      <xdr:col>64</xdr:col>
      <xdr:colOff>152400</xdr:colOff>
      <xdr:row>61</xdr:row>
      <xdr:rowOff>136743</xdr:rowOff>
    </xdr:to>
    <xdr:sp macro="" textlink="">
      <xdr:nvSpPr>
        <xdr:cNvPr id="347" name="楕円 346">
          <a:extLst>
            <a:ext uri="{FF2B5EF4-FFF2-40B4-BE49-F238E27FC236}">
              <a16:creationId xmlns:a16="http://schemas.microsoft.com/office/drawing/2014/main" id="{0F47C37E-76DC-49DC-BC90-318E9B4ECA81}"/>
            </a:ext>
          </a:extLst>
        </xdr:cNvPr>
        <xdr:cNvSpPr/>
      </xdr:nvSpPr>
      <xdr:spPr>
        <a:xfrm>
          <a:off x="12242800" y="101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121520</xdr:rowOff>
    </xdr:from>
    <xdr:ext cx="762000" cy="259045"/>
    <xdr:sp macro="" textlink="">
      <xdr:nvSpPr>
        <xdr:cNvPr id="348" name="テキスト ボックス 347">
          <a:extLst>
            <a:ext uri="{FF2B5EF4-FFF2-40B4-BE49-F238E27FC236}">
              <a16:creationId xmlns:a16="http://schemas.microsoft.com/office/drawing/2014/main" id="{4C8F1EF4-489E-45D6-942A-8B4BB22E030A}"/>
            </a:ext>
          </a:extLst>
        </xdr:cNvPr>
        <xdr:cNvSpPr txBox="1"/>
      </xdr:nvSpPr>
      <xdr:spPr>
        <a:xfrm>
          <a:off x="11950700" y="101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60BFFC9E-3BF8-409E-BB63-926295066BBC}"/>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6C60D454-9F3F-44A5-BB8B-5EA3728A6A4D}"/>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B29FF54B-E495-4D87-B6D7-B3E23A426F08}"/>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D0DE6FC3-0991-4E74-8116-E7F299DE5B8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5FAD736C-E8E0-43D3-B0CE-BE458072C7EE}"/>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65C53F8E-5356-4A29-AE26-DE7DB656BF3E}"/>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E5DF3EB5-9EDD-40CC-A543-84275982FD48}"/>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5907379-83FE-4F12-957E-ECF27C86E26B}"/>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CB48BCF9-B220-4A8D-A28F-5E2C87BECE55}"/>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BF3513EB-985E-4969-B533-438A49100B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29CA552C-7E7E-452C-AB88-9B25521E627A}"/>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4F1CF956-7CE2-4C3D-9F3C-9D9D2E08CD75}"/>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1A444687-4AE6-45FB-B54E-699DF037CADA}"/>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年度から地方債の借入を行わなかったため比率は低いものとなっているが、平成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年度以降は地方債の借入を行っているため、今後は実質公債費比率は上昇することが予想される。基金残高等も勘案し極力借入を抑えながら健全な財政運営を目指す。</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AA84029B-B34D-4A84-859C-6560A8D7C04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2AC12EFF-A487-4165-A6E8-BD79B0E8A5B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3BA48BC9-2795-4FD5-8322-155E6458E46B}"/>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7F37543D-1364-4EE0-A64D-C2F2768D1F4F}"/>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10F3C36D-D8C3-492A-9F28-FC0B058E0A98}"/>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35E7017E-A75D-4754-A9D3-1AF9D3E55689}"/>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5E61AA02-5B65-4C79-98A9-20998F346BCD}"/>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31127FD2-3199-489E-B3E3-BC5A4149DB3D}"/>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E9058B01-8503-45EF-84A3-3B52BA4549B0}"/>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B276AD8B-C88F-4EE8-A772-06BB2CAA8B6F}"/>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B5A44181-1E2B-4529-8C54-C80FCE650CFF}"/>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B3B6E230-D665-4415-B02C-5302D8B6C5A5}"/>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9327F0D7-3DB2-481F-86A5-0FFDA0F20ED3}"/>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3729D657-68D2-4DF5-8678-9811B32F0885}"/>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6" name="直線コネクタ 375">
          <a:extLst>
            <a:ext uri="{FF2B5EF4-FFF2-40B4-BE49-F238E27FC236}">
              <a16:creationId xmlns:a16="http://schemas.microsoft.com/office/drawing/2014/main" id="{8D84D9D4-CC56-4398-9467-C35AA0E2A651}"/>
            </a:ext>
          </a:extLst>
        </xdr:cNvPr>
        <xdr:cNvCxnSpPr/>
      </xdr:nvCxnSpPr>
      <xdr:spPr>
        <a:xfrm flipV="1">
          <a:off x="15474950" y="5976197"/>
          <a:ext cx="0" cy="1495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7" name="公債費負担の状況最小値テキスト">
          <a:extLst>
            <a:ext uri="{FF2B5EF4-FFF2-40B4-BE49-F238E27FC236}">
              <a16:creationId xmlns:a16="http://schemas.microsoft.com/office/drawing/2014/main" id="{8ABB09A1-B901-4855-A2F3-6C0A16CFB74D}"/>
            </a:ext>
          </a:extLst>
        </xdr:cNvPr>
        <xdr:cNvSpPr txBox="1"/>
      </xdr:nvSpPr>
      <xdr:spPr>
        <a:xfrm>
          <a:off x="15563850" y="74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8" name="直線コネクタ 377">
          <a:extLst>
            <a:ext uri="{FF2B5EF4-FFF2-40B4-BE49-F238E27FC236}">
              <a16:creationId xmlns:a16="http://schemas.microsoft.com/office/drawing/2014/main" id="{5BC3A250-C7AB-42D7-925F-F8B6C969E88A}"/>
            </a:ext>
          </a:extLst>
        </xdr:cNvPr>
        <xdr:cNvCxnSpPr/>
      </xdr:nvCxnSpPr>
      <xdr:spPr>
        <a:xfrm>
          <a:off x="15405100" y="7471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9" name="公債費負担の状況最大値テキスト">
          <a:extLst>
            <a:ext uri="{FF2B5EF4-FFF2-40B4-BE49-F238E27FC236}">
              <a16:creationId xmlns:a16="http://schemas.microsoft.com/office/drawing/2014/main" id="{E1818917-6A9D-4AE8-8D60-C3D4B4CD1022}"/>
            </a:ext>
          </a:extLst>
        </xdr:cNvPr>
        <xdr:cNvSpPr txBox="1"/>
      </xdr:nvSpPr>
      <xdr:spPr>
        <a:xfrm>
          <a:off x="15563850" y="573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80" name="直線コネクタ 379">
          <a:extLst>
            <a:ext uri="{FF2B5EF4-FFF2-40B4-BE49-F238E27FC236}">
              <a16:creationId xmlns:a16="http://schemas.microsoft.com/office/drawing/2014/main" id="{02455B64-CFC5-4C79-819B-05BBDEF2988C}"/>
            </a:ext>
          </a:extLst>
        </xdr:cNvPr>
        <xdr:cNvCxnSpPr/>
      </xdr:nvCxnSpPr>
      <xdr:spPr>
        <a:xfrm>
          <a:off x="15405100" y="5976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132504</xdr:rowOff>
    </xdr:to>
    <xdr:cxnSp macro="">
      <xdr:nvCxnSpPr>
        <xdr:cNvPr id="381" name="直線コネクタ 380">
          <a:extLst>
            <a:ext uri="{FF2B5EF4-FFF2-40B4-BE49-F238E27FC236}">
              <a16:creationId xmlns:a16="http://schemas.microsoft.com/office/drawing/2014/main" id="{2A786C78-9520-4DAE-96E8-84B3409694A7}"/>
            </a:ext>
          </a:extLst>
        </xdr:cNvPr>
        <xdr:cNvCxnSpPr/>
      </xdr:nvCxnSpPr>
      <xdr:spPr>
        <a:xfrm flipV="1">
          <a:off x="14712950" y="6813127"/>
          <a:ext cx="762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2" name="公債費負担の状況平均値テキスト">
          <a:extLst>
            <a:ext uri="{FF2B5EF4-FFF2-40B4-BE49-F238E27FC236}">
              <a16:creationId xmlns:a16="http://schemas.microsoft.com/office/drawing/2014/main" id="{3CDD8ADC-8DD5-476A-87DC-8A3FC232C88E}"/>
            </a:ext>
          </a:extLst>
        </xdr:cNvPr>
        <xdr:cNvSpPr txBox="1"/>
      </xdr:nvSpPr>
      <xdr:spPr>
        <a:xfrm>
          <a:off x="15563850" y="6847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3" name="フローチャート: 判断 382">
          <a:extLst>
            <a:ext uri="{FF2B5EF4-FFF2-40B4-BE49-F238E27FC236}">
              <a16:creationId xmlns:a16="http://schemas.microsoft.com/office/drawing/2014/main" id="{B5101570-8801-4B96-AAEB-81AC1757D902}"/>
            </a:ext>
          </a:extLst>
        </xdr:cNvPr>
        <xdr:cNvSpPr/>
      </xdr:nvSpPr>
      <xdr:spPr>
        <a:xfrm>
          <a:off x="15430500" y="68749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41</xdr:row>
      <xdr:rowOff>164677</xdr:rowOff>
    </xdr:to>
    <xdr:cxnSp macro="">
      <xdr:nvCxnSpPr>
        <xdr:cNvPr id="384" name="直線コネクタ 383">
          <a:extLst>
            <a:ext uri="{FF2B5EF4-FFF2-40B4-BE49-F238E27FC236}">
              <a16:creationId xmlns:a16="http://schemas.microsoft.com/office/drawing/2014/main" id="{E23DBC61-9A0D-46C5-B917-43BA73CB5FA7}"/>
            </a:ext>
          </a:extLst>
        </xdr:cNvPr>
        <xdr:cNvCxnSpPr/>
      </xdr:nvCxnSpPr>
      <xdr:spPr>
        <a:xfrm flipV="1">
          <a:off x="13906500" y="6901604"/>
          <a:ext cx="80645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5" name="フローチャート: 判断 384">
          <a:extLst>
            <a:ext uri="{FF2B5EF4-FFF2-40B4-BE49-F238E27FC236}">
              <a16:creationId xmlns:a16="http://schemas.microsoft.com/office/drawing/2014/main" id="{F34C092D-7081-4C6F-8D54-11367DD140D2}"/>
            </a:ext>
          </a:extLst>
        </xdr:cNvPr>
        <xdr:cNvSpPr/>
      </xdr:nvSpPr>
      <xdr:spPr>
        <a:xfrm>
          <a:off x="14668500" y="68749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6" name="テキスト ボックス 385">
          <a:extLst>
            <a:ext uri="{FF2B5EF4-FFF2-40B4-BE49-F238E27FC236}">
              <a16:creationId xmlns:a16="http://schemas.microsoft.com/office/drawing/2014/main" id="{F2E25A0F-F74C-4855-B7C7-F4BDF4906229}"/>
            </a:ext>
          </a:extLst>
        </xdr:cNvPr>
        <xdr:cNvSpPr txBox="1"/>
      </xdr:nvSpPr>
      <xdr:spPr>
        <a:xfrm>
          <a:off x="14370050" y="6954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33444</xdr:rowOff>
    </xdr:to>
    <xdr:cxnSp macro="">
      <xdr:nvCxnSpPr>
        <xdr:cNvPr id="387" name="直線コネクタ 386">
          <a:extLst>
            <a:ext uri="{FF2B5EF4-FFF2-40B4-BE49-F238E27FC236}">
              <a16:creationId xmlns:a16="http://schemas.microsoft.com/office/drawing/2014/main" id="{6B68FBA1-9058-45A0-8F28-E479382DED5E}"/>
            </a:ext>
          </a:extLst>
        </xdr:cNvPr>
        <xdr:cNvCxnSpPr/>
      </xdr:nvCxnSpPr>
      <xdr:spPr>
        <a:xfrm flipV="1">
          <a:off x="13106400" y="6933777"/>
          <a:ext cx="800100" cy="3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8" name="フローチャート: 判断 387">
          <a:extLst>
            <a:ext uri="{FF2B5EF4-FFF2-40B4-BE49-F238E27FC236}">
              <a16:creationId xmlns:a16="http://schemas.microsoft.com/office/drawing/2014/main" id="{570A0D8A-CBA8-4584-BC66-2A5B32D058E4}"/>
            </a:ext>
          </a:extLst>
        </xdr:cNvPr>
        <xdr:cNvSpPr/>
      </xdr:nvSpPr>
      <xdr:spPr>
        <a:xfrm>
          <a:off x="13868400" y="6866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7457F0A8-F666-4CCC-A127-545F3E0675D7}"/>
            </a:ext>
          </a:extLst>
        </xdr:cNvPr>
        <xdr:cNvSpPr txBox="1"/>
      </xdr:nvSpPr>
      <xdr:spPr>
        <a:xfrm>
          <a:off x="13557250" y="664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33444</xdr:rowOff>
    </xdr:to>
    <xdr:cxnSp macro="">
      <xdr:nvCxnSpPr>
        <xdr:cNvPr id="390" name="直線コネクタ 389">
          <a:extLst>
            <a:ext uri="{FF2B5EF4-FFF2-40B4-BE49-F238E27FC236}">
              <a16:creationId xmlns:a16="http://schemas.microsoft.com/office/drawing/2014/main" id="{C1F5F4B2-4BE3-4731-A48D-86F30B6EBEB2}"/>
            </a:ext>
          </a:extLst>
        </xdr:cNvPr>
        <xdr:cNvCxnSpPr/>
      </xdr:nvCxnSpPr>
      <xdr:spPr>
        <a:xfrm>
          <a:off x="12293600" y="6951556"/>
          <a:ext cx="8128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91" name="フローチャート: 判断 390">
          <a:extLst>
            <a:ext uri="{FF2B5EF4-FFF2-40B4-BE49-F238E27FC236}">
              <a16:creationId xmlns:a16="http://schemas.microsoft.com/office/drawing/2014/main" id="{7F4B3129-2BF8-44F2-8E40-0CE40405F8C1}"/>
            </a:ext>
          </a:extLst>
        </xdr:cNvPr>
        <xdr:cNvSpPr/>
      </xdr:nvSpPr>
      <xdr:spPr>
        <a:xfrm>
          <a:off x="13055600" y="685884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2" name="テキスト ボックス 391">
          <a:extLst>
            <a:ext uri="{FF2B5EF4-FFF2-40B4-BE49-F238E27FC236}">
              <a16:creationId xmlns:a16="http://schemas.microsoft.com/office/drawing/2014/main" id="{C7B891EC-4A34-41EC-9810-D999134A0EE3}"/>
            </a:ext>
          </a:extLst>
        </xdr:cNvPr>
        <xdr:cNvSpPr txBox="1"/>
      </xdr:nvSpPr>
      <xdr:spPr>
        <a:xfrm>
          <a:off x="12763500" y="663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423A32FE-E661-4F6B-9819-E20D50F0DDE0}"/>
            </a:ext>
          </a:extLst>
        </xdr:cNvPr>
        <xdr:cNvSpPr/>
      </xdr:nvSpPr>
      <xdr:spPr>
        <a:xfrm>
          <a:off x="12242800" y="6842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01E4D64F-5953-4BD6-9ADF-EF5E2C566A67}"/>
            </a:ext>
          </a:extLst>
        </xdr:cNvPr>
        <xdr:cNvSpPr txBox="1"/>
      </xdr:nvSpPr>
      <xdr:spPr>
        <a:xfrm>
          <a:off x="11950700" y="661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1CB99B1-A703-4563-80EF-CF89FA69E7EB}"/>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C4D6C2BC-FA26-4E49-968E-5C8645FB5047}"/>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29C6C333-7FD3-4F5D-B4A6-26AD1EE55946}"/>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840A7E0A-3FAD-4BA4-9EDF-8575EE3C7F43}"/>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DAD3EF8-1842-4F12-8042-3E77797C950E}"/>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0" name="楕円 399">
          <a:extLst>
            <a:ext uri="{FF2B5EF4-FFF2-40B4-BE49-F238E27FC236}">
              <a16:creationId xmlns:a16="http://schemas.microsoft.com/office/drawing/2014/main" id="{F81016B4-35DA-493C-8EE9-6A8EA0516333}"/>
            </a:ext>
          </a:extLst>
        </xdr:cNvPr>
        <xdr:cNvSpPr/>
      </xdr:nvSpPr>
      <xdr:spPr>
        <a:xfrm>
          <a:off x="15430500" y="67686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1" name="公債費負担の状況該当値テキスト">
          <a:extLst>
            <a:ext uri="{FF2B5EF4-FFF2-40B4-BE49-F238E27FC236}">
              <a16:creationId xmlns:a16="http://schemas.microsoft.com/office/drawing/2014/main" id="{6927F240-C973-47BE-9D6A-EC532AD5D68F}"/>
            </a:ext>
          </a:extLst>
        </xdr:cNvPr>
        <xdr:cNvSpPr txBox="1"/>
      </xdr:nvSpPr>
      <xdr:spPr>
        <a:xfrm>
          <a:off x="15563850" y="66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2" name="楕円 401">
          <a:extLst>
            <a:ext uri="{FF2B5EF4-FFF2-40B4-BE49-F238E27FC236}">
              <a16:creationId xmlns:a16="http://schemas.microsoft.com/office/drawing/2014/main" id="{3A310B00-74AC-4F4B-8A7E-53938C3AAF0B}"/>
            </a:ext>
          </a:extLst>
        </xdr:cNvPr>
        <xdr:cNvSpPr/>
      </xdr:nvSpPr>
      <xdr:spPr>
        <a:xfrm>
          <a:off x="14668500" y="68508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403" name="テキスト ボックス 402">
          <a:extLst>
            <a:ext uri="{FF2B5EF4-FFF2-40B4-BE49-F238E27FC236}">
              <a16:creationId xmlns:a16="http://schemas.microsoft.com/office/drawing/2014/main" id="{58E0C4BA-EADF-4BC8-88ED-0537172B319F}"/>
            </a:ext>
          </a:extLst>
        </xdr:cNvPr>
        <xdr:cNvSpPr txBox="1"/>
      </xdr:nvSpPr>
      <xdr:spPr>
        <a:xfrm>
          <a:off x="14370050" y="6626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4" name="楕円 403">
          <a:extLst>
            <a:ext uri="{FF2B5EF4-FFF2-40B4-BE49-F238E27FC236}">
              <a16:creationId xmlns:a16="http://schemas.microsoft.com/office/drawing/2014/main" id="{385F7FF5-4793-4229-9DF7-49DABF7531EB}"/>
            </a:ext>
          </a:extLst>
        </xdr:cNvPr>
        <xdr:cNvSpPr/>
      </xdr:nvSpPr>
      <xdr:spPr>
        <a:xfrm>
          <a:off x="13868400" y="68829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405" name="テキスト ボックス 404">
          <a:extLst>
            <a:ext uri="{FF2B5EF4-FFF2-40B4-BE49-F238E27FC236}">
              <a16:creationId xmlns:a16="http://schemas.microsoft.com/office/drawing/2014/main" id="{16025EE4-363D-46C0-BC2D-984981C55CE8}"/>
            </a:ext>
          </a:extLst>
        </xdr:cNvPr>
        <xdr:cNvSpPr txBox="1"/>
      </xdr:nvSpPr>
      <xdr:spPr>
        <a:xfrm>
          <a:off x="13557250" y="696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6" name="楕円 405">
          <a:extLst>
            <a:ext uri="{FF2B5EF4-FFF2-40B4-BE49-F238E27FC236}">
              <a16:creationId xmlns:a16="http://schemas.microsoft.com/office/drawing/2014/main" id="{0BF9C58A-9599-4624-8C67-842EC5D8A0B7}"/>
            </a:ext>
          </a:extLst>
        </xdr:cNvPr>
        <xdr:cNvSpPr/>
      </xdr:nvSpPr>
      <xdr:spPr>
        <a:xfrm>
          <a:off x="13055600" y="692319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7" name="テキスト ボックス 406">
          <a:extLst>
            <a:ext uri="{FF2B5EF4-FFF2-40B4-BE49-F238E27FC236}">
              <a16:creationId xmlns:a16="http://schemas.microsoft.com/office/drawing/2014/main" id="{EF51E989-0591-441C-A223-B5D6AF065E68}"/>
            </a:ext>
          </a:extLst>
        </xdr:cNvPr>
        <xdr:cNvSpPr txBox="1"/>
      </xdr:nvSpPr>
      <xdr:spPr>
        <a:xfrm>
          <a:off x="12763500" y="700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08" name="楕円 407">
          <a:extLst>
            <a:ext uri="{FF2B5EF4-FFF2-40B4-BE49-F238E27FC236}">
              <a16:creationId xmlns:a16="http://schemas.microsoft.com/office/drawing/2014/main" id="{592C9BBF-B41B-42AF-A372-7599802D6861}"/>
            </a:ext>
          </a:extLst>
        </xdr:cNvPr>
        <xdr:cNvSpPr/>
      </xdr:nvSpPr>
      <xdr:spPr>
        <a:xfrm>
          <a:off x="12242800" y="69071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09" name="テキスト ボックス 408">
          <a:extLst>
            <a:ext uri="{FF2B5EF4-FFF2-40B4-BE49-F238E27FC236}">
              <a16:creationId xmlns:a16="http://schemas.microsoft.com/office/drawing/2014/main" id="{81EE789B-2D4E-4651-A363-5DC0A03B318E}"/>
            </a:ext>
          </a:extLst>
        </xdr:cNvPr>
        <xdr:cNvSpPr txBox="1"/>
      </xdr:nvSpPr>
      <xdr:spPr>
        <a:xfrm>
          <a:off x="11950700" y="698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3EC14896-2BFE-4223-9100-1BEA17B4DBBF}"/>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1F6BF785-D9A1-402F-BA1C-0F157E199FCC}"/>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235C91C-482D-4D33-83ED-7D801123EDD7}"/>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989992B5-30BD-4E0B-B503-2E54DE75E1B4}"/>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BF7BA7CF-303C-4A61-A73C-A6E6DE908D19}"/>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E0E17AD7-31AE-4307-A1A0-F4BE24CFC973}"/>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3F163227-BDCC-4C23-988C-7EBD5087549C}"/>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4A7053F-809F-4D80-A3EC-F73CCFD1E7E5}"/>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1A5D0D03-057A-4439-B8AF-8781C0D591EB}"/>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FB3F6488-617D-4B7D-A49D-0FC2A352DCF1}"/>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A618F273-656C-4ADE-BA2C-BD28D9F1A49D}"/>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3F8C343B-64B4-4358-BD0C-3C35707FAACF}"/>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42DFF9C-347A-4433-8FFF-95918A676EA9}"/>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基金等の充当可能財源などが比較的多く、平成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年度以降は地方債発行を抑制し、借入金の減少と償還が進んでいるが、平成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年度からは再び地方債の発行を行っているため今後の状況に注視していく。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AD35DA41-99F2-4A33-930D-0835DF41DD31}"/>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B0B8DCE2-755B-49CA-B1FC-B3E743798C01}"/>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427CB9E9-0CCE-4402-9FDB-4D70A4CE739E}"/>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5F701375-AD00-4782-AF44-4E4259D70EB9}"/>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BE456F46-B69F-44CF-94B9-389DF3DB6321}"/>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ED19ED04-A0F4-4CB1-ABC0-7E51420669F8}"/>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8D4E58BA-8AA1-4A5E-955E-56A28718C3B8}"/>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8F62C6F5-78D9-46E4-8FA9-FCEA1F753F68}"/>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837DF64C-B834-4D2A-B817-72BC97A88251}"/>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528544E6-9160-4D1D-A28D-70C9F59472DD}"/>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A6E78156-8F6A-42B6-A03D-C8091D5E13ED}"/>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7D2EFB9-C328-46C5-9F45-7CA72A402C06}"/>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2F2DB712-5A62-492B-A653-DD3C49635533}"/>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9AE608AB-F2F2-4B2A-BB4B-4BF5D5580997}"/>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ECBE0681-8477-47B0-ACD4-A69B9980ADD2}"/>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8" name="直線コネクタ 437">
          <a:extLst>
            <a:ext uri="{FF2B5EF4-FFF2-40B4-BE49-F238E27FC236}">
              <a16:creationId xmlns:a16="http://schemas.microsoft.com/office/drawing/2014/main" id="{7C443A0C-6330-4EF3-8621-C156DD3C8D42}"/>
            </a:ext>
          </a:extLst>
        </xdr:cNvPr>
        <xdr:cNvCxnSpPr/>
      </xdr:nvCxnSpPr>
      <xdr:spPr>
        <a:xfrm flipV="1">
          <a:off x="15474950" y="2288117"/>
          <a:ext cx="0" cy="1344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9" name="将来負担の状況最小値テキスト">
          <a:extLst>
            <a:ext uri="{FF2B5EF4-FFF2-40B4-BE49-F238E27FC236}">
              <a16:creationId xmlns:a16="http://schemas.microsoft.com/office/drawing/2014/main" id="{462A5F06-EB49-43A1-85CA-333F96969405}"/>
            </a:ext>
          </a:extLst>
        </xdr:cNvPr>
        <xdr:cNvSpPr txBox="1"/>
      </xdr:nvSpPr>
      <xdr:spPr>
        <a:xfrm>
          <a:off x="15563850" y="360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40" name="直線コネクタ 439">
          <a:extLst>
            <a:ext uri="{FF2B5EF4-FFF2-40B4-BE49-F238E27FC236}">
              <a16:creationId xmlns:a16="http://schemas.microsoft.com/office/drawing/2014/main" id="{F8D41C1A-BBDF-4BF4-B75C-D0F03E502770}"/>
            </a:ext>
          </a:extLst>
        </xdr:cNvPr>
        <xdr:cNvCxnSpPr/>
      </xdr:nvCxnSpPr>
      <xdr:spPr>
        <a:xfrm>
          <a:off x="15405100" y="36328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8E126BA9-ED41-42AC-A388-559EFC0DE3AD}"/>
            </a:ext>
          </a:extLst>
        </xdr:cNvPr>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218753EA-D8EA-4F15-92C4-AE13BAD8FAC3}"/>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CC4490D2-621D-46ED-A901-D227B28AFEE4}"/>
            </a:ext>
          </a:extLst>
        </xdr:cNvPr>
        <xdr:cNvSpPr txBox="1"/>
      </xdr:nvSpPr>
      <xdr:spPr>
        <a:xfrm>
          <a:off x="15563850" y="220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BC1F0498-06B8-4B05-81E8-19CC0D5B0B49}"/>
            </a:ext>
          </a:extLst>
        </xdr:cNvPr>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43B36531-7A94-49B6-B770-4905C7FAB22E}"/>
            </a:ext>
          </a:extLst>
        </xdr:cNvPr>
        <xdr:cNvSpPr/>
      </xdr:nvSpPr>
      <xdr:spPr>
        <a:xfrm>
          <a:off x="14668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794C8D6F-77DF-4FFD-BC78-B12CCC082AC5}"/>
            </a:ext>
          </a:extLst>
        </xdr:cNvPr>
        <xdr:cNvSpPr txBox="1"/>
      </xdr:nvSpPr>
      <xdr:spPr>
        <a:xfrm>
          <a:off x="14370050" y="20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54BC4BAC-1BE8-4149-B90B-A10E9E2A05C3}"/>
            </a:ext>
          </a:extLst>
        </xdr:cNvPr>
        <xdr:cNvSpPr/>
      </xdr:nvSpPr>
      <xdr:spPr>
        <a:xfrm>
          <a:off x="13868400" y="22373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E68066FF-4765-49B1-A89A-844311FABECC}"/>
            </a:ext>
          </a:extLst>
        </xdr:cNvPr>
        <xdr:cNvSpPr txBox="1"/>
      </xdr:nvSpPr>
      <xdr:spPr>
        <a:xfrm>
          <a:off x="1355725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3DCF65B2-AB8A-4B9C-AB44-A57E0A638C54}"/>
            </a:ext>
          </a:extLst>
        </xdr:cNvPr>
        <xdr:cNvSpPr/>
      </xdr:nvSpPr>
      <xdr:spPr>
        <a:xfrm>
          <a:off x="13055600" y="223731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43DE198C-666B-44FE-9F2B-4E3562F7D25B}"/>
            </a:ext>
          </a:extLst>
        </xdr:cNvPr>
        <xdr:cNvSpPr txBox="1"/>
      </xdr:nvSpPr>
      <xdr:spPr>
        <a:xfrm>
          <a:off x="127635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B68D85D4-4D61-4D48-9B3D-7E6233D30555}"/>
            </a:ext>
          </a:extLst>
        </xdr:cNvPr>
        <xdr:cNvSpPr/>
      </xdr:nvSpPr>
      <xdr:spPr>
        <a:xfrm>
          <a:off x="12242800" y="22373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9C17513D-E2A1-4F06-ADC6-3EDCABCA7E2F}"/>
            </a:ext>
          </a:extLst>
        </xdr:cNvPr>
        <xdr:cNvSpPr txBox="1"/>
      </xdr:nvSpPr>
      <xdr:spPr>
        <a:xfrm>
          <a:off x="119507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3321A158-45E8-4A8D-BDEF-92DD9F9FC1F1}"/>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46ED3425-06F3-4DB0-8ED4-1D07BAA1E394}"/>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DCEFC23-036C-4D44-B884-550E2E259C87}"/>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C48AF888-BB1A-41AC-9240-30CDF7EDA88F}"/>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77027229-D9A3-4168-8FCE-7EC38EF2EDFB}"/>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
1,054
181.85
3,956,198
3,652,756
270,891
1,672,348
3,944,903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給与水準は類似団体と比較しても低いが、産業振興事業に携わる職員を事業の民営化により削減していくことで人件費の更なる削減に努める。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877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8877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156718</xdr:rowOff>
    </xdr:from>
    <xdr:to>
      <xdr:col>15</xdr:col>
      <xdr:colOff>98425</xdr:colOff>
      <xdr:row>34</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8145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156718</xdr:rowOff>
    </xdr:from>
    <xdr:to>
      <xdr:col>11</xdr:col>
      <xdr:colOff>9525</xdr:colOff>
      <xdr:row>34</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145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94488</xdr:rowOff>
    </xdr:from>
    <xdr:to>
      <xdr:col>24</xdr:col>
      <xdr:colOff>76200</xdr:colOff>
      <xdr:row>35</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111015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67056</xdr:rowOff>
    </xdr:from>
    <xdr:to>
      <xdr:col>15</xdr:col>
      <xdr:colOff>149225</xdr:colOff>
      <xdr:row>34</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7383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105918</xdr:rowOff>
    </xdr:from>
    <xdr:to>
      <xdr:col>11</xdr:col>
      <xdr:colOff>60325</xdr:colOff>
      <xdr:row>34</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46245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政策により将来に備えるための産業振興事業を各種行っているため、類似団体と比べて大きい数値となっている。事業の民間委託を進めたたことや、本年も観光誘客施設関係事業について外出の自粛もあり、経費が減少しているものもあるが、更なる民間への移行について検討を行うなど、経費の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85852</xdr:rowOff>
    </xdr:from>
    <xdr:to>
      <xdr:col>82</xdr:col>
      <xdr:colOff>107950</xdr:colOff>
      <xdr:row>19</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7195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85852</xdr:rowOff>
    </xdr:from>
    <xdr:to>
      <xdr:col>78</xdr:col>
      <xdr:colOff>69850</xdr:colOff>
      <xdr:row>18</xdr:row>
      <xdr:rowOff>122428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71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122428</xdr:rowOff>
    </xdr:from>
    <xdr:to>
      <xdr:col>73</xdr:col>
      <xdr:colOff>180975</xdr:colOff>
      <xdr:row>19</xdr:row>
      <xdr:rowOff>33274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2085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136144</xdr:rowOff>
    </xdr:from>
    <xdr:to>
      <xdr:col>69</xdr:col>
      <xdr:colOff>92075</xdr:colOff>
      <xdr:row>19</xdr:row>
      <xdr:rowOff>33274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2222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35052</xdr:rowOff>
    </xdr:from>
    <xdr:to>
      <xdr:col>78</xdr:col>
      <xdr:colOff>120650</xdr:colOff>
      <xdr:row>18</xdr:row>
      <xdr:rowOff>136652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121429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0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71628</xdr:rowOff>
    </xdr:from>
    <xdr:to>
      <xdr:col>74</xdr:col>
      <xdr:colOff>31750</xdr:colOff>
      <xdr:row>19</xdr:row>
      <xdr:rowOff>1778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158005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153924</xdr:rowOff>
    </xdr:from>
    <xdr:to>
      <xdr:col>69</xdr:col>
      <xdr:colOff>142875</xdr:colOff>
      <xdr:row>19</xdr:row>
      <xdr:rowOff>84074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68851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85344</xdr:rowOff>
    </xdr:from>
    <xdr:to>
      <xdr:col>65</xdr:col>
      <xdr:colOff>53975</xdr:colOff>
      <xdr:row>19</xdr:row>
      <xdr:rowOff>15494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高齢者施策やコロナ対策関係支援策の実施により扶助費が高い傾向にある。現在の村の基礎をつくっていただいた高齢者への支援は必要不可欠であるが、今後、団塊世代の高齢化に伴い、上昇することが見込まれるため、新たな枠組みでの支援を検討する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54</xdr:row>
      <xdr:rowOff>143328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22015"/>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今後も公営企業会計の健全化を図り、普通会計の負担を減らすよう努める。</a:t>
          </a:r>
        </a:p>
        <a:p>
          <a:r>
            <a:rPr kumimoji="1" lang="ja-JP" altLang="en-US" sz="1300">
              <a:latin typeface="ＭＳ Ｐゴシック" panose="020B0600070205080204" pitchFamily="50" charset="-128"/>
              <a:ea typeface="ＭＳ Ｐゴシック" panose="020B0600070205080204" pitchFamily="50" charset="-128"/>
            </a:rPr>
            <a:t>また、各種産業振興関係施設を持っているため、維持補修関係経費がやや増加傾向にあるため、経費節減等の対策を図る。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75565</xdr:rowOff>
    </xdr:from>
    <xdr:to>
      <xdr:col>82</xdr:col>
      <xdr:colOff>107950</xdr:colOff>
      <xdr:row>55</xdr:row>
      <xdr:rowOff>92710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053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75565</xdr:rowOff>
    </xdr:from>
    <xdr:to>
      <xdr:col>78</xdr:col>
      <xdr:colOff>69850</xdr:colOff>
      <xdr:row>55</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5053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55</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24765</xdr:rowOff>
    </xdr:from>
    <xdr:to>
      <xdr:col>78</xdr:col>
      <xdr:colOff>120650</xdr:colOff>
      <xdr:row>55</xdr:row>
      <xdr:rowOff>126365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136542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2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独自の子育て支援や定住対策等の政策による補助金を各種設置しているため増加傾向にあったが、効果が希薄なものについては統廃合を含めて年々規模が大きくならないよう、効果的な補助のみとし、今後も検討し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35</xdr:row>
      <xdr:rowOff>165862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162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165862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170434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39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711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年度が公債費のピークであった。平成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年度以降は地方債の借入を行っており、増加している。今後も増加が見込まれるため数値に注視していく。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130811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029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78</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324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31750</xdr:rowOff>
    </xdr:from>
    <xdr:to>
      <xdr:col>15</xdr:col>
      <xdr:colOff>98425</xdr:colOff>
      <xdr:row>78</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0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69850</xdr:rowOff>
    </xdr:from>
    <xdr:to>
      <xdr:col>11</xdr:col>
      <xdr:colOff>9525</xdr:colOff>
      <xdr:row>78</xdr:row>
      <xdr:rowOff>73661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442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80011</xdr:rowOff>
    </xdr:from>
    <xdr:to>
      <xdr:col>20</xdr:col>
      <xdr:colOff>38100</xdr:colOff>
      <xdr:row>78</xdr:row>
      <xdr:rowOff>10161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152400</xdr:rowOff>
    </xdr:from>
    <xdr:to>
      <xdr:col>15</xdr:col>
      <xdr:colOff>149225</xdr:colOff>
      <xdr:row>78</xdr:row>
      <xdr:rowOff>82550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67327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19050</xdr:rowOff>
    </xdr:from>
    <xdr:to>
      <xdr:col>11</xdr:col>
      <xdr:colOff>60325</xdr:colOff>
      <xdr:row>78</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地方創生推進交付金事業やデジタル田園都市国家構想交付金事業に関する投資的事業が多くなっている。今後も緊急性のない事業等は検討し、補助金の活用や、計画を見直すなど後年に大きな負担を残さないよう努力す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75</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83716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75</xdr:row>
      <xdr:rowOff>62230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837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62230</xdr:rowOff>
    </xdr:from>
    <xdr:to>
      <xdr:col>73</xdr:col>
      <xdr:colOff>180975</xdr:colOff>
      <xdr:row>75</xdr:row>
      <xdr:rowOff>66040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2920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66040</xdr:rowOff>
    </xdr:from>
    <xdr:to>
      <xdr:col>69</xdr:col>
      <xdr:colOff>92075</xdr:colOff>
      <xdr:row>76</xdr:row>
      <xdr:rowOff>39370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29247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76200</xdr:rowOff>
    </xdr:from>
    <xdr:to>
      <xdr:col>82</xdr:col>
      <xdr:colOff>158750</xdr:colOff>
      <xdr:row>76</xdr:row>
      <xdr:rowOff>6350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92727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xdr:rowOff>
    </xdr:from>
    <xdr:to>
      <xdr:col>74</xdr:col>
      <xdr:colOff>31750</xdr:colOff>
      <xdr:row>75</xdr:row>
      <xdr:rowOff>113030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15240</xdr:rowOff>
    </xdr:from>
    <xdr:to>
      <xdr:col>69</xdr:col>
      <xdr:colOff>142875</xdr:colOff>
      <xdr:row>75</xdr:row>
      <xdr:rowOff>116840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127017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160020</xdr:rowOff>
    </xdr:from>
    <xdr:to>
      <xdr:col>65</xdr:col>
      <xdr:colOff>53975</xdr:colOff>
      <xdr:row>76</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100347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46664</xdr:rowOff>
    </xdr:from>
    <xdr:to>
      <xdr:col>29</xdr:col>
      <xdr:colOff>127000</xdr:colOff>
      <xdr:row>17</xdr:row>
      <xdr:rowOff>99848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08939"/>
          <a:ext cx="647700" cy="53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84218</xdr:rowOff>
    </xdr:from>
    <xdr:to>
      <xdr:col>26</xdr:col>
      <xdr:colOff>50800</xdr:colOff>
      <xdr:row>17</xdr:row>
      <xdr:rowOff>99848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046493"/>
          <a:ext cx="698500" cy="15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84218</xdr:rowOff>
    </xdr:from>
    <xdr:to>
      <xdr:col>22</xdr:col>
      <xdr:colOff>114300</xdr:colOff>
      <xdr:row>17</xdr:row>
      <xdr:rowOff>119301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46493"/>
          <a:ext cx="698500" cy="35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119301</xdr:rowOff>
    </xdr:from>
    <xdr:to>
      <xdr:col>18</xdr:col>
      <xdr:colOff>177800</xdr:colOff>
      <xdr:row>17</xdr:row>
      <xdr:rowOff>153868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81576"/>
          <a:ext cx="698500" cy="34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167314</xdr:rowOff>
    </xdr:from>
    <xdr:to>
      <xdr:col>29</xdr:col>
      <xdr:colOff>177800</xdr:colOff>
      <xdr:row>17</xdr:row>
      <xdr:rowOff>97464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5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12391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0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49048</xdr:rowOff>
    </xdr:from>
    <xdr:to>
      <xdr:col>26</xdr:col>
      <xdr:colOff>101600</xdr:colOff>
      <xdr:row>17</xdr:row>
      <xdr:rowOff>150648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11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160825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8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33418</xdr:rowOff>
    </xdr:from>
    <xdr:to>
      <xdr:col>22</xdr:col>
      <xdr:colOff>165100</xdr:colOff>
      <xdr:row>17</xdr:row>
      <xdr:rowOff>135018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95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145195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68501</xdr:rowOff>
    </xdr:from>
    <xdr:to>
      <xdr:col>19</xdr:col>
      <xdr:colOff>38100</xdr:colOff>
      <xdr:row>17</xdr:row>
      <xdr:rowOff>170101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30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8828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9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103068</xdr:rowOff>
    </xdr:from>
    <xdr:to>
      <xdr:col>15</xdr:col>
      <xdr:colOff>101600</xdr:colOff>
      <xdr:row>18</xdr:row>
      <xdr:rowOff>33218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65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43395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3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127928</xdr:rowOff>
    </xdr:from>
    <xdr:to>
      <xdr:col>29</xdr:col>
      <xdr:colOff>127000</xdr:colOff>
      <xdr:row>37</xdr:row>
      <xdr:rowOff>63481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081178"/>
          <a:ext cx="647700" cy="107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48258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72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127928</xdr:rowOff>
    </xdr:from>
    <xdr:to>
      <xdr:col>26</xdr:col>
      <xdr:colOff>50800</xdr:colOff>
      <xdr:row>36</xdr:row>
      <xdr:rowOff>143802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081178"/>
          <a:ext cx="698500" cy="1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119817</xdr:rowOff>
    </xdr:from>
    <xdr:to>
      <xdr:col>22</xdr:col>
      <xdr:colOff>114300</xdr:colOff>
      <xdr:row>36</xdr:row>
      <xdr:rowOff>143802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073067"/>
          <a:ext cx="698500" cy="2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119817</xdr:rowOff>
    </xdr:from>
    <xdr:to>
      <xdr:col>18</xdr:col>
      <xdr:colOff>177800</xdr:colOff>
      <xdr:row>36</xdr:row>
      <xdr:rowOff>133845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073067"/>
          <a:ext cx="698500" cy="14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12681</xdr:rowOff>
    </xdr:from>
    <xdr:to>
      <xdr:col>29</xdr:col>
      <xdr:colOff>177800</xdr:colOff>
      <xdr:row>37</xdr:row>
      <xdr:rowOff>114281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37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29208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8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77128</xdr:rowOff>
    </xdr:from>
    <xdr:to>
      <xdr:col>26</xdr:col>
      <xdr:colOff>101600</xdr:colOff>
      <xdr:row>37</xdr:row>
      <xdr:rowOff>7278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3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188905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9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93002</xdr:rowOff>
    </xdr:from>
    <xdr:to>
      <xdr:col>22</xdr:col>
      <xdr:colOff>165100</xdr:colOff>
      <xdr:row>37</xdr:row>
      <xdr:rowOff>23152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4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204779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1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69017</xdr:rowOff>
    </xdr:from>
    <xdr:to>
      <xdr:col>19</xdr:col>
      <xdr:colOff>38100</xdr:colOff>
      <xdr:row>36</xdr:row>
      <xdr:rowOff>170617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2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180794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79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83045</xdr:rowOff>
    </xdr:from>
    <xdr:to>
      <xdr:col>15</xdr:col>
      <xdr:colOff>101600</xdr:colOff>
      <xdr:row>37</xdr:row>
      <xdr:rowOff>13195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3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194822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0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
1,054
181.85
3,956,198
3,652,756
270,891
1,672,348
3,944,903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59822</xdr:rowOff>
    </xdr:from>
    <xdr:to>
      <xdr:col>24</xdr:col>
      <xdr:colOff>63500</xdr:colOff>
      <xdr:row>35</xdr:row>
      <xdr:rowOff>115895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060572"/>
          <a:ext cx="838200" cy="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115895</xdr:rowOff>
    </xdr:from>
    <xdr:to>
      <xdr:col>19</xdr:col>
      <xdr:colOff>177800</xdr:colOff>
      <xdr:row>35</xdr:row>
      <xdr:rowOff>150063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16645"/>
          <a:ext cx="889000" cy="3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150063</xdr:rowOff>
    </xdr:from>
    <xdr:to>
      <xdr:col>15</xdr:col>
      <xdr:colOff>50800</xdr:colOff>
      <xdr:row>36</xdr:row>
      <xdr:rowOff>129219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50813"/>
          <a:ext cx="889000" cy="15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129219</xdr:rowOff>
    </xdr:from>
    <xdr:to>
      <xdr:col>10</xdr:col>
      <xdr:colOff>114300</xdr:colOff>
      <xdr:row>36</xdr:row>
      <xdr:rowOff>136854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01419"/>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9022</xdr:rowOff>
    </xdr:from>
    <xdr:to>
      <xdr:col>24</xdr:col>
      <xdr:colOff>114300</xdr:colOff>
      <xdr:row>35</xdr:row>
      <xdr:rowOff>110622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31899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6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65095</xdr:rowOff>
    </xdr:from>
    <xdr:to>
      <xdr:col>20</xdr:col>
      <xdr:colOff>38100</xdr:colOff>
      <xdr:row>35</xdr:row>
      <xdr:rowOff>166695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6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11772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4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99263</xdr:rowOff>
    </xdr:from>
    <xdr:to>
      <xdr:col>15</xdr:col>
      <xdr:colOff>101600</xdr:colOff>
      <xdr:row>36</xdr:row>
      <xdr:rowOff>29413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0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45940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7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78419</xdr:rowOff>
    </xdr:from>
    <xdr:to>
      <xdr:col>10</xdr:col>
      <xdr:colOff>165100</xdr:colOff>
      <xdr:row>37</xdr:row>
      <xdr:rowOff>8569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25096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2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86054</xdr:rowOff>
    </xdr:from>
    <xdr:to>
      <xdr:col>6</xdr:col>
      <xdr:colOff>38100</xdr:colOff>
      <xdr:row>37</xdr:row>
      <xdr:rowOff>16204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32731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3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160313</xdr:rowOff>
    </xdr:from>
    <xdr:to>
      <xdr:col>24</xdr:col>
      <xdr:colOff>63500</xdr:colOff>
      <xdr:row>55</xdr:row>
      <xdr:rowOff>72536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247163"/>
          <a:ext cx="838200" cy="25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72536</xdr:rowOff>
    </xdr:from>
    <xdr:to>
      <xdr:col>19</xdr:col>
      <xdr:colOff>177800</xdr:colOff>
      <xdr:row>55</xdr:row>
      <xdr:rowOff>106422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02286"/>
          <a:ext cx="889000" cy="3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50721</xdr:rowOff>
    </xdr:from>
    <xdr:to>
      <xdr:col>15</xdr:col>
      <xdr:colOff>50800</xdr:colOff>
      <xdr:row>55</xdr:row>
      <xdr:rowOff>106422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480471"/>
          <a:ext cx="889000" cy="5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50721</xdr:rowOff>
    </xdr:from>
    <xdr:to>
      <xdr:col>10</xdr:col>
      <xdr:colOff>114300</xdr:colOff>
      <xdr:row>55</xdr:row>
      <xdr:rowOff>127654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80471"/>
          <a:ext cx="889000" cy="7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109513</xdr:rowOff>
    </xdr:from>
    <xdr:to>
      <xdr:col>24</xdr:col>
      <xdr:colOff>114300</xdr:colOff>
      <xdr:row>54</xdr:row>
      <xdr:rowOff>39663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1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132390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04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21736</xdr:rowOff>
    </xdr:from>
    <xdr:to>
      <xdr:col>20</xdr:col>
      <xdr:colOff>38100</xdr:colOff>
      <xdr:row>55</xdr:row>
      <xdr:rowOff>123336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139863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2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55622</xdr:rowOff>
    </xdr:from>
    <xdr:to>
      <xdr:col>15</xdr:col>
      <xdr:colOff>101600</xdr:colOff>
      <xdr:row>55</xdr:row>
      <xdr:rowOff>157222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2299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26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171371</xdr:rowOff>
    </xdr:from>
    <xdr:to>
      <xdr:col>10</xdr:col>
      <xdr:colOff>165100</xdr:colOff>
      <xdr:row>55</xdr:row>
      <xdr:rowOff>101521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2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118048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20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76854</xdr:rowOff>
    </xdr:from>
    <xdr:to>
      <xdr:col>6</xdr:col>
      <xdr:colOff>38100</xdr:colOff>
      <xdr:row>56</xdr:row>
      <xdr:rowOff>7004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23531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28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101307</xdr:rowOff>
    </xdr:from>
    <xdr:to>
      <xdr:col>24</xdr:col>
      <xdr:colOff>63500</xdr:colOff>
      <xdr:row>76</xdr:row>
      <xdr:rowOff>152307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31507"/>
          <a:ext cx="838200" cy="5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152307</xdr:rowOff>
    </xdr:from>
    <xdr:to>
      <xdr:col>19</xdr:col>
      <xdr:colOff>177800</xdr:colOff>
      <xdr:row>77</xdr:row>
      <xdr:rowOff>20090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82507"/>
          <a:ext cx="889000" cy="3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147803</xdr:rowOff>
    </xdr:from>
    <xdr:to>
      <xdr:col>15</xdr:col>
      <xdr:colOff>50800</xdr:colOff>
      <xdr:row>77</xdr:row>
      <xdr:rowOff>20090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78003"/>
          <a:ext cx="889000" cy="4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147803</xdr:rowOff>
    </xdr:from>
    <xdr:to>
      <xdr:col>10</xdr:col>
      <xdr:colOff>114300</xdr:colOff>
      <xdr:row>77</xdr:row>
      <xdr:rowOff>52432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178003"/>
          <a:ext cx="889000" cy="7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50507</xdr:rowOff>
    </xdr:from>
    <xdr:to>
      <xdr:col>24</xdr:col>
      <xdr:colOff>114300</xdr:colOff>
      <xdr:row>76</xdr:row>
      <xdr:rowOff>152107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73384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101507</xdr:rowOff>
    </xdr:from>
    <xdr:to>
      <xdr:col>20</xdr:col>
      <xdr:colOff>38100</xdr:colOff>
      <xdr:row>77</xdr:row>
      <xdr:rowOff>31657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48184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140740</xdr:rowOff>
    </xdr:from>
    <xdr:to>
      <xdr:col>15</xdr:col>
      <xdr:colOff>101600</xdr:colOff>
      <xdr:row>77</xdr:row>
      <xdr:rowOff>70890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62017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26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97003</xdr:rowOff>
    </xdr:from>
    <xdr:to>
      <xdr:col>10</xdr:col>
      <xdr:colOff>165100</xdr:colOff>
      <xdr:row>77</xdr:row>
      <xdr:rowOff>27153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43681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0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1632</xdr:rowOff>
    </xdr:from>
    <xdr:to>
      <xdr:col>6</xdr:col>
      <xdr:colOff>38100</xdr:colOff>
      <xdr:row>77</xdr:row>
      <xdr:rowOff>103232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94359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29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5336</xdr:rowOff>
    </xdr:from>
    <xdr:to>
      <xdr:col>24</xdr:col>
      <xdr:colOff>63500</xdr:colOff>
      <xdr:row>94</xdr:row>
      <xdr:rowOff>83122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5950186"/>
          <a:ext cx="838200" cy="24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5336</xdr:rowOff>
    </xdr:from>
    <xdr:to>
      <xdr:col>19</xdr:col>
      <xdr:colOff>177800</xdr:colOff>
      <xdr:row>94</xdr:row>
      <xdr:rowOff>58173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950186"/>
          <a:ext cx="889000" cy="2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58173</xdr:rowOff>
    </xdr:from>
    <xdr:to>
      <xdr:col>15</xdr:col>
      <xdr:colOff>50800</xdr:colOff>
      <xdr:row>94</xdr:row>
      <xdr:rowOff>86452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174473"/>
          <a:ext cx="889000" cy="2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86452</xdr:rowOff>
    </xdr:from>
    <xdr:to>
      <xdr:col>10</xdr:col>
      <xdr:colOff>114300</xdr:colOff>
      <xdr:row>94</xdr:row>
      <xdr:rowOff>125397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202752"/>
          <a:ext cx="889000" cy="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32322</xdr:rowOff>
    </xdr:from>
    <xdr:to>
      <xdr:col>24</xdr:col>
      <xdr:colOff>114300</xdr:colOff>
      <xdr:row>94</xdr:row>
      <xdr:rowOff>133922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55199</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0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125986</xdr:rowOff>
    </xdr:from>
    <xdr:to>
      <xdr:col>20</xdr:col>
      <xdr:colOff>38100</xdr:colOff>
      <xdr:row>93</xdr:row>
      <xdr:rowOff>56136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89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72663</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6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7373</xdr:rowOff>
    </xdr:from>
    <xdr:to>
      <xdr:col>15</xdr:col>
      <xdr:colOff>101600</xdr:colOff>
      <xdr:row>94</xdr:row>
      <xdr:rowOff>108973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1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125500</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89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35652</xdr:rowOff>
    </xdr:from>
    <xdr:to>
      <xdr:col>10</xdr:col>
      <xdr:colOff>165100</xdr:colOff>
      <xdr:row>94</xdr:row>
      <xdr:rowOff>137252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1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153779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92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74597</xdr:rowOff>
    </xdr:from>
    <xdr:to>
      <xdr:col>6</xdr:col>
      <xdr:colOff>38100</xdr:colOff>
      <xdr:row>95</xdr:row>
      <xdr:rowOff>4747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19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21274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96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98680</xdr:rowOff>
    </xdr:from>
    <xdr:to>
      <xdr:col>55</xdr:col>
      <xdr:colOff>0</xdr:colOff>
      <xdr:row>35</xdr:row>
      <xdr:rowOff>114503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99430"/>
          <a:ext cx="8382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115697</xdr:rowOff>
    </xdr:from>
    <xdr:to>
      <xdr:col>50</xdr:col>
      <xdr:colOff>114300</xdr:colOff>
      <xdr:row>35</xdr:row>
      <xdr:rowOff>98680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44997"/>
          <a:ext cx="889000" cy="15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115697</xdr:rowOff>
    </xdr:from>
    <xdr:to>
      <xdr:col>45</xdr:col>
      <xdr:colOff>177800</xdr:colOff>
      <xdr:row>35</xdr:row>
      <xdr:rowOff>171152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44997"/>
          <a:ext cx="889000" cy="2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171152</xdr:rowOff>
    </xdr:from>
    <xdr:to>
      <xdr:col>41</xdr:col>
      <xdr:colOff>50800</xdr:colOff>
      <xdr:row>36</xdr:row>
      <xdr:rowOff>69847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71902"/>
          <a:ext cx="889000" cy="7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63703</xdr:rowOff>
    </xdr:from>
    <xdr:to>
      <xdr:col>55</xdr:col>
      <xdr:colOff>50800</xdr:colOff>
      <xdr:row>35</xdr:row>
      <xdr:rowOff>165303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6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86580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1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47880</xdr:rowOff>
    </xdr:from>
    <xdr:to>
      <xdr:col>50</xdr:col>
      <xdr:colOff>165100</xdr:colOff>
      <xdr:row>35</xdr:row>
      <xdr:rowOff>149480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166007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2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64897</xdr:rowOff>
    </xdr:from>
    <xdr:to>
      <xdr:col>46</xdr:col>
      <xdr:colOff>38100</xdr:colOff>
      <xdr:row>34</xdr:row>
      <xdr:rowOff>166497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11574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6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120352</xdr:rowOff>
    </xdr:from>
    <xdr:to>
      <xdr:col>41</xdr:col>
      <xdr:colOff>101600</xdr:colOff>
      <xdr:row>36</xdr:row>
      <xdr:rowOff>50502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67029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9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19047</xdr:rowOff>
    </xdr:from>
    <xdr:to>
      <xdr:col>36</xdr:col>
      <xdr:colOff>165100</xdr:colOff>
      <xdr:row>36</xdr:row>
      <xdr:rowOff>120647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137174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6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2108</xdr:rowOff>
    </xdr:from>
    <xdr:to>
      <xdr:col>55</xdr:col>
      <xdr:colOff>0</xdr:colOff>
      <xdr:row>55</xdr:row>
      <xdr:rowOff>51679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431858"/>
          <a:ext cx="838200" cy="4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51679</xdr:rowOff>
    </xdr:from>
    <xdr:to>
      <xdr:col>50</xdr:col>
      <xdr:colOff>114300</xdr:colOff>
      <xdr:row>55</xdr:row>
      <xdr:rowOff>51986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481429"/>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19820</xdr:rowOff>
    </xdr:from>
    <xdr:to>
      <xdr:col>45</xdr:col>
      <xdr:colOff>177800</xdr:colOff>
      <xdr:row>55</xdr:row>
      <xdr:rowOff>51986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449570"/>
          <a:ext cx="889000" cy="3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483</xdr:rowOff>
    </xdr:from>
    <xdr:to>
      <xdr:col>41</xdr:col>
      <xdr:colOff>50800</xdr:colOff>
      <xdr:row>55</xdr:row>
      <xdr:rowOff>19820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430233"/>
          <a:ext cx="889000" cy="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122758</xdr:rowOff>
    </xdr:from>
    <xdr:to>
      <xdr:col>55</xdr:col>
      <xdr:colOff>50800</xdr:colOff>
      <xdr:row>55</xdr:row>
      <xdr:rowOff>52908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3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145635</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23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879</xdr:rowOff>
    </xdr:from>
    <xdr:to>
      <xdr:col>50</xdr:col>
      <xdr:colOff>165100</xdr:colOff>
      <xdr:row>55</xdr:row>
      <xdr:rowOff>102479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43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119006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20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1186</xdr:rowOff>
    </xdr:from>
    <xdr:to>
      <xdr:col>46</xdr:col>
      <xdr:colOff>38100</xdr:colOff>
      <xdr:row>55</xdr:row>
      <xdr:rowOff>102786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4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119313</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20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140470</xdr:rowOff>
    </xdr:from>
    <xdr:to>
      <xdr:col>41</xdr:col>
      <xdr:colOff>101600</xdr:colOff>
      <xdr:row>55</xdr:row>
      <xdr:rowOff>70620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87147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17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121133</xdr:rowOff>
    </xdr:from>
    <xdr:to>
      <xdr:col>36</xdr:col>
      <xdr:colOff>165100</xdr:colOff>
      <xdr:row>55</xdr:row>
      <xdr:rowOff>51283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3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67810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15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74792</xdr:rowOff>
    </xdr:from>
    <xdr:to>
      <xdr:col>55</xdr:col>
      <xdr:colOff>0</xdr:colOff>
      <xdr:row>76</xdr:row>
      <xdr:rowOff>115816</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104992"/>
          <a:ext cx="838200" cy="4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170145</xdr:rowOff>
    </xdr:from>
    <xdr:to>
      <xdr:col>50</xdr:col>
      <xdr:colOff>114300</xdr:colOff>
      <xdr:row>76</xdr:row>
      <xdr:rowOff>115816</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028895"/>
          <a:ext cx="889000" cy="11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170145</xdr:rowOff>
    </xdr:from>
    <xdr:to>
      <xdr:col>45</xdr:col>
      <xdr:colOff>177800</xdr:colOff>
      <xdr:row>76</xdr:row>
      <xdr:rowOff>2491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028895"/>
          <a:ext cx="8890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116098</xdr:rowOff>
    </xdr:from>
    <xdr:to>
      <xdr:col>41</xdr:col>
      <xdr:colOff>50800</xdr:colOff>
      <xdr:row>76</xdr:row>
      <xdr:rowOff>2491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2974848"/>
          <a:ext cx="889000" cy="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23992</xdr:rowOff>
    </xdr:from>
    <xdr:to>
      <xdr:col>55</xdr:col>
      <xdr:colOff>50800</xdr:colOff>
      <xdr:row>76</xdr:row>
      <xdr:rowOff>125592</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0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46870</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290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65016</xdr:rowOff>
    </xdr:from>
    <xdr:to>
      <xdr:col>50</xdr:col>
      <xdr:colOff>165100</xdr:colOff>
      <xdr:row>76</xdr:row>
      <xdr:rowOff>166616</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0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11693</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28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119345</xdr:rowOff>
    </xdr:from>
    <xdr:to>
      <xdr:col>46</xdr:col>
      <xdr:colOff>38100</xdr:colOff>
      <xdr:row>76</xdr:row>
      <xdr:rowOff>49495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29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66022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275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123141</xdr:rowOff>
    </xdr:from>
    <xdr:to>
      <xdr:col>41</xdr:col>
      <xdr:colOff>101600</xdr:colOff>
      <xdr:row>76</xdr:row>
      <xdr:rowOff>53291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298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69818</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275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65298</xdr:rowOff>
    </xdr:from>
    <xdr:to>
      <xdr:col>36</xdr:col>
      <xdr:colOff>165100</xdr:colOff>
      <xdr:row>75</xdr:row>
      <xdr:rowOff>166898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29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11975</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269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1947</xdr:rowOff>
    </xdr:from>
    <xdr:to>
      <xdr:col>55</xdr:col>
      <xdr:colOff>0</xdr:colOff>
      <xdr:row>95</xdr:row>
      <xdr:rowOff>112099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289697"/>
          <a:ext cx="838200" cy="1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112099</xdr:rowOff>
    </xdr:from>
    <xdr:to>
      <xdr:col>50</xdr:col>
      <xdr:colOff>114300</xdr:colOff>
      <xdr:row>97</xdr:row>
      <xdr:rowOff>133586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399849"/>
          <a:ext cx="889000" cy="36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30245</xdr:rowOff>
    </xdr:from>
    <xdr:to>
      <xdr:col>45</xdr:col>
      <xdr:colOff>177800</xdr:colOff>
      <xdr:row>97</xdr:row>
      <xdr:rowOff>133586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660895"/>
          <a:ext cx="889000" cy="10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30245</xdr:rowOff>
    </xdr:from>
    <xdr:to>
      <xdr:col>41</xdr:col>
      <xdr:colOff>50800</xdr:colOff>
      <xdr:row>98</xdr:row>
      <xdr:rowOff>25826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660895"/>
          <a:ext cx="889000" cy="16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122597</xdr:rowOff>
    </xdr:from>
    <xdr:to>
      <xdr:col>55</xdr:col>
      <xdr:colOff>50800</xdr:colOff>
      <xdr:row>95</xdr:row>
      <xdr:rowOff>52747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23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145474</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09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61299</xdr:rowOff>
    </xdr:from>
    <xdr:to>
      <xdr:col>50</xdr:col>
      <xdr:colOff>165100</xdr:colOff>
      <xdr:row>95</xdr:row>
      <xdr:rowOff>162899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34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7976</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12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82786</xdr:rowOff>
    </xdr:from>
    <xdr:to>
      <xdr:col>46</xdr:col>
      <xdr:colOff>38100</xdr:colOff>
      <xdr:row>98</xdr:row>
      <xdr:rowOff>12936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4063</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0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150895</xdr:rowOff>
    </xdr:from>
    <xdr:to>
      <xdr:col>41</xdr:col>
      <xdr:colOff>101600</xdr:colOff>
      <xdr:row>97</xdr:row>
      <xdr:rowOff>81045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97572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38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146476</xdr:rowOff>
    </xdr:from>
    <xdr:to>
      <xdr:col>36</xdr:col>
      <xdr:colOff>165100</xdr:colOff>
      <xdr:row>98</xdr:row>
      <xdr:rowOff>76626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67753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6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145971</xdr:rowOff>
    </xdr:from>
    <xdr:to>
      <xdr:col>85</xdr:col>
      <xdr:colOff>127000</xdr:colOff>
      <xdr:row>35</xdr:row>
      <xdr:rowOff>166046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5803821"/>
          <a:ext cx="838200" cy="36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105292</xdr:rowOff>
    </xdr:from>
    <xdr:to>
      <xdr:col>81</xdr:col>
      <xdr:colOff>50800</xdr:colOff>
      <xdr:row>33</xdr:row>
      <xdr:rowOff>145971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5763142"/>
          <a:ext cx="889000" cy="4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105292</xdr:rowOff>
    </xdr:from>
    <xdr:to>
      <xdr:col>76</xdr:col>
      <xdr:colOff>114300</xdr:colOff>
      <xdr:row>36</xdr:row>
      <xdr:rowOff>133189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5763142"/>
          <a:ext cx="889000" cy="54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133189</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305389"/>
          <a:ext cx="889000" cy="4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115246</xdr:rowOff>
    </xdr:from>
    <xdr:to>
      <xdr:col>85</xdr:col>
      <xdr:colOff>177800</xdr:colOff>
      <xdr:row>36</xdr:row>
      <xdr:rowOff>45396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1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138123</xdr:rowOff>
    </xdr:from>
    <xdr:ext cx="599010"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596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95171</xdr:rowOff>
    </xdr:from>
    <xdr:to>
      <xdr:col>81</xdr:col>
      <xdr:colOff>101600</xdr:colOff>
      <xdr:row>34</xdr:row>
      <xdr:rowOff>25321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575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41848</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181795" y="552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54492</xdr:rowOff>
    </xdr:from>
    <xdr:to>
      <xdr:col>76</xdr:col>
      <xdr:colOff>165100</xdr:colOff>
      <xdr:row>33</xdr:row>
      <xdr:rowOff>156092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57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1169</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292795" y="548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82389</xdr:rowOff>
    </xdr:from>
    <xdr:to>
      <xdr:col>72</xdr:col>
      <xdr:colOff>38100</xdr:colOff>
      <xdr:row>37</xdr:row>
      <xdr:rowOff>12539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25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29066</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03795" y="602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67186</xdr:rowOff>
    </xdr:from>
    <xdr:to>
      <xdr:col>85</xdr:col>
      <xdr:colOff>127000</xdr:colOff>
      <xdr:row>76</xdr:row>
      <xdr:rowOff>18292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925936"/>
          <a:ext cx="838200" cy="1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67186</xdr:rowOff>
    </xdr:from>
    <xdr:to>
      <xdr:col>81</xdr:col>
      <xdr:colOff>50800</xdr:colOff>
      <xdr:row>75</xdr:row>
      <xdr:rowOff>79559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925936"/>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79559</xdr:rowOff>
    </xdr:from>
    <xdr:to>
      <xdr:col>76</xdr:col>
      <xdr:colOff>114300</xdr:colOff>
      <xdr:row>75</xdr:row>
      <xdr:rowOff>80550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9383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80550</xdr:rowOff>
    </xdr:from>
    <xdr:to>
      <xdr:col>71</xdr:col>
      <xdr:colOff>177800</xdr:colOff>
      <xdr:row>75</xdr:row>
      <xdr:rowOff>84352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939300"/>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138943</xdr:rowOff>
    </xdr:from>
    <xdr:to>
      <xdr:col>85</xdr:col>
      <xdr:colOff>177800</xdr:colOff>
      <xdr:row>76</xdr:row>
      <xdr:rowOff>69093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161820</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4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16386</xdr:rowOff>
    </xdr:from>
    <xdr:to>
      <xdr:col>81</xdr:col>
      <xdr:colOff>101600</xdr:colOff>
      <xdr:row>75</xdr:row>
      <xdr:rowOff>117986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8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134513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65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28759</xdr:rowOff>
    </xdr:from>
    <xdr:to>
      <xdr:col>76</xdr:col>
      <xdr:colOff>165100</xdr:colOff>
      <xdr:row>75</xdr:row>
      <xdr:rowOff>130359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8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146886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66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29750</xdr:rowOff>
    </xdr:from>
    <xdr:to>
      <xdr:col>72</xdr:col>
      <xdr:colOff>38100</xdr:colOff>
      <xdr:row>75</xdr:row>
      <xdr:rowOff>131350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147877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66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33552</xdr:rowOff>
    </xdr:from>
    <xdr:to>
      <xdr:col>67</xdr:col>
      <xdr:colOff>101600</xdr:colOff>
      <xdr:row>75</xdr:row>
      <xdr:rowOff>135152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8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151679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66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26845</xdr:rowOff>
    </xdr:from>
    <xdr:to>
      <xdr:col>85</xdr:col>
      <xdr:colOff>127000</xdr:colOff>
      <xdr:row>98</xdr:row>
      <xdr:rowOff>103045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2894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26845</xdr:rowOff>
    </xdr:from>
    <xdr:to>
      <xdr:col>81</xdr:col>
      <xdr:colOff>50800</xdr:colOff>
      <xdr:row>98</xdr:row>
      <xdr:rowOff>111657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28945"/>
          <a:ext cx="889000" cy="8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111480</xdr:rowOff>
    </xdr:from>
    <xdr:to>
      <xdr:col>76</xdr:col>
      <xdr:colOff>114300</xdr:colOff>
      <xdr:row>98</xdr:row>
      <xdr:rowOff>111657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13580"/>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26529</xdr:rowOff>
    </xdr:from>
    <xdr:to>
      <xdr:col>71</xdr:col>
      <xdr:colOff>177800</xdr:colOff>
      <xdr:row>98</xdr:row>
      <xdr:rowOff>111480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28629"/>
          <a:ext cx="889000" cy="8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52245</xdr:rowOff>
    </xdr:from>
    <xdr:to>
      <xdr:col>85</xdr:col>
      <xdr:colOff>177800</xdr:colOff>
      <xdr:row>98</xdr:row>
      <xdr:rowOff>153845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138622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147495</xdr:rowOff>
    </xdr:from>
    <xdr:to>
      <xdr:col>81</xdr:col>
      <xdr:colOff>101600</xdr:colOff>
      <xdr:row>98</xdr:row>
      <xdr:rowOff>77645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68772</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7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60857</xdr:rowOff>
    </xdr:from>
    <xdr:to>
      <xdr:col>76</xdr:col>
      <xdr:colOff>165100</xdr:colOff>
      <xdr:row>98</xdr:row>
      <xdr:rowOff>162457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153584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60680</xdr:rowOff>
    </xdr:from>
    <xdr:to>
      <xdr:col>72</xdr:col>
      <xdr:colOff>38100</xdr:colOff>
      <xdr:row>98</xdr:row>
      <xdr:rowOff>162280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153407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147179</xdr:rowOff>
    </xdr:from>
    <xdr:to>
      <xdr:col>67</xdr:col>
      <xdr:colOff>101600</xdr:colOff>
      <xdr:row>98</xdr:row>
      <xdr:rowOff>77329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7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93856</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5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76873</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5391823"/>
          <a:ext cx="838200" cy="133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76873</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5391823"/>
          <a:ext cx="889000" cy="133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162577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26073</xdr:rowOff>
    </xdr:from>
    <xdr:to>
      <xdr:col>112</xdr:col>
      <xdr:colOff>38100</xdr:colOff>
      <xdr:row>31</xdr:row>
      <xdr:rowOff>127673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534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144200</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56111" y="511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23944</xdr:rowOff>
    </xdr:from>
    <xdr:to>
      <xdr:col>116</xdr:col>
      <xdr:colOff>63500</xdr:colOff>
      <xdr:row>58</xdr:row>
      <xdr:rowOff>34575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68044"/>
          <a:ext cx="8382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34575</xdr:rowOff>
    </xdr:from>
    <xdr:to>
      <xdr:col>111</xdr:col>
      <xdr:colOff>177800</xdr:colOff>
      <xdr:row>58</xdr:row>
      <xdr:rowOff>56390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78675"/>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48695</xdr:rowOff>
    </xdr:from>
    <xdr:to>
      <xdr:col>107</xdr:col>
      <xdr:colOff>50800</xdr:colOff>
      <xdr:row>58</xdr:row>
      <xdr:rowOff>56390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992795"/>
          <a:ext cx="8890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48695</xdr:rowOff>
    </xdr:from>
    <xdr:to>
      <xdr:col>102</xdr:col>
      <xdr:colOff>114300</xdr:colOff>
      <xdr:row>58</xdr:row>
      <xdr:rowOff>49799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92795"/>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144594</xdr:rowOff>
    </xdr:from>
    <xdr:to>
      <xdr:col>116</xdr:col>
      <xdr:colOff>114300</xdr:colOff>
      <xdr:row>58</xdr:row>
      <xdr:rowOff>74744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167471</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6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155225</xdr:rowOff>
    </xdr:from>
    <xdr:to>
      <xdr:col>112</xdr:col>
      <xdr:colOff>38100</xdr:colOff>
      <xdr:row>58</xdr:row>
      <xdr:rowOff>85375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101902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0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5590</xdr:rowOff>
    </xdr:from>
    <xdr:to>
      <xdr:col>107</xdr:col>
      <xdr:colOff>101600</xdr:colOff>
      <xdr:row>58</xdr:row>
      <xdr:rowOff>107190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4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123717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2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169345</xdr:rowOff>
    </xdr:from>
    <xdr:to>
      <xdr:col>102</xdr:col>
      <xdr:colOff>165100</xdr:colOff>
      <xdr:row>58</xdr:row>
      <xdr:rowOff>99495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116022</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1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170449</xdr:rowOff>
    </xdr:from>
    <xdr:to>
      <xdr:col>98</xdr:col>
      <xdr:colOff>38100</xdr:colOff>
      <xdr:row>58</xdr:row>
      <xdr:rowOff>100599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117126</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1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28787</xdr:rowOff>
    </xdr:from>
    <xdr:to>
      <xdr:col>116</xdr:col>
      <xdr:colOff>63500</xdr:colOff>
      <xdr:row>77</xdr:row>
      <xdr:rowOff>37238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30437"/>
          <a:ext cx="8382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11897</xdr:rowOff>
    </xdr:from>
    <xdr:to>
      <xdr:col>111</xdr:col>
      <xdr:colOff>177800</xdr:colOff>
      <xdr:row>77</xdr:row>
      <xdr:rowOff>37238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213547"/>
          <a:ext cx="8890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11897</xdr:rowOff>
    </xdr:from>
    <xdr:to>
      <xdr:col>107</xdr:col>
      <xdr:colOff>50800</xdr:colOff>
      <xdr:row>77</xdr:row>
      <xdr:rowOff>19864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13547"/>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19864</xdr:rowOff>
    </xdr:from>
    <xdr:to>
      <xdr:col>102</xdr:col>
      <xdr:colOff>114300</xdr:colOff>
      <xdr:row>77</xdr:row>
      <xdr:rowOff>23654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21514"/>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149437</xdr:rowOff>
    </xdr:from>
    <xdr:to>
      <xdr:col>116</xdr:col>
      <xdr:colOff>114300</xdr:colOff>
      <xdr:row>77</xdr:row>
      <xdr:rowOff>79587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7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127864</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5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157888</xdr:rowOff>
    </xdr:from>
    <xdr:to>
      <xdr:col>112</xdr:col>
      <xdr:colOff>38100</xdr:colOff>
      <xdr:row>77</xdr:row>
      <xdr:rowOff>88038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79165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132547</xdr:rowOff>
    </xdr:from>
    <xdr:to>
      <xdr:col>107</xdr:col>
      <xdr:colOff>101600</xdr:colOff>
      <xdr:row>77</xdr:row>
      <xdr:rowOff>62697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53824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5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140514</xdr:rowOff>
    </xdr:from>
    <xdr:to>
      <xdr:col>102</xdr:col>
      <xdr:colOff>165100</xdr:colOff>
      <xdr:row>77</xdr:row>
      <xdr:rowOff>70664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61791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144304</xdr:rowOff>
    </xdr:from>
    <xdr:to>
      <xdr:col>98</xdr:col>
      <xdr:colOff>38100</xdr:colOff>
      <xdr:row>77</xdr:row>
      <xdr:rowOff>74454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65581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年度が公債費のピークであった。平成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年度以降は地方債の借入を行っており、今後も増加が見込まれる。</a:t>
          </a:r>
        </a:p>
        <a:p>
          <a:r>
            <a:rPr kumimoji="1" lang="ja-JP" altLang="en-US" sz="1300">
              <a:latin typeface="ＭＳ Ｐゴシック" panose="020B0600070205080204" pitchFamily="50" charset="-128"/>
              <a:ea typeface="ＭＳ Ｐゴシック" panose="020B0600070205080204" pitchFamily="50" charset="-128"/>
            </a:rPr>
            <a:t>物件費については、産業振興事業を各種行っているため、類似団体と比べて大きい数値となっている。事業の民間委託を進めたたことや、本年も観光誘客施設関係事業について外出の自粛もあり、経費が減少しているものもあるが、更なる民間への移行について検討を行うなど、経費の削減を図っていく。</a:t>
          </a:r>
        </a:p>
        <a:p>
          <a:r>
            <a:rPr kumimoji="1" lang="ja-JP" altLang="en-US" sz="1300">
              <a:latin typeface="ＭＳ Ｐゴシック" panose="020B0600070205080204" pitchFamily="50" charset="-128"/>
              <a:ea typeface="ＭＳ Ｐゴシック" panose="020B0600070205080204" pitchFamily="50" charset="-128"/>
            </a:rPr>
            <a:t>施設の老朽化が進んでいるため、維持補修費が年々上昇傾向にある。中には耐用年数を経過した施設もあるため、それらの施設については統廃合などを検討し、抑制に努める。</a:t>
          </a:r>
        </a:p>
        <a:p>
          <a:r>
            <a:rPr kumimoji="1" lang="ja-JP" altLang="en-US" sz="1300">
              <a:latin typeface="ＭＳ Ｐゴシック" panose="020B0600070205080204" pitchFamily="50" charset="-128"/>
              <a:ea typeface="ＭＳ Ｐゴシック" panose="020B0600070205080204" pitchFamily="50" charset="-128"/>
            </a:rPr>
            <a:t>扶助費については、人口が減少している中で、高齢化率が上昇しているため、住民一人あたりのコストが上昇傾向にあることが一つの要因である。現在の村の基礎をつくっていただいた高齢者への支援は必要不可欠であるが、今後更に高齢化率は上昇することが見込まれることから、若年層が支えることができる制度の構築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令和元年度台風による災害復旧が大きな規模になり、他の歳出への影響も出ている。災害復旧は令和６年度まで継続される見込のため、高い数値となるものと見込まれる。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1,075
1,054
181.85
3,956,198
3,652,756
270,891
1,672,348
3,944,903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92189</xdr:rowOff>
    </xdr:from>
    <xdr:to>
      <xdr:col>24</xdr:col>
      <xdr:colOff>63500</xdr:colOff>
      <xdr:row>35</xdr:row>
      <xdr:rowOff>116649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092939"/>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86913</xdr:rowOff>
    </xdr:from>
    <xdr:to>
      <xdr:col>19</xdr:col>
      <xdr:colOff>177800</xdr:colOff>
      <xdr:row>35</xdr:row>
      <xdr:rowOff>116649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87663"/>
          <a:ext cx="889000" cy="2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86913</xdr:rowOff>
    </xdr:from>
    <xdr:to>
      <xdr:col>15</xdr:col>
      <xdr:colOff>50800</xdr:colOff>
      <xdr:row>36</xdr:row>
      <xdr:rowOff>13875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087663"/>
          <a:ext cx="889000" cy="9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13875</xdr:rowOff>
    </xdr:from>
    <xdr:to>
      <xdr:col>10</xdr:col>
      <xdr:colOff>114300</xdr:colOff>
      <xdr:row>36</xdr:row>
      <xdr:rowOff>17151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86075"/>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41389</xdr:rowOff>
    </xdr:from>
    <xdr:to>
      <xdr:col>24</xdr:col>
      <xdr:colOff>114300</xdr:colOff>
      <xdr:row>35</xdr:row>
      <xdr:rowOff>142989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64266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65849</xdr:rowOff>
    </xdr:from>
    <xdr:to>
      <xdr:col>20</xdr:col>
      <xdr:colOff>38100</xdr:colOff>
      <xdr:row>35</xdr:row>
      <xdr:rowOff>167449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12526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4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36113</xdr:rowOff>
    </xdr:from>
    <xdr:to>
      <xdr:col>15</xdr:col>
      <xdr:colOff>101600</xdr:colOff>
      <xdr:row>35</xdr:row>
      <xdr:rowOff>137713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3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154240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1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134525</xdr:rowOff>
    </xdr:from>
    <xdr:to>
      <xdr:col>10</xdr:col>
      <xdr:colOff>165100</xdr:colOff>
      <xdr:row>36</xdr:row>
      <xdr:rowOff>64675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81202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137801</xdr:rowOff>
    </xdr:from>
    <xdr:to>
      <xdr:col>6</xdr:col>
      <xdr:colOff>38100</xdr:colOff>
      <xdr:row>36</xdr:row>
      <xdr:rowOff>67951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84478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1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56254</xdr:rowOff>
    </xdr:from>
    <xdr:to>
      <xdr:col>24</xdr:col>
      <xdr:colOff>63500</xdr:colOff>
      <xdr:row>56</xdr:row>
      <xdr:rowOff>128632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57454"/>
          <a:ext cx="838200" cy="7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56254</xdr:rowOff>
    </xdr:from>
    <xdr:to>
      <xdr:col>19</xdr:col>
      <xdr:colOff>177800</xdr:colOff>
      <xdr:row>56</xdr:row>
      <xdr:rowOff>123429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657454"/>
          <a:ext cx="889000" cy="6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123429</xdr:rowOff>
    </xdr:from>
    <xdr:to>
      <xdr:col>15</xdr:col>
      <xdr:colOff>50800</xdr:colOff>
      <xdr:row>56</xdr:row>
      <xdr:rowOff>158289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24629"/>
          <a:ext cx="889000" cy="3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158289</xdr:rowOff>
    </xdr:from>
    <xdr:to>
      <xdr:col>10</xdr:col>
      <xdr:colOff>114300</xdr:colOff>
      <xdr:row>56</xdr:row>
      <xdr:rowOff>161736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5948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77832</xdr:rowOff>
    </xdr:from>
    <xdr:to>
      <xdr:col>24</xdr:col>
      <xdr:colOff>114300</xdr:colOff>
      <xdr:row>57</xdr:row>
      <xdr:rowOff>7982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100709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3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5454</xdr:rowOff>
    </xdr:from>
    <xdr:to>
      <xdr:col>20</xdr:col>
      <xdr:colOff>38100</xdr:colOff>
      <xdr:row>56</xdr:row>
      <xdr:rowOff>107054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123581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38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72629</xdr:rowOff>
    </xdr:from>
    <xdr:to>
      <xdr:col>15</xdr:col>
      <xdr:colOff>101600</xdr:colOff>
      <xdr:row>57</xdr:row>
      <xdr:rowOff>2779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19306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4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107489</xdr:rowOff>
    </xdr:from>
    <xdr:to>
      <xdr:col>10</xdr:col>
      <xdr:colOff>165100</xdr:colOff>
      <xdr:row>57</xdr:row>
      <xdr:rowOff>37639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0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54166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8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110936</xdr:rowOff>
    </xdr:from>
    <xdr:to>
      <xdr:col>6</xdr:col>
      <xdr:colOff>38100</xdr:colOff>
      <xdr:row>57</xdr:row>
      <xdr:rowOff>41086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57613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48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27562</xdr:rowOff>
    </xdr:from>
    <xdr:to>
      <xdr:col>24</xdr:col>
      <xdr:colOff>63500</xdr:colOff>
      <xdr:row>75</xdr:row>
      <xdr:rowOff>75287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14862"/>
          <a:ext cx="838200" cy="2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27562</xdr:rowOff>
    </xdr:from>
    <xdr:to>
      <xdr:col>19</xdr:col>
      <xdr:colOff>177800</xdr:colOff>
      <xdr:row>75</xdr:row>
      <xdr:rowOff>69837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14862"/>
          <a:ext cx="889000" cy="2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25351</xdr:rowOff>
    </xdr:from>
    <xdr:to>
      <xdr:col>15</xdr:col>
      <xdr:colOff>50800</xdr:colOff>
      <xdr:row>75</xdr:row>
      <xdr:rowOff>69837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712651"/>
          <a:ext cx="889000" cy="2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25351</xdr:rowOff>
    </xdr:from>
    <xdr:to>
      <xdr:col>10</xdr:col>
      <xdr:colOff>114300</xdr:colOff>
      <xdr:row>76</xdr:row>
      <xdr:rowOff>58426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712651"/>
          <a:ext cx="889000" cy="37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24487</xdr:rowOff>
    </xdr:from>
    <xdr:to>
      <xdr:col>24</xdr:col>
      <xdr:colOff>114300</xdr:colOff>
      <xdr:row>75</xdr:row>
      <xdr:rowOff>126087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8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47364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3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148212</xdr:rowOff>
    </xdr:from>
    <xdr:to>
      <xdr:col>20</xdr:col>
      <xdr:colOff>38100</xdr:colOff>
      <xdr:row>74</xdr:row>
      <xdr:rowOff>78362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94889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3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19037</xdr:rowOff>
    </xdr:from>
    <xdr:to>
      <xdr:col>15</xdr:col>
      <xdr:colOff>101600</xdr:colOff>
      <xdr:row>75</xdr:row>
      <xdr:rowOff>120637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137164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5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146001</xdr:rowOff>
    </xdr:from>
    <xdr:to>
      <xdr:col>10</xdr:col>
      <xdr:colOff>165100</xdr:colOff>
      <xdr:row>74</xdr:row>
      <xdr:rowOff>76151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66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92678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3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7626</xdr:rowOff>
    </xdr:from>
    <xdr:to>
      <xdr:col>6</xdr:col>
      <xdr:colOff>38100</xdr:colOff>
      <xdr:row>76</xdr:row>
      <xdr:rowOff>109226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3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125753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1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104983</xdr:rowOff>
    </xdr:from>
    <xdr:to>
      <xdr:col>24</xdr:col>
      <xdr:colOff>63500</xdr:colOff>
      <xdr:row>94</xdr:row>
      <xdr:rowOff>21462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5535483"/>
          <a:ext cx="838200" cy="60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21462</xdr:rowOff>
    </xdr:from>
    <xdr:to>
      <xdr:col>19</xdr:col>
      <xdr:colOff>177800</xdr:colOff>
      <xdr:row>95</xdr:row>
      <xdr:rowOff>112395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137762"/>
          <a:ext cx="889000" cy="26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81119</xdr:rowOff>
    </xdr:from>
    <xdr:to>
      <xdr:col>15</xdr:col>
      <xdr:colOff>50800</xdr:colOff>
      <xdr:row>95</xdr:row>
      <xdr:rowOff>112395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368869"/>
          <a:ext cx="889000" cy="3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81119</xdr:rowOff>
    </xdr:from>
    <xdr:to>
      <xdr:col>10</xdr:col>
      <xdr:colOff>114300</xdr:colOff>
      <xdr:row>95</xdr:row>
      <xdr:rowOff>123214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368869"/>
          <a:ext cx="8890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54183</xdr:rowOff>
    </xdr:from>
    <xdr:to>
      <xdr:col>24</xdr:col>
      <xdr:colOff>114300</xdr:colOff>
      <xdr:row>90</xdr:row>
      <xdr:rowOff>155783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4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7210</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43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142112</xdr:rowOff>
    </xdr:from>
    <xdr:to>
      <xdr:col>20</xdr:col>
      <xdr:colOff>38100</xdr:colOff>
      <xdr:row>94</xdr:row>
      <xdr:rowOff>72262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0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88789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86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61595</xdr:rowOff>
    </xdr:from>
    <xdr:to>
      <xdr:col>15</xdr:col>
      <xdr:colOff>101600</xdr:colOff>
      <xdr:row>95</xdr:row>
      <xdr:rowOff>163195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8272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12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30319</xdr:rowOff>
    </xdr:from>
    <xdr:to>
      <xdr:col>10</xdr:col>
      <xdr:colOff>165100</xdr:colOff>
      <xdr:row>95</xdr:row>
      <xdr:rowOff>131919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148446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09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72414</xdr:rowOff>
    </xdr:from>
    <xdr:to>
      <xdr:col>6</xdr:col>
      <xdr:colOff>38100</xdr:colOff>
      <xdr:row>96</xdr:row>
      <xdr:rowOff>2564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6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19091</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13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51103</xdr:rowOff>
    </xdr:from>
    <xdr:to>
      <xdr:col>55</xdr:col>
      <xdr:colOff>0</xdr:colOff>
      <xdr:row>57</xdr:row>
      <xdr:rowOff>71072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23753"/>
          <a:ext cx="838200" cy="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71072</xdr:rowOff>
    </xdr:from>
    <xdr:to>
      <xdr:col>50</xdr:col>
      <xdr:colOff>114300</xdr:colOff>
      <xdr:row>57</xdr:row>
      <xdr:rowOff>73973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43722"/>
          <a:ext cx="889000" cy="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10044</xdr:rowOff>
    </xdr:from>
    <xdr:to>
      <xdr:col>45</xdr:col>
      <xdr:colOff>177800</xdr:colOff>
      <xdr:row>57</xdr:row>
      <xdr:rowOff>73973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782694"/>
          <a:ext cx="889000" cy="6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10044</xdr:rowOff>
    </xdr:from>
    <xdr:to>
      <xdr:col>41</xdr:col>
      <xdr:colOff>50800</xdr:colOff>
      <xdr:row>57</xdr:row>
      <xdr:rowOff>46499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82694"/>
          <a:ext cx="889000" cy="3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303</xdr:rowOff>
    </xdr:from>
    <xdr:to>
      <xdr:col>55</xdr:col>
      <xdr:colOff>50800</xdr:colOff>
      <xdr:row>57</xdr:row>
      <xdr:rowOff>101903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23180</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2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20272</xdr:rowOff>
    </xdr:from>
    <xdr:to>
      <xdr:col>50</xdr:col>
      <xdr:colOff>165100</xdr:colOff>
      <xdr:row>57</xdr:row>
      <xdr:rowOff>121872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138399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56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23173</xdr:rowOff>
    </xdr:from>
    <xdr:to>
      <xdr:col>46</xdr:col>
      <xdr:colOff>38100</xdr:colOff>
      <xdr:row>57</xdr:row>
      <xdr:rowOff>124773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141300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57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130694</xdr:rowOff>
    </xdr:from>
    <xdr:to>
      <xdr:col>41</xdr:col>
      <xdr:colOff>101600</xdr:colOff>
      <xdr:row>57</xdr:row>
      <xdr:rowOff>60844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77371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50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167149</xdr:rowOff>
    </xdr:from>
    <xdr:to>
      <xdr:col>36</xdr:col>
      <xdr:colOff>165100</xdr:colOff>
      <xdr:row>57</xdr:row>
      <xdr:rowOff>97299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113826</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5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27035</xdr:rowOff>
    </xdr:from>
    <xdr:to>
      <xdr:col>55</xdr:col>
      <xdr:colOff>0</xdr:colOff>
      <xdr:row>76</xdr:row>
      <xdr:rowOff>120740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885785"/>
          <a:ext cx="838200" cy="26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17980</xdr:rowOff>
    </xdr:from>
    <xdr:to>
      <xdr:col>50</xdr:col>
      <xdr:colOff>114300</xdr:colOff>
      <xdr:row>76</xdr:row>
      <xdr:rowOff>120740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048180"/>
          <a:ext cx="889000" cy="10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17980</xdr:rowOff>
    </xdr:from>
    <xdr:to>
      <xdr:col>45</xdr:col>
      <xdr:colOff>177800</xdr:colOff>
      <xdr:row>77</xdr:row>
      <xdr:rowOff>1234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048180"/>
          <a:ext cx="889000" cy="1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1234</xdr:rowOff>
    </xdr:from>
    <xdr:to>
      <xdr:col>41</xdr:col>
      <xdr:colOff>50800</xdr:colOff>
      <xdr:row>77</xdr:row>
      <xdr:rowOff>60387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202884"/>
          <a:ext cx="889000" cy="5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147685</xdr:rowOff>
    </xdr:from>
    <xdr:to>
      <xdr:col>55</xdr:col>
      <xdr:colOff>50800</xdr:colOff>
      <xdr:row>75</xdr:row>
      <xdr:rowOff>77835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170562</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686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69940</xdr:rowOff>
    </xdr:from>
    <xdr:to>
      <xdr:col>50</xdr:col>
      <xdr:colOff>165100</xdr:colOff>
      <xdr:row>77</xdr:row>
      <xdr:rowOff>90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16617</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87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138630</xdr:rowOff>
    </xdr:from>
    <xdr:to>
      <xdr:col>46</xdr:col>
      <xdr:colOff>38100</xdr:colOff>
      <xdr:row>76</xdr:row>
      <xdr:rowOff>68780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9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85307</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77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121884</xdr:rowOff>
    </xdr:from>
    <xdr:to>
      <xdr:col>41</xdr:col>
      <xdr:colOff>101600</xdr:colOff>
      <xdr:row>77</xdr:row>
      <xdr:rowOff>52034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68562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92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9587</xdr:rowOff>
    </xdr:from>
    <xdr:to>
      <xdr:col>36</xdr:col>
      <xdr:colOff>165100</xdr:colOff>
      <xdr:row>77</xdr:row>
      <xdr:rowOff>111187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127714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98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150216</xdr:rowOff>
    </xdr:from>
    <xdr:to>
      <xdr:col>55</xdr:col>
      <xdr:colOff>0</xdr:colOff>
      <xdr:row>96</xdr:row>
      <xdr:rowOff>46845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437966"/>
          <a:ext cx="838200" cy="6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150216</xdr:rowOff>
    </xdr:from>
    <xdr:to>
      <xdr:col>50</xdr:col>
      <xdr:colOff>114300</xdr:colOff>
      <xdr:row>96</xdr:row>
      <xdr:rowOff>52304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437966"/>
          <a:ext cx="889000" cy="7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52304</xdr:rowOff>
    </xdr:from>
    <xdr:to>
      <xdr:col>45</xdr:col>
      <xdr:colOff>177800</xdr:colOff>
      <xdr:row>96</xdr:row>
      <xdr:rowOff>118726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11504"/>
          <a:ext cx="889000" cy="6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91416</xdr:rowOff>
    </xdr:from>
    <xdr:to>
      <xdr:col>41</xdr:col>
      <xdr:colOff>50800</xdr:colOff>
      <xdr:row>96</xdr:row>
      <xdr:rowOff>118726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5864816"/>
          <a:ext cx="889000" cy="71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167495</xdr:rowOff>
    </xdr:from>
    <xdr:to>
      <xdr:col>55</xdr:col>
      <xdr:colOff>50800</xdr:colOff>
      <xdr:row>96</xdr:row>
      <xdr:rowOff>97645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18922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0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99416</xdr:rowOff>
    </xdr:from>
    <xdr:to>
      <xdr:col>50</xdr:col>
      <xdr:colOff>165100</xdr:colOff>
      <xdr:row>96</xdr:row>
      <xdr:rowOff>29566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46093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16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1504</xdr:rowOff>
    </xdr:from>
    <xdr:to>
      <xdr:col>46</xdr:col>
      <xdr:colOff>38100</xdr:colOff>
      <xdr:row>96</xdr:row>
      <xdr:rowOff>103104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119631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23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67926</xdr:rowOff>
    </xdr:from>
    <xdr:to>
      <xdr:col>41</xdr:col>
      <xdr:colOff>101600</xdr:colOff>
      <xdr:row>96</xdr:row>
      <xdr:rowOff>169526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14603</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30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40616</xdr:rowOff>
    </xdr:from>
    <xdr:to>
      <xdr:col>36</xdr:col>
      <xdr:colOff>165100</xdr:colOff>
      <xdr:row>92</xdr:row>
      <xdr:rowOff>142216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581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158743</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558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153041</xdr:rowOff>
    </xdr:from>
    <xdr:to>
      <xdr:col>85</xdr:col>
      <xdr:colOff>127000</xdr:colOff>
      <xdr:row>36</xdr:row>
      <xdr:rowOff>62477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153791"/>
          <a:ext cx="838200" cy="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62477</xdr:rowOff>
    </xdr:from>
    <xdr:to>
      <xdr:col>81</xdr:col>
      <xdr:colOff>50800</xdr:colOff>
      <xdr:row>36</xdr:row>
      <xdr:rowOff>144610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34677"/>
          <a:ext cx="889000" cy="8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144610</xdr:rowOff>
    </xdr:from>
    <xdr:to>
      <xdr:col>76</xdr:col>
      <xdr:colOff>114300</xdr:colOff>
      <xdr:row>37</xdr:row>
      <xdr:rowOff>53173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16810"/>
          <a:ext cx="889000" cy="8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53173</xdr:rowOff>
    </xdr:from>
    <xdr:to>
      <xdr:col>71</xdr:col>
      <xdr:colOff>177800</xdr:colOff>
      <xdr:row>37</xdr:row>
      <xdr:rowOff>58810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96823"/>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102241</xdr:rowOff>
    </xdr:from>
    <xdr:to>
      <xdr:col>85</xdr:col>
      <xdr:colOff>177800</xdr:colOff>
      <xdr:row>36</xdr:row>
      <xdr:rowOff>32391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1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125118</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11677</xdr:rowOff>
    </xdr:from>
    <xdr:to>
      <xdr:col>81</xdr:col>
      <xdr:colOff>101600</xdr:colOff>
      <xdr:row>36</xdr:row>
      <xdr:rowOff>113277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129804</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595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93810</xdr:rowOff>
    </xdr:from>
    <xdr:to>
      <xdr:col>76</xdr:col>
      <xdr:colOff>165100</xdr:colOff>
      <xdr:row>37</xdr:row>
      <xdr:rowOff>23960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40487</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04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2373</xdr:rowOff>
    </xdr:from>
    <xdr:to>
      <xdr:col>72</xdr:col>
      <xdr:colOff>38100</xdr:colOff>
      <xdr:row>37</xdr:row>
      <xdr:rowOff>103973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4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120500</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612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8010</xdr:rowOff>
    </xdr:from>
    <xdr:to>
      <xdr:col>67</xdr:col>
      <xdr:colOff>101600</xdr:colOff>
      <xdr:row>37</xdr:row>
      <xdr:rowOff>109610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5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126137</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612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87478</xdr:rowOff>
    </xdr:from>
    <xdr:to>
      <xdr:col>85</xdr:col>
      <xdr:colOff>127000</xdr:colOff>
      <xdr:row>57</xdr:row>
      <xdr:rowOff>104138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60128"/>
          <a:ext cx="838200" cy="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34614</xdr:rowOff>
    </xdr:from>
    <xdr:to>
      <xdr:col>81</xdr:col>
      <xdr:colOff>50800</xdr:colOff>
      <xdr:row>57</xdr:row>
      <xdr:rowOff>104138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635814"/>
          <a:ext cx="889000" cy="24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34614</xdr:rowOff>
    </xdr:from>
    <xdr:to>
      <xdr:col>76</xdr:col>
      <xdr:colOff>114300</xdr:colOff>
      <xdr:row>57</xdr:row>
      <xdr:rowOff>103869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635814"/>
          <a:ext cx="889000" cy="24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103869</xdr:rowOff>
    </xdr:from>
    <xdr:to>
      <xdr:col>71</xdr:col>
      <xdr:colOff>177800</xdr:colOff>
      <xdr:row>57</xdr:row>
      <xdr:rowOff>128800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76519"/>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36678</xdr:rowOff>
    </xdr:from>
    <xdr:to>
      <xdr:col>85</xdr:col>
      <xdr:colOff>177800</xdr:colOff>
      <xdr:row>57</xdr:row>
      <xdr:rowOff>138278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59555</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6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53338</xdr:rowOff>
    </xdr:from>
    <xdr:to>
      <xdr:col>81</xdr:col>
      <xdr:colOff>101600</xdr:colOff>
      <xdr:row>57</xdr:row>
      <xdr:rowOff>154938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60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155264</xdr:rowOff>
    </xdr:from>
    <xdr:to>
      <xdr:col>76</xdr:col>
      <xdr:colOff>165100</xdr:colOff>
      <xdr:row>56</xdr:row>
      <xdr:rowOff>85414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101941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36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53069</xdr:rowOff>
    </xdr:from>
    <xdr:to>
      <xdr:col>72</xdr:col>
      <xdr:colOff>38100</xdr:colOff>
      <xdr:row>57</xdr:row>
      <xdr:rowOff>154669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171196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0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78000</xdr:rowOff>
    </xdr:from>
    <xdr:to>
      <xdr:col>67</xdr:col>
      <xdr:colOff>101600</xdr:colOff>
      <xdr:row>58</xdr:row>
      <xdr:rowOff>8150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24677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2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145971</xdr:rowOff>
    </xdr:from>
    <xdr:to>
      <xdr:col>85</xdr:col>
      <xdr:colOff>127000</xdr:colOff>
      <xdr:row>75</xdr:row>
      <xdr:rowOff>166046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661821"/>
          <a:ext cx="838200" cy="36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105292</xdr:rowOff>
    </xdr:from>
    <xdr:to>
      <xdr:col>81</xdr:col>
      <xdr:colOff>50800</xdr:colOff>
      <xdr:row>73</xdr:row>
      <xdr:rowOff>145971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2621142"/>
          <a:ext cx="889000" cy="4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105292</xdr:rowOff>
    </xdr:from>
    <xdr:to>
      <xdr:col>76</xdr:col>
      <xdr:colOff>114300</xdr:colOff>
      <xdr:row>76</xdr:row>
      <xdr:rowOff>133189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621142"/>
          <a:ext cx="889000" cy="54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133189</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163389"/>
          <a:ext cx="889000" cy="4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115246</xdr:rowOff>
    </xdr:from>
    <xdr:to>
      <xdr:col>85</xdr:col>
      <xdr:colOff>177800</xdr:colOff>
      <xdr:row>76</xdr:row>
      <xdr:rowOff>45396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29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138123</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82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95171</xdr:rowOff>
    </xdr:from>
    <xdr:to>
      <xdr:col>81</xdr:col>
      <xdr:colOff>101600</xdr:colOff>
      <xdr:row>74</xdr:row>
      <xdr:rowOff>25321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6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41848</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38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54492</xdr:rowOff>
    </xdr:from>
    <xdr:to>
      <xdr:col>76</xdr:col>
      <xdr:colOff>165100</xdr:colOff>
      <xdr:row>73</xdr:row>
      <xdr:rowOff>156092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5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1169</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34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82389</xdr:rowOff>
    </xdr:from>
    <xdr:to>
      <xdr:col>72</xdr:col>
      <xdr:colOff>38100</xdr:colOff>
      <xdr:row>77</xdr:row>
      <xdr:rowOff>12539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11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29066</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288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67187</xdr:rowOff>
    </xdr:from>
    <xdr:to>
      <xdr:col>85</xdr:col>
      <xdr:colOff>127000</xdr:colOff>
      <xdr:row>96</xdr:row>
      <xdr:rowOff>18292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354937"/>
          <a:ext cx="838200" cy="1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67187</xdr:rowOff>
    </xdr:from>
    <xdr:to>
      <xdr:col>81</xdr:col>
      <xdr:colOff>50800</xdr:colOff>
      <xdr:row>95</xdr:row>
      <xdr:rowOff>79559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354937"/>
          <a:ext cx="889000" cy="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79559</xdr:rowOff>
    </xdr:from>
    <xdr:to>
      <xdr:col>76</xdr:col>
      <xdr:colOff>114300</xdr:colOff>
      <xdr:row>95</xdr:row>
      <xdr:rowOff>80550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3673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80550</xdr:rowOff>
    </xdr:from>
    <xdr:to>
      <xdr:col>71</xdr:col>
      <xdr:colOff>177800</xdr:colOff>
      <xdr:row>95</xdr:row>
      <xdr:rowOff>84351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368300"/>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138942</xdr:rowOff>
    </xdr:from>
    <xdr:to>
      <xdr:col>85</xdr:col>
      <xdr:colOff>177800</xdr:colOff>
      <xdr:row>96</xdr:row>
      <xdr:rowOff>69092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161819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7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16387</xdr:rowOff>
    </xdr:from>
    <xdr:to>
      <xdr:col>81</xdr:col>
      <xdr:colOff>101600</xdr:colOff>
      <xdr:row>95</xdr:row>
      <xdr:rowOff>117987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134514</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07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28759</xdr:rowOff>
    </xdr:from>
    <xdr:to>
      <xdr:col>76</xdr:col>
      <xdr:colOff>165100</xdr:colOff>
      <xdr:row>95</xdr:row>
      <xdr:rowOff>130359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146886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09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29750</xdr:rowOff>
    </xdr:from>
    <xdr:to>
      <xdr:col>72</xdr:col>
      <xdr:colOff>38100</xdr:colOff>
      <xdr:row>95</xdr:row>
      <xdr:rowOff>131350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147877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09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33551</xdr:rowOff>
    </xdr:from>
    <xdr:to>
      <xdr:col>67</xdr:col>
      <xdr:colOff>101600</xdr:colOff>
      <xdr:row>95</xdr:row>
      <xdr:rowOff>135151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151678</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09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について、本村では、村の面積の９５％を占める森林資源を活用し、産業の振興を図っている。木材の搬出に係る補助や、不良材を木質ペレットに加工し、村内の宿泊施設等のボイラーで利用したり、木質バイオマス発電事業を行っている。このため類似団体と比較すると例年高水準となっている。</a:t>
          </a:r>
        </a:p>
        <a:p>
          <a:r>
            <a:rPr kumimoji="1" lang="ja-JP" altLang="en-US" sz="1300">
              <a:latin typeface="ＭＳ Ｐゴシック" panose="020B0600070205080204" pitchFamily="50" charset="-128"/>
              <a:ea typeface="ＭＳ Ｐゴシック" panose="020B0600070205080204" pitchFamily="50" charset="-128"/>
            </a:rPr>
            <a:t>衛生費については、村内の生ゴミを焼却するのではなく、堆肥化しゴミの削減に努めている。また、医療費の抑制のため、古くから健康診断に力を注いでおり、事業所健診を村が実施し、経費の２分の１を村会計から支出している。　消防費については、令和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事業で消防関係の施設整備を行ったため増加。教育費関係については、社会教育関係施設の建設が終了したため減少している。災害復旧費においては、令和元年度台風による災害復旧が大きな規模になり、他の歳出への影響も出ている。災害復旧は令和６年度まで継続される見込のため、高い数値となるもの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毎年、財政調整基金からの一定の繰入を行っているが、４年度については歳出が見込より少なくなったため、実質単年度収支はプラスとなった。</a:t>
          </a:r>
        </a:p>
        <a:p>
          <a:r>
            <a:rPr kumimoji="1" lang="ja-JP" altLang="en-US" sz="1400">
              <a:latin typeface="ＭＳ ゴシック" pitchFamily="49" charset="-128"/>
              <a:ea typeface="ＭＳ ゴシック" pitchFamily="49" charset="-128"/>
            </a:rPr>
            <a:t>今後も効率的な財政運営を図るとともに、計画的な基金管理運営を行う。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産業振興事業特別会計は、産業振興並びに雇用対策の一環として、特産品開発や観光施設等の運営、林業の</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次産業に資する事業を行っている。黒字化の目処が立った事業は民間に委託しているため、赤字額が大きく出ている事業については経営改善を図り、赤字額を減少させる努力が今後も必要である。事業の育成を進め、直営から民間に移すなど計画的な事業運営を図り、更なる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3956198</v>
      </c>
      <c r="BO4" s="449"/>
      <c r="BP4" s="449"/>
      <c r="BQ4" s="449"/>
      <c r="BR4" s="449"/>
      <c r="BS4" s="449"/>
      <c r="BT4" s="449"/>
      <c r="BU4" s="450"/>
      <c r="BV4" s="448">
        <v>4063551</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16.2</v>
      </c>
      <c r="CU4" s="589"/>
      <c r="CV4" s="589"/>
      <c r="CW4" s="589"/>
      <c r="CX4" s="589"/>
      <c r="CY4" s="589"/>
      <c r="CZ4" s="589"/>
      <c r="DA4" s="590"/>
      <c r="DB4" s="588">
        <v>5.0999999999999996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3652756</v>
      </c>
      <c r="BO5" s="420"/>
      <c r="BP5" s="420"/>
      <c r="BQ5" s="420"/>
      <c r="BR5" s="420"/>
      <c r="BS5" s="420"/>
      <c r="BT5" s="420"/>
      <c r="BU5" s="421"/>
      <c r="BV5" s="419">
        <v>3925195</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70.7</v>
      </c>
      <c r="CU5" s="417"/>
      <c r="CV5" s="417"/>
      <c r="CW5" s="417"/>
      <c r="CX5" s="417"/>
      <c r="CY5" s="417"/>
      <c r="CZ5" s="417"/>
      <c r="DA5" s="418"/>
      <c r="DB5" s="416">
        <v>70.2</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303442</v>
      </c>
      <c r="BO6" s="420"/>
      <c r="BP6" s="420"/>
      <c r="BQ6" s="420"/>
      <c r="BR6" s="420"/>
      <c r="BS6" s="420"/>
      <c r="BT6" s="420"/>
      <c r="BU6" s="421"/>
      <c r="BV6" s="419">
        <v>138356</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73.7</v>
      </c>
      <c r="CU6" s="563"/>
      <c r="CV6" s="563"/>
      <c r="CW6" s="563"/>
      <c r="CX6" s="563"/>
      <c r="CY6" s="563"/>
      <c r="CZ6" s="563"/>
      <c r="DA6" s="564"/>
      <c r="DB6" s="562">
        <v>80.7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32551</v>
      </c>
      <c r="BO7" s="420"/>
      <c r="BP7" s="420"/>
      <c r="BQ7" s="420"/>
      <c r="BR7" s="420"/>
      <c r="BS7" s="420"/>
      <c r="BT7" s="420"/>
      <c r="BU7" s="421"/>
      <c r="BV7" s="419">
        <v>44855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1672348</v>
      </c>
      <c r="CU7" s="420"/>
      <c r="CV7" s="420"/>
      <c r="CW7" s="420"/>
      <c r="CX7" s="420"/>
      <c r="CY7" s="420"/>
      <c r="CZ7" s="420"/>
      <c r="DA7" s="421"/>
      <c r="DB7" s="419">
        <v>1824338</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270891</v>
      </c>
      <c r="BO8" s="420"/>
      <c r="BP8" s="420"/>
      <c r="BQ8" s="420"/>
      <c r="BR8" s="420"/>
      <c r="BS8" s="420"/>
      <c r="BT8" s="420"/>
      <c r="BU8" s="421"/>
      <c r="BV8" s="419">
        <v>93501</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0.85</v>
      </c>
      <c r="CU8" s="523"/>
      <c r="CV8" s="523"/>
      <c r="CW8" s="523"/>
      <c r="CX8" s="523"/>
      <c r="CY8" s="523"/>
      <c r="CZ8" s="523"/>
      <c r="DA8" s="524"/>
      <c r="DB8" s="522">
        <v>0.91</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1128</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177390</v>
      </c>
      <c r="BO9" s="420"/>
      <c r="BP9" s="420"/>
      <c r="BQ9" s="420"/>
      <c r="BR9" s="420"/>
      <c r="BS9" s="420"/>
      <c r="BT9" s="420"/>
      <c r="BU9" s="421"/>
      <c r="BV9" s="419">
        <v>-79480</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13.6</v>
      </c>
      <c r="CU9" s="417"/>
      <c r="CV9" s="417"/>
      <c r="CW9" s="417"/>
      <c r="CX9" s="417"/>
      <c r="CY9" s="417"/>
      <c r="CZ9" s="417"/>
      <c r="DA9" s="418"/>
      <c r="DB9" s="416">
        <v>17.399999999999999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118</v>
      </c>
      <c r="M10" s="376"/>
      <c r="N10" s="376"/>
      <c r="O10" s="376"/>
      <c r="P10" s="376"/>
      <c r="Q10" s="377"/>
      <c r="R10" s="372">
        <v>1230</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95</v>
      </c>
      <c r="AV10" s="478"/>
      <c r="AW10" s="478"/>
      <c r="AX10" s="478"/>
      <c r="AY10" s="433" t="s">
        <v>120</v>
      </c>
      <c r="AZ10" s="434"/>
      <c r="BA10" s="434"/>
      <c r="BB10" s="434"/>
      <c r="BC10" s="434"/>
      <c r="BD10" s="434"/>
      <c r="BE10" s="434"/>
      <c r="BF10" s="434"/>
      <c r="BG10" s="434"/>
      <c r="BH10" s="434"/>
      <c r="BI10" s="434"/>
      <c r="BJ10" s="434"/>
      <c r="BK10" s="434"/>
      <c r="BL10" s="434"/>
      <c r="BM10" s="435"/>
      <c r="BN10" s="419">
        <v>8</v>
      </c>
      <c r="BO10" s="420"/>
      <c r="BP10" s="420"/>
      <c r="BQ10" s="420"/>
      <c r="BR10" s="420"/>
      <c r="BS10" s="420"/>
      <c r="BT10" s="420"/>
      <c r="BU10" s="421"/>
      <c r="BV10" s="419">
        <v>4008</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125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1075</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50000</v>
      </c>
      <c r="BO12" s="420"/>
      <c r="BP12" s="420"/>
      <c r="BQ12" s="420"/>
      <c r="BR12" s="420"/>
      <c r="BS12" s="420"/>
      <c r="BT12" s="420"/>
      <c r="BU12" s="421"/>
      <c r="BV12" s="419">
        <v>33826</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129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1054</v>
      </c>
      <c r="S13" s="507"/>
      <c r="T13" s="507"/>
      <c r="U13" s="507"/>
      <c r="V13" s="508"/>
      <c r="W13" s="509" t="s">
        <v>139</v>
      </c>
      <c r="X13" s="405"/>
      <c r="Y13" s="405"/>
      <c r="Z13" s="405"/>
      <c r="AA13" s="405"/>
      <c r="AB13" s="406"/>
      <c r="AC13" s="372">
        <v>114</v>
      </c>
      <c r="AD13" s="373"/>
      <c r="AE13" s="373"/>
      <c r="AF13" s="373"/>
      <c r="AG13" s="374"/>
      <c r="AH13" s="372">
        <v>128</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127398</v>
      </c>
      <c r="BO13" s="420"/>
      <c r="BP13" s="420"/>
      <c r="BQ13" s="420"/>
      <c r="BR13" s="420"/>
      <c r="BS13" s="420"/>
      <c r="BT13" s="420"/>
      <c r="BU13" s="421"/>
      <c r="BV13" s="419">
        <v>-109298</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6.1</v>
      </c>
      <c r="CU13" s="417"/>
      <c r="CV13" s="417"/>
      <c r="CW13" s="417"/>
      <c r="CX13" s="417"/>
      <c r="CY13" s="417"/>
      <c r="CZ13" s="417"/>
      <c r="DA13" s="418"/>
      <c r="DB13" s="416">
        <v>7.2</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1138</v>
      </c>
      <c r="S14" s="507"/>
      <c r="T14" s="507"/>
      <c r="U14" s="507"/>
      <c r="V14" s="508"/>
      <c r="W14" s="510"/>
      <c r="X14" s="408"/>
      <c r="Y14" s="408"/>
      <c r="Z14" s="408"/>
      <c r="AA14" s="408"/>
      <c r="AB14" s="409"/>
      <c r="AC14" s="499">
        <v>21.2</v>
      </c>
      <c r="AD14" s="500"/>
      <c r="AE14" s="500"/>
      <c r="AF14" s="500"/>
      <c r="AG14" s="501"/>
      <c r="AH14" s="499">
        <v>22.2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t="s">
        <v>146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1118</v>
      </c>
      <c r="S15" s="507"/>
      <c r="T15" s="507"/>
      <c r="U15" s="507"/>
      <c r="V15" s="508"/>
      <c r="W15" s="509" t="s">
        <v>148</v>
      </c>
      <c r="X15" s="405"/>
      <c r="Y15" s="405"/>
      <c r="Z15" s="405"/>
      <c r="AA15" s="405"/>
      <c r="AB15" s="406"/>
      <c r="AC15" s="372">
        <v>106</v>
      </c>
      <c r="AD15" s="373"/>
      <c r="AE15" s="373"/>
      <c r="AF15" s="373"/>
      <c r="AG15" s="374"/>
      <c r="AH15" s="372">
        <v>116</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1016041</v>
      </c>
      <c r="BO15" s="449"/>
      <c r="BP15" s="449"/>
      <c r="BQ15" s="449"/>
      <c r="BR15" s="449"/>
      <c r="BS15" s="449"/>
      <c r="BT15" s="449"/>
      <c r="BU15" s="450"/>
      <c r="BV15" s="448">
        <v>1054679</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19.7</v>
      </c>
      <c r="AD16" s="500"/>
      <c r="AE16" s="500"/>
      <c r="AF16" s="500"/>
      <c r="AG16" s="501"/>
      <c r="AH16" s="499">
        <v>20.100000000000001</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1296140</v>
      </c>
      <c r="BO16" s="420"/>
      <c r="BP16" s="420"/>
      <c r="BQ16" s="420"/>
      <c r="BR16" s="420"/>
      <c r="BS16" s="420"/>
      <c r="BT16" s="420"/>
      <c r="BU16" s="421"/>
      <c r="BV16" s="419">
        <v>1262262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319</v>
      </c>
      <c r="AD17" s="373"/>
      <c r="AE17" s="373"/>
      <c r="AF17" s="373"/>
      <c r="AG17" s="374"/>
      <c r="AH17" s="372">
        <v>333</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1324105</v>
      </c>
      <c r="BO17" s="420"/>
      <c r="BP17" s="420"/>
      <c r="BQ17" s="420"/>
      <c r="BR17" s="420"/>
      <c r="BS17" s="420"/>
      <c r="BT17" s="420"/>
      <c r="BU17" s="421"/>
      <c r="BV17" s="419">
        <v>1377150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181.85</v>
      </c>
      <c r="M18" s="472"/>
      <c r="N18" s="472"/>
      <c r="O18" s="472"/>
      <c r="P18" s="472"/>
      <c r="Q18" s="472"/>
      <c r="R18" s="473"/>
      <c r="S18" s="473"/>
      <c r="T18" s="473"/>
      <c r="U18" s="473"/>
      <c r="V18" s="474"/>
      <c r="W18" s="490"/>
      <c r="X18" s="491"/>
      <c r="Y18" s="491"/>
      <c r="Z18" s="491"/>
      <c r="AA18" s="491"/>
      <c r="AB18" s="515"/>
      <c r="AC18" s="389">
        <v>59.2</v>
      </c>
      <c r="AD18" s="390"/>
      <c r="AE18" s="390"/>
      <c r="AF18" s="390"/>
      <c r="AG18" s="475"/>
      <c r="AH18" s="389">
        <v>57.7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1187445</v>
      </c>
      <c r="BO18" s="420"/>
      <c r="BP18" s="420"/>
      <c r="BQ18" s="420"/>
      <c r="BR18" s="420"/>
      <c r="BS18" s="420"/>
      <c r="BT18" s="420"/>
      <c r="BU18" s="421"/>
      <c r="BV18" s="419">
        <v>1289056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2240559</v>
      </c>
      <c r="BO19" s="420"/>
      <c r="BP19" s="420"/>
      <c r="BQ19" s="420"/>
      <c r="BR19" s="420"/>
      <c r="BS19" s="420"/>
      <c r="BT19" s="420"/>
      <c r="BU19" s="421"/>
      <c r="BV19" s="419">
        <v>2276989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552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3944903</v>
      </c>
      <c r="BO22" s="449"/>
      <c r="BP22" s="449"/>
      <c r="BQ22" s="449"/>
      <c r="BR22" s="449"/>
      <c r="BS22" s="449"/>
      <c r="BT22" s="449"/>
      <c r="BU22" s="450"/>
      <c r="BV22" s="448">
        <v>3633933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3881546</v>
      </c>
      <c r="BO23" s="420"/>
      <c r="BP23" s="420"/>
      <c r="BQ23" s="420"/>
      <c r="BR23" s="420"/>
      <c r="BS23" s="420"/>
      <c r="BT23" s="420"/>
      <c r="BU23" s="421"/>
      <c r="BV23" s="419">
        <v>3563063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5500</v>
      </c>
      <c r="R24" s="373"/>
      <c r="S24" s="373"/>
      <c r="T24" s="373"/>
      <c r="U24" s="373"/>
      <c r="V24" s="374"/>
      <c r="W24" s="462"/>
      <c r="X24" s="399"/>
      <c r="Y24" s="400"/>
      <c r="Z24" s="375" t="s">
        <v>173</v>
      </c>
      <c r="AA24" s="376"/>
      <c r="AB24" s="376"/>
      <c r="AC24" s="376"/>
      <c r="AD24" s="376"/>
      <c r="AE24" s="376"/>
      <c r="AF24" s="376"/>
      <c r="AG24" s="377"/>
      <c r="AH24" s="372">
        <v>34</v>
      </c>
      <c r="AI24" s="373"/>
      <c r="AJ24" s="373"/>
      <c r="AK24" s="373"/>
      <c r="AL24" s="374"/>
      <c r="AM24" s="372">
        <v>88502</v>
      </c>
      <c r="AN24" s="373"/>
      <c r="AO24" s="373"/>
      <c r="AP24" s="373"/>
      <c r="AQ24" s="373"/>
      <c r="AR24" s="374"/>
      <c r="AS24" s="372">
        <v>2603</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3362996</v>
      </c>
      <c r="BO24" s="420"/>
      <c r="BP24" s="420"/>
      <c r="BQ24" s="420"/>
      <c r="BR24" s="420"/>
      <c r="BS24" s="420"/>
      <c r="BT24" s="420"/>
      <c r="BU24" s="421"/>
      <c r="BV24" s="419">
        <v>3064315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t="s">
        <v>129</v>
      </c>
      <c r="M25" s="373"/>
      <c r="N25" s="373"/>
      <c r="O25" s="373"/>
      <c r="P25" s="374"/>
      <c r="Q25" s="372" t="s">
        <v>176</v>
      </c>
      <c r="R25" s="373"/>
      <c r="S25" s="373"/>
      <c r="T25" s="373"/>
      <c r="U25" s="373"/>
      <c r="V25" s="374"/>
      <c r="W25" s="462"/>
      <c r="X25" s="399"/>
      <c r="Y25" s="400"/>
      <c r="Z25" s="375" t="s">
        <v>177</v>
      </c>
      <c r="AA25" s="376"/>
      <c r="AB25" s="376"/>
      <c r="AC25" s="376"/>
      <c r="AD25" s="376"/>
      <c r="AE25" s="376"/>
      <c r="AF25" s="376"/>
      <c r="AG25" s="377"/>
      <c r="AH25" s="372" t="s">
        <v>129</v>
      </c>
      <c r="AI25" s="373"/>
      <c r="AJ25" s="373"/>
      <c r="AK25" s="373"/>
      <c r="AL25" s="374"/>
      <c r="AM25" s="372" t="s">
        <v>129</v>
      </c>
      <c r="AN25" s="373"/>
      <c r="AO25" s="373"/>
      <c r="AP25" s="373"/>
      <c r="AQ25" s="373"/>
      <c r="AR25" s="374"/>
      <c r="AS25" s="372" t="s">
        <v>146</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25</v>
      </c>
      <c r="BO25" s="449"/>
      <c r="BP25" s="449"/>
      <c r="BQ25" s="449"/>
      <c r="BR25" s="449"/>
      <c r="BS25" s="449"/>
      <c r="BT25" s="449"/>
      <c r="BU25" s="450"/>
      <c r="BV25" s="448">
        <v>94459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4300</v>
      </c>
      <c r="R26" s="373"/>
      <c r="S26" s="373"/>
      <c r="T26" s="373"/>
      <c r="U26" s="373"/>
      <c r="V26" s="374"/>
      <c r="W26" s="462"/>
      <c r="X26" s="399"/>
      <c r="Y26" s="400"/>
      <c r="Z26" s="375" t="s">
        <v>180</v>
      </c>
      <c r="AA26" s="430"/>
      <c r="AB26" s="430"/>
      <c r="AC26" s="430"/>
      <c r="AD26" s="430"/>
      <c r="AE26" s="430"/>
      <c r="AF26" s="430"/>
      <c r="AG26" s="431"/>
      <c r="AH26" s="372" t="s">
        <v>176</v>
      </c>
      <c r="AI26" s="373"/>
      <c r="AJ26" s="373"/>
      <c r="AK26" s="373"/>
      <c r="AL26" s="374"/>
      <c r="AM26" s="372" t="s">
        <v>181</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176</v>
      </c>
      <c r="BO26" s="420"/>
      <c r="BP26" s="420"/>
      <c r="BQ26" s="420"/>
      <c r="BR26" s="420"/>
      <c r="BS26" s="420"/>
      <c r="BT26" s="420"/>
      <c r="BU26" s="421"/>
      <c r="BV26" s="419" t="s">
        <v>176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2470</v>
      </c>
      <c r="R27" s="373"/>
      <c r="S27" s="373"/>
      <c r="T27" s="373"/>
      <c r="U27" s="373"/>
      <c r="V27" s="374"/>
      <c r="W27" s="462"/>
      <c r="X27" s="399"/>
      <c r="Y27" s="400"/>
      <c r="Z27" s="375" t="s">
        <v>185</v>
      </c>
      <c r="AA27" s="376"/>
      <c r="AB27" s="376"/>
      <c r="AC27" s="376"/>
      <c r="AD27" s="376"/>
      <c r="AE27" s="376"/>
      <c r="AF27" s="376"/>
      <c r="AG27" s="377"/>
      <c r="AH27" s="372" t="s">
        <v>181</v>
      </c>
      <c r="AI27" s="373"/>
      <c r="AJ27" s="373"/>
      <c r="AK27" s="373"/>
      <c r="AL27" s="374"/>
      <c r="AM27" s="372" t="s">
        <v>128</v>
      </c>
      <c r="AN27" s="373"/>
      <c r="AO27" s="373"/>
      <c r="AP27" s="373"/>
      <c r="AQ27" s="373"/>
      <c r="AR27" s="374"/>
      <c r="AS27" s="372" t="s">
        <v>182</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91531</v>
      </c>
      <c r="BO27" s="454"/>
      <c r="BP27" s="454"/>
      <c r="BQ27" s="454"/>
      <c r="BR27" s="454"/>
      <c r="BS27" s="454"/>
      <c r="BT27" s="454"/>
      <c r="BU27" s="455"/>
      <c r="BV27" s="453">
        <v>91530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1850</v>
      </c>
      <c r="R28" s="373"/>
      <c r="S28" s="373"/>
      <c r="T28" s="373"/>
      <c r="U28" s="373"/>
      <c r="V28" s="374"/>
      <c r="W28" s="462"/>
      <c r="X28" s="399"/>
      <c r="Y28" s="400"/>
      <c r="Z28" s="375" t="s">
        <v>188</v>
      </c>
      <c r="AA28" s="376"/>
      <c r="AB28" s="376"/>
      <c r="AC28" s="376"/>
      <c r="AD28" s="376"/>
      <c r="AE28" s="376"/>
      <c r="AF28" s="376"/>
      <c r="AG28" s="377"/>
      <c r="AH28" s="372" t="s">
        <v>129</v>
      </c>
      <c r="AI28" s="373"/>
      <c r="AJ28" s="373"/>
      <c r="AK28" s="373"/>
      <c r="AL28" s="374"/>
      <c r="AM28" s="372" t="s">
        <v>146</v>
      </c>
      <c r="AN28" s="373"/>
      <c r="AO28" s="373"/>
      <c r="AP28" s="373"/>
      <c r="AQ28" s="373"/>
      <c r="AR28" s="374"/>
      <c r="AS28" s="372" t="s">
        <v>128</v>
      </c>
      <c r="AT28" s="373"/>
      <c r="AU28" s="373"/>
      <c r="AV28" s="373"/>
      <c r="AW28" s="373"/>
      <c r="AX28" s="432"/>
      <c r="AY28" s="436" t="s">
        <v>189</v>
      </c>
      <c r="AZ28" s="437"/>
      <c r="BA28" s="437"/>
      <c r="BB28" s="438"/>
      <c r="BC28" s="445" t="s">
        <v>49</v>
      </c>
      <c r="BD28" s="446"/>
      <c r="BE28" s="446"/>
      <c r="BF28" s="446"/>
      <c r="BG28" s="446"/>
      <c r="BH28" s="446"/>
      <c r="BI28" s="446"/>
      <c r="BJ28" s="446"/>
      <c r="BK28" s="446"/>
      <c r="BL28" s="446"/>
      <c r="BM28" s="447"/>
      <c r="BN28" s="448">
        <v>963149</v>
      </c>
      <c r="BO28" s="449"/>
      <c r="BP28" s="449"/>
      <c r="BQ28" s="449"/>
      <c r="BR28" s="449"/>
      <c r="BS28" s="449"/>
      <c r="BT28" s="449"/>
      <c r="BU28" s="450"/>
      <c r="BV28" s="448">
        <v>940240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6</v>
      </c>
      <c r="M29" s="373"/>
      <c r="N29" s="373"/>
      <c r="O29" s="373"/>
      <c r="P29" s="374"/>
      <c r="Q29" s="372">
        <v>1680</v>
      </c>
      <c r="R29" s="373"/>
      <c r="S29" s="373"/>
      <c r="T29" s="373"/>
      <c r="U29" s="373"/>
      <c r="V29" s="374"/>
      <c r="W29" s="463"/>
      <c r="X29" s="464"/>
      <c r="Y29" s="465"/>
      <c r="Z29" s="375" t="s">
        <v>191</v>
      </c>
      <c r="AA29" s="376"/>
      <c r="AB29" s="376"/>
      <c r="AC29" s="376"/>
      <c r="AD29" s="376"/>
      <c r="AE29" s="376"/>
      <c r="AF29" s="376"/>
      <c r="AG29" s="377"/>
      <c r="AH29" s="372">
        <v>34</v>
      </c>
      <c r="AI29" s="373"/>
      <c r="AJ29" s="373"/>
      <c r="AK29" s="373"/>
      <c r="AL29" s="374"/>
      <c r="AM29" s="372">
        <v>88502</v>
      </c>
      <c r="AN29" s="373"/>
      <c r="AO29" s="373"/>
      <c r="AP29" s="373"/>
      <c r="AQ29" s="373"/>
      <c r="AR29" s="374"/>
      <c r="AS29" s="372">
        <v>2603</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460865</v>
      </c>
      <c r="BO29" s="420"/>
      <c r="BP29" s="420"/>
      <c r="BQ29" s="420"/>
      <c r="BR29" s="420"/>
      <c r="BS29" s="420"/>
      <c r="BT29" s="420"/>
      <c r="BU29" s="421"/>
      <c r="BV29" s="419">
        <v>505862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90</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4038922</v>
      </c>
      <c r="BO30" s="454"/>
      <c r="BP30" s="454"/>
      <c r="BQ30" s="454"/>
      <c r="BR30" s="454"/>
      <c r="BS30" s="454"/>
      <c r="BT30" s="454"/>
      <c r="BU30" s="455"/>
      <c r="BV30" s="453">
        <v>4057369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201</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202</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IF('各会計、関係団体の財政状況及び健全化判断比率'!B31="","",'各会計、関係団体の財政状況及び健全化判断比率'!B31)</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多野藤岡広域市町村圏振興整備組合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上野振興公社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へき地診療所事業特別会計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IF('各会計、関係団体の財政状況及び健全化判断比率'!B32="","",'各会計、関係団体の財政状況及び健全化判断比率'!B32)</f>
        <v>生活排水処理事業特別会計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多野藤岡医療事務市町村組合（病院事業会計）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慰霊の園</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上野村産業振興事業特別会計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上野村後期高齢者医療特別会計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多野藤岡医療事務市町村組合（老健施設会計）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上野村きのこセンター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群馬県市町村会館管理組合</v>
      </c>
      <c r="BZ37" s="368"/>
      <c r="CA37" s="368"/>
      <c r="CB37" s="368"/>
      <c r="CC37" s="368"/>
      <c r="CD37" s="368"/>
      <c r="CE37" s="368"/>
      <c r="CF37" s="368"/>
      <c r="CG37" s="368"/>
      <c r="CH37" s="368"/>
      <c r="CI37" s="368"/>
      <c r="CJ37" s="368"/>
      <c r="CK37" s="368"/>
      <c r="CL37" s="368"/>
      <c r="CM37" s="368"/>
      <c r="CN37" s="181"/>
      <c r="CO37" s="367">
        <f t="shared" si="3"/>
        <v>19</v>
      </c>
      <c r="CP37" s="367"/>
      <c r="CQ37" s="368" t="str">
        <f>IF('各会計、関係団体の財政状況及び健全化判断比率'!BS10="","",'各会計、関係団体の財政状況及び健全化判断比率'!BS10)</f>
        <v>ゆーぱる上野</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群馬県市町村総合事務組合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群馬県後期高齢者医療広域連合（一般会計）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群馬県後期高齢者医療広域連合（事業会計）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fQOZNwmXnKeIvoDyCPr+HSHnOa5M5ifAsIxC8zgX6Gf3gsg9qplzrhFehkptc0TTh8tGgKVRq0b8z4FF07+Y5A==" saltValue="34mTuB7XORskBqYmN9MYu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574</v>
      </c>
      <c r="D34" s="1151"/>
      <c r="E34" s="1152"/>
      <c r="F34" s="32" t="s">
        <v>575</v>
      </c>
      <c r="G34" s="33" t="s">
        <v>576</v>
      </c>
      <c r="H34" s="33" t="s">
        <v>577</v>
      </c>
      <c r="I34" s="33" t="s">
        <v>578</v>
      </c>
      <c r="J34" s="34" t="s">
        <v>579</v>
      </c>
      <c r="K34" s="22"/>
      <c r="L34" s="22"/>
      <c r="M34" s="22"/>
      <c r="N34" s="22"/>
      <c r="O34" s="22"/>
      <c r="P34" s="22"/>
    </row>
    <row r="35" spans="1:16" ht="39" customHeight="1" x14ac:dyDescent="0.2">
      <c r="A35" s="22"/>
      <c r="B35" s="35"/>
      <c r="C35" s="1145" t="s">
        <v>580</v>
      </c>
      <c r="D35" s="1146"/>
      <c r="E35" s="1147"/>
      <c r="F35" s="36">
        <v>7.6</v>
      </c>
      <c r="G35" s="37">
        <v>4.8499999999999996</v>
      </c>
      <c r="H35" s="37">
        <v>13.83</v>
      </c>
      <c r="I35" s="37">
        <v>4.96</v>
      </c>
      <c r="J35" s="38">
        <v>15.83</v>
      </c>
      <c r="K35" s="22"/>
      <c r="L35" s="22"/>
      <c r="M35" s="22"/>
      <c r="N35" s="22"/>
      <c r="O35" s="22"/>
      <c r="P35" s="22"/>
    </row>
    <row r="36" spans="1:16" ht="39" customHeight="1" x14ac:dyDescent="0.2">
      <c r="A36" s="22"/>
      <c r="B36" s="35"/>
      <c r="C36" s="1145" t="s">
        <v>581</v>
      </c>
      <c r="D36" s="1146"/>
      <c r="E36" s="1147"/>
      <c r="F36" s="36">
        <v>1.54</v>
      </c>
      <c r="G36" s="37">
        <v>0.55000000000000004</v>
      </c>
      <c r="H36" s="37">
        <v>0.46</v>
      </c>
      <c r="I36" s="37">
        <v>1.93</v>
      </c>
      <c r="J36" s="38">
        <v>2.78</v>
      </c>
      <c r="K36" s="22"/>
      <c r="L36" s="22"/>
      <c r="M36" s="22"/>
      <c r="N36" s="22"/>
      <c r="O36" s="22"/>
      <c r="P36" s="22"/>
    </row>
    <row r="37" spans="1:16" ht="39" customHeight="1" x14ac:dyDescent="0.2">
      <c r="A37" s="22"/>
      <c r="B37" s="35"/>
      <c r="C37" s="1145" t="s">
        <v>582</v>
      </c>
      <c r="D37" s="1146"/>
      <c r="E37" s="1147"/>
      <c r="F37" s="36">
        <v>2.2200000000000002</v>
      </c>
      <c r="G37" s="37">
        <v>1.87</v>
      </c>
      <c r="H37" s="37">
        <v>1.81</v>
      </c>
      <c r="I37" s="37">
        <v>1.76</v>
      </c>
      <c r="J37" s="38">
        <v>1.87</v>
      </c>
      <c r="K37" s="22"/>
      <c r="L37" s="22"/>
      <c r="M37" s="22"/>
      <c r="N37" s="22"/>
      <c r="O37" s="22"/>
      <c r="P37" s="22"/>
    </row>
    <row r="38" spans="1:16" ht="39" customHeight="1" x14ac:dyDescent="0.2">
      <c r="A38" s="22"/>
      <c r="B38" s="35"/>
      <c r="C38" s="1145" t="s">
        <v>583</v>
      </c>
      <c r="D38" s="1146"/>
      <c r="E38" s="1147"/>
      <c r="F38" s="36">
        <v>0.2</v>
      </c>
      <c r="G38" s="37">
        <v>0.28999999999999998</v>
      </c>
      <c r="H38" s="37">
        <v>0.31</v>
      </c>
      <c r="I38" s="37">
        <v>0.62</v>
      </c>
      <c r="J38" s="38">
        <v>1</v>
      </c>
      <c r="K38" s="22"/>
      <c r="L38" s="22"/>
      <c r="M38" s="22"/>
      <c r="N38" s="22"/>
      <c r="O38" s="22"/>
      <c r="P38" s="22"/>
    </row>
    <row r="39" spans="1:16" ht="39" customHeight="1" x14ac:dyDescent="0.2">
      <c r="A39" s="22"/>
      <c r="B39" s="35"/>
      <c r="C39" s="1145" t="s">
        <v>584</v>
      </c>
      <c r="D39" s="1146"/>
      <c r="E39" s="1147"/>
      <c r="F39" s="36">
        <v>0.11</v>
      </c>
      <c r="G39" s="37">
        <v>0.02</v>
      </c>
      <c r="H39" s="37" t="s">
        <v>585</v>
      </c>
      <c r="I39" s="37">
        <v>0.04</v>
      </c>
      <c r="J39" s="38">
        <v>0.18</v>
      </c>
      <c r="K39" s="22"/>
      <c r="L39" s="22"/>
      <c r="M39" s="22"/>
      <c r="N39" s="22"/>
      <c r="O39" s="22"/>
      <c r="P39" s="22"/>
    </row>
    <row r="40" spans="1:16" ht="39" customHeight="1" x14ac:dyDescent="0.2">
      <c r="A40" s="22"/>
      <c r="B40" s="35"/>
      <c r="C40" s="1145" t="s">
        <v>586</v>
      </c>
      <c r="D40" s="1146"/>
      <c r="E40" s="1147"/>
      <c r="F40" s="36">
        <v>7.0000000000000007E-2</v>
      </c>
      <c r="G40" s="37">
        <v>0.05</v>
      </c>
      <c r="H40" s="37">
        <v>0.26</v>
      </c>
      <c r="I40" s="37">
        <v>0.09</v>
      </c>
      <c r="J40" s="38">
        <v>0.05</v>
      </c>
      <c r="K40" s="22"/>
      <c r="L40" s="22"/>
      <c r="M40" s="22"/>
      <c r="N40" s="22"/>
      <c r="O40" s="22"/>
      <c r="P40" s="22"/>
    </row>
    <row r="41" spans="1:16" ht="39" customHeight="1" x14ac:dyDescent="0.2">
      <c r="A41" s="22"/>
      <c r="B41" s="35"/>
      <c r="C41" s="1145" t="s">
        <v>587</v>
      </c>
      <c r="D41" s="1146"/>
      <c r="E41" s="1147"/>
      <c r="F41" s="36">
        <v>0.03</v>
      </c>
      <c r="G41" s="37">
        <v>0.04</v>
      </c>
      <c r="H41" s="37">
        <v>0.02</v>
      </c>
      <c r="I41" s="37">
        <v>0.11</v>
      </c>
      <c r="J41" s="38">
        <v>0.03</v>
      </c>
      <c r="K41" s="22"/>
      <c r="L41" s="22"/>
      <c r="M41" s="22"/>
      <c r="N41" s="22"/>
      <c r="O41" s="22"/>
      <c r="P41" s="22"/>
    </row>
    <row r="42" spans="1:16" ht="39" customHeight="1" x14ac:dyDescent="0.2">
      <c r="A42" s="22"/>
      <c r="B42" s="39"/>
      <c r="C42" s="1145" t="s">
        <v>588</v>
      </c>
      <c r="D42" s="1146"/>
      <c r="E42" s="1147"/>
      <c r="F42" s="36" t="s">
        <v>525</v>
      </c>
      <c r="G42" s="37" t="s">
        <v>525</v>
      </c>
      <c r="H42" s="37" t="s">
        <v>525</v>
      </c>
      <c r="I42" s="37" t="s">
        <v>525</v>
      </c>
      <c r="J42" s="38" t="s">
        <v>525</v>
      </c>
      <c r="K42" s="22"/>
      <c r="L42" s="22"/>
      <c r="M42" s="22"/>
      <c r="N42" s="22"/>
      <c r="O42" s="22"/>
      <c r="P42" s="22"/>
    </row>
    <row r="43" spans="1:16" ht="39" customHeight="1" thickBot="1" x14ac:dyDescent="0.25">
      <c r="A43" s="22"/>
      <c r="B43" s="40"/>
      <c r="C43" s="1148" t="s">
        <v>589</v>
      </c>
      <c r="D43" s="1149"/>
      <c r="E43" s="1150"/>
      <c r="F43" s="41" t="s">
        <v>525</v>
      </c>
      <c r="G43" s="42" t="s">
        <v>525</v>
      </c>
      <c r="H43" s="42" t="s">
        <v>525</v>
      </c>
      <c r="I43" s="42" t="s">
        <v>525</v>
      </c>
      <c r="J43" s="43" t="s">
        <v>525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ypyBcac7euQQ6LtQZycJzQFd7tdd9P5CjEopDbE9xHI8GGKPTNxmn138SqIKj82vI+crjeF/ktpk15SlsNpIFQ==" saltValue="wsvXdu82ftXmDngMfxzi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403</v>
      </c>
      <c r="L45" s="60">
        <v>395</v>
      </c>
      <c r="M45" s="60">
        <v>388</v>
      </c>
      <c r="N45" s="60">
        <v>396</v>
      </c>
      <c r="O45" s="61">
        <v>305</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2">
      <c r="A48" s="48"/>
      <c r="B48" s="1178"/>
      <c r="C48" s="1179"/>
      <c r="D48" s="62"/>
      <c r="E48" s="1155" t="s">
        <v>14</v>
      </c>
      <c r="F48" s="1155"/>
      <c r="G48" s="1155"/>
      <c r="H48" s="1155"/>
      <c r="I48" s="1155"/>
      <c r="J48" s="1156"/>
      <c r="K48" s="63">
        <v>8</v>
      </c>
      <c r="L48" s="64">
        <v>8</v>
      </c>
      <c r="M48" s="64">
        <v>8</v>
      </c>
      <c r="N48" s="64">
        <v>8</v>
      </c>
      <c r="O48" s="65">
        <v>8</v>
      </c>
      <c r="P48" s="48"/>
      <c r="Q48" s="48"/>
      <c r="R48" s="48"/>
      <c r="S48" s="48"/>
      <c r="T48" s="48"/>
      <c r="U48" s="48"/>
    </row>
    <row r="49" spans="1:21" ht="30.75" customHeight="1" x14ac:dyDescent="0.2">
      <c r="A49" s="48"/>
      <c r="B49" s="1178"/>
      <c r="C49" s="1179"/>
      <c r="D49" s="62"/>
      <c r="E49" s="1155" t="s">
        <v>15</v>
      </c>
      <c r="F49" s="1155"/>
      <c r="G49" s="1155"/>
      <c r="H49" s="1155"/>
      <c r="I49" s="1155"/>
      <c r="J49" s="1156"/>
      <c r="K49" s="63">
        <v>14</v>
      </c>
      <c r="L49" s="64">
        <v>15</v>
      </c>
      <c r="M49" s="64">
        <v>14</v>
      </c>
      <c r="N49" s="64">
        <v>14</v>
      </c>
      <c r="O49" s="65">
        <v>15</v>
      </c>
      <c r="P49" s="48"/>
      <c r="Q49" s="48"/>
      <c r="R49" s="48"/>
      <c r="S49" s="48"/>
      <c r="T49" s="48"/>
      <c r="U49" s="48"/>
    </row>
    <row r="50" spans="1:21" ht="30.75" customHeight="1" x14ac:dyDescent="0.2">
      <c r="A50" s="48"/>
      <c r="B50" s="1178"/>
      <c r="C50" s="1179"/>
      <c r="D50" s="62"/>
      <c r="E50" s="1155" t="s">
        <v>16</v>
      </c>
      <c r="F50" s="1155"/>
      <c r="G50" s="1155"/>
      <c r="H50" s="1155"/>
      <c r="I50" s="1155"/>
      <c r="J50" s="1156"/>
      <c r="K50" s="63">
        <v>0</v>
      </c>
      <c r="L50" s="64">
        <v>0</v>
      </c>
      <c r="M50" s="64">
        <v>0</v>
      </c>
      <c r="N50" s="64">
        <v>0</v>
      </c>
      <c r="O50" s="65">
        <v>0</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323</v>
      </c>
      <c r="L52" s="64">
        <v>315</v>
      </c>
      <c r="M52" s="64">
        <v>315</v>
      </c>
      <c r="N52" s="64">
        <v>319</v>
      </c>
      <c r="O52" s="65">
        <v>260</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102</v>
      </c>
      <c r="L53" s="69">
        <v>103</v>
      </c>
      <c r="M53" s="69">
        <v>95</v>
      </c>
      <c r="N53" s="69">
        <v>99</v>
      </c>
      <c r="O53" s="70">
        <v>68</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3">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k7wHxaWE4S0kPSfcJYDMerR2Ra8CJNZBzbVIjOVRhkA3Dojf5ZGxGzefuCSiXJL0AsAd2+SIzzL7r6uLfxkKQ==" saltValue="0KofAp07e0QuH5GR7Qsv8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566</v>
      </c>
      <c r="J40" s="103" t="s">
        <v>567</v>
      </c>
      <c r="K40" s="103" t="s">
        <v>568</v>
      </c>
      <c r="L40" s="103" t="s">
        <v>569</v>
      </c>
      <c r="M40" s="104" t="s">
        <v>570</v>
      </c>
    </row>
    <row r="41" spans="2:13" ht="27.75" customHeight="1" x14ac:dyDescent="0.2">
      <c r="B41" s="1196" t="s">
        <v>31</v>
      </c>
      <c r="C41" s="1197"/>
      <c r="D41" s="105"/>
      <c r="E41" s="1198" t="s">
        <v>32</v>
      </c>
      <c r="F41" s="1198"/>
      <c r="G41" s="1198"/>
      <c r="H41" s="1199"/>
      <c r="I41" s="355">
        <v>2586</v>
      </c>
      <c r="J41" s="356">
        <v>2865</v>
      </c>
      <c r="K41" s="356">
        <v>3135</v>
      </c>
      <c r="L41" s="356">
        <v>3634</v>
      </c>
      <c r="M41" s="357">
        <v>3945</v>
      </c>
    </row>
    <row r="42" spans="2:13" ht="27.75" customHeight="1" x14ac:dyDescent="0.2">
      <c r="B42" s="1186"/>
      <c r="C42" s="1187"/>
      <c r="D42" s="106"/>
      <c r="E42" s="1190" t="s">
        <v>33</v>
      </c>
      <c r="F42" s="1190"/>
      <c r="G42" s="1190"/>
      <c r="H42" s="1191"/>
      <c r="I42" s="358">
        <v>0</v>
      </c>
      <c r="J42" s="359">
        <v>0</v>
      </c>
      <c r="K42" s="359">
        <v>0</v>
      </c>
      <c r="L42" s="359">
        <v>0</v>
      </c>
      <c r="M42" s="360">
        <v>0</v>
      </c>
    </row>
    <row r="43" spans="2:13" ht="27.75" customHeight="1" x14ac:dyDescent="0.2">
      <c r="B43" s="1186"/>
      <c r="C43" s="1187"/>
      <c r="D43" s="106"/>
      <c r="E43" s="1190" t="s">
        <v>34</v>
      </c>
      <c r="F43" s="1190"/>
      <c r="G43" s="1190"/>
      <c r="H43" s="1191"/>
      <c r="I43" s="358">
        <v>76</v>
      </c>
      <c r="J43" s="359">
        <v>71</v>
      </c>
      <c r="K43" s="359">
        <v>87</v>
      </c>
      <c r="L43" s="359">
        <v>88</v>
      </c>
      <c r="M43" s="360">
        <v>89</v>
      </c>
    </row>
    <row r="44" spans="2:13" ht="27.75" customHeight="1" x14ac:dyDescent="0.2">
      <c r="B44" s="1186"/>
      <c r="C44" s="1187"/>
      <c r="D44" s="106"/>
      <c r="E44" s="1190" t="s">
        <v>35</v>
      </c>
      <c r="F44" s="1190"/>
      <c r="G44" s="1190"/>
      <c r="H44" s="1191"/>
      <c r="I44" s="358">
        <v>154</v>
      </c>
      <c r="J44" s="359">
        <v>142</v>
      </c>
      <c r="K44" s="359">
        <v>133</v>
      </c>
      <c r="L44" s="359">
        <v>123</v>
      </c>
      <c r="M44" s="360">
        <v>114</v>
      </c>
    </row>
    <row r="45" spans="2:13" ht="27.75" customHeight="1" x14ac:dyDescent="0.2">
      <c r="B45" s="1186"/>
      <c r="C45" s="1187"/>
      <c r="D45" s="106"/>
      <c r="E45" s="1190" t="s">
        <v>36</v>
      </c>
      <c r="F45" s="1190"/>
      <c r="G45" s="1190"/>
      <c r="H45" s="1191"/>
      <c r="I45" s="358">
        <v>170</v>
      </c>
      <c r="J45" s="359">
        <v>163</v>
      </c>
      <c r="K45" s="359">
        <v>166</v>
      </c>
      <c r="L45" s="359">
        <v>163</v>
      </c>
      <c r="M45" s="360">
        <v>263</v>
      </c>
    </row>
    <row r="46" spans="2:13" ht="27.75" customHeight="1" x14ac:dyDescent="0.2">
      <c r="B46" s="1186"/>
      <c r="C46" s="1187"/>
      <c r="D46" s="107"/>
      <c r="E46" s="1190" t="s">
        <v>37</v>
      </c>
      <c r="F46" s="1190"/>
      <c r="G46" s="1190"/>
      <c r="H46" s="1191"/>
      <c r="I46" s="358" t="s">
        <v>525</v>
      </c>
      <c r="J46" s="359" t="s">
        <v>525</v>
      </c>
      <c r="K46" s="359" t="s">
        <v>525</v>
      </c>
      <c r="L46" s="359" t="s">
        <v>525</v>
      </c>
      <c r="M46" s="360" t="s">
        <v>525</v>
      </c>
    </row>
    <row r="47" spans="2:13" ht="27.75" customHeight="1" x14ac:dyDescent="0.2">
      <c r="B47" s="1186"/>
      <c r="C47" s="1187"/>
      <c r="D47" s="108"/>
      <c r="E47" s="1200" t="s">
        <v>38</v>
      </c>
      <c r="F47" s="1201"/>
      <c r="G47" s="1201"/>
      <c r="H47" s="1202"/>
      <c r="I47" s="358" t="s">
        <v>525</v>
      </c>
      <c r="J47" s="359" t="s">
        <v>525</v>
      </c>
      <c r="K47" s="359" t="s">
        <v>525</v>
      </c>
      <c r="L47" s="359" t="s">
        <v>525</v>
      </c>
      <c r="M47" s="360" t="s">
        <v>525</v>
      </c>
    </row>
    <row r="48" spans="2:13" ht="27.75" customHeight="1" x14ac:dyDescent="0.2">
      <c r="B48" s="1186"/>
      <c r="C48" s="1187"/>
      <c r="D48" s="106"/>
      <c r="E48" s="1190" t="s">
        <v>39</v>
      </c>
      <c r="F48" s="1190"/>
      <c r="G48" s="1190"/>
      <c r="H48" s="1191"/>
      <c r="I48" s="358" t="s">
        <v>525</v>
      </c>
      <c r="J48" s="359" t="s">
        <v>525</v>
      </c>
      <c r="K48" s="359" t="s">
        <v>525</v>
      </c>
      <c r="L48" s="359" t="s">
        <v>525</v>
      </c>
      <c r="M48" s="360" t="s">
        <v>525</v>
      </c>
    </row>
    <row r="49" spans="2:13" ht="27.75" customHeight="1" x14ac:dyDescent="0.2">
      <c r="B49" s="1188"/>
      <c r="C49" s="1189"/>
      <c r="D49" s="106"/>
      <c r="E49" s="1190" t="s">
        <v>40</v>
      </c>
      <c r="F49" s="1190"/>
      <c r="G49" s="1190"/>
      <c r="H49" s="1191"/>
      <c r="I49" s="358" t="s">
        <v>525</v>
      </c>
      <c r="J49" s="359" t="s">
        <v>525</v>
      </c>
      <c r="K49" s="359" t="s">
        <v>525</v>
      </c>
      <c r="L49" s="359" t="s">
        <v>525</v>
      </c>
      <c r="M49" s="360" t="s">
        <v>525</v>
      </c>
    </row>
    <row r="50" spans="2:13" ht="27.75" customHeight="1" x14ac:dyDescent="0.2">
      <c r="B50" s="1184" t="s">
        <v>41</v>
      </c>
      <c r="C50" s="1185"/>
      <c r="D50" s="109"/>
      <c r="E50" s="1190" t="s">
        <v>42</v>
      </c>
      <c r="F50" s="1190"/>
      <c r="G50" s="1190"/>
      <c r="H50" s="1191"/>
      <c r="I50" s="358">
        <v>5885</v>
      </c>
      <c r="J50" s="359">
        <v>5798</v>
      </c>
      <c r="K50" s="359">
        <v>5523</v>
      </c>
      <c r="L50" s="359">
        <v>5676</v>
      </c>
      <c r="M50" s="360">
        <v>5638</v>
      </c>
    </row>
    <row r="51" spans="2:13" ht="27.75" customHeight="1" x14ac:dyDescent="0.2">
      <c r="B51" s="1186"/>
      <c r="C51" s="1187"/>
      <c r="D51" s="106"/>
      <c r="E51" s="1190" t="s">
        <v>43</v>
      </c>
      <c r="F51" s="1190"/>
      <c r="G51" s="1190"/>
      <c r="H51" s="1191"/>
      <c r="I51" s="358" t="s">
        <v>525</v>
      </c>
      <c r="J51" s="359" t="s">
        <v>525</v>
      </c>
      <c r="K51" s="359" t="s">
        <v>525</v>
      </c>
      <c r="L51" s="359" t="s">
        <v>525</v>
      </c>
      <c r="M51" s="360" t="s">
        <v>525</v>
      </c>
    </row>
    <row r="52" spans="2:13" ht="27.75" customHeight="1" x14ac:dyDescent="0.2">
      <c r="B52" s="1188"/>
      <c r="C52" s="1189"/>
      <c r="D52" s="106"/>
      <c r="E52" s="1190" t="s">
        <v>44</v>
      </c>
      <c r="F52" s="1190"/>
      <c r="G52" s="1190"/>
      <c r="H52" s="1191"/>
      <c r="I52" s="358">
        <v>2410</v>
      </c>
      <c r="J52" s="359">
        <v>2534</v>
      </c>
      <c r="K52" s="359">
        <v>2723</v>
      </c>
      <c r="L52" s="359">
        <v>3938</v>
      </c>
      <c r="M52" s="360">
        <v>4164</v>
      </c>
    </row>
    <row r="53" spans="2:13" ht="27.75" customHeight="1" thickBot="1" x14ac:dyDescent="0.25">
      <c r="B53" s="1192" t="s">
        <v>45</v>
      </c>
      <c r="C53" s="1193"/>
      <c r="D53" s="110"/>
      <c r="E53" s="1194" t="s">
        <v>46</v>
      </c>
      <c r="F53" s="1194"/>
      <c r="G53" s="1194"/>
      <c r="H53" s="1195"/>
      <c r="I53" s="361">
        <v>-5308</v>
      </c>
      <c r="J53" s="362">
        <v>-5091</v>
      </c>
      <c r="K53" s="362">
        <v>-4726</v>
      </c>
      <c r="L53" s="362">
        <v>-5606</v>
      </c>
      <c r="M53" s="363">
        <v>-5391</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UpJqaGXe7+57w80JQx4N1TkjI3kZqP1q8dP5l2Z8Vo8qfp8HDKxbRdVfgZRAAEwuZUeynbjin0fNEK9rqhzLkw==" saltValue="nD1AZZg0ppORuCNormZ+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568</v>
      </c>
      <c r="G54" s="119" t="s">
        <v>569</v>
      </c>
      <c r="H54" s="120" t="s">
        <v>570</v>
      </c>
    </row>
    <row r="55" spans="2:8" ht="52.5" customHeight="1" x14ac:dyDescent="0.2">
      <c r="B55" s="121"/>
      <c r="C55" s="1211" t="s">
        <v>49</v>
      </c>
      <c r="D55" s="1211"/>
      <c r="E55" s="1212"/>
      <c r="F55" s="122">
        <v>809</v>
      </c>
      <c r="G55" s="122">
        <v>940</v>
      </c>
      <c r="H55" s="123">
        <v>963</v>
      </c>
    </row>
    <row r="56" spans="2:8" ht="52.5" customHeight="1" x14ac:dyDescent="0.2">
      <c r="B56" s="124"/>
      <c r="C56" s="1213" t="s">
        <v>50</v>
      </c>
      <c r="D56" s="1213"/>
      <c r="E56" s="1214"/>
      <c r="F56" s="125">
        <v>478</v>
      </c>
      <c r="G56" s="125">
        <v>506</v>
      </c>
      <c r="H56" s="126">
        <v>461</v>
      </c>
    </row>
    <row r="57" spans="2:8" ht="53.25" customHeight="1" x14ac:dyDescent="0.2">
      <c r="B57" s="124"/>
      <c r="C57" s="1215" t="s">
        <v>51</v>
      </c>
      <c r="D57" s="1215"/>
      <c r="E57" s="1216"/>
      <c r="F57" s="127">
        <v>4061</v>
      </c>
      <c r="G57" s="127">
        <v>4057</v>
      </c>
      <c r="H57" s="128">
        <v>4039</v>
      </c>
    </row>
    <row r="58" spans="2:8" ht="45.75" customHeight="1" x14ac:dyDescent="0.2">
      <c r="B58" s="129"/>
      <c r="C58" s="1203" t="s">
        <v>603</v>
      </c>
      <c r="D58" s="1204"/>
      <c r="E58" s="1205"/>
      <c r="F58" s="130">
        <v>3219</v>
      </c>
      <c r="G58" s="130">
        <v>3190</v>
      </c>
      <c r="H58" s="131">
        <v>3170</v>
      </c>
    </row>
    <row r="59" spans="2:8" ht="45.75" customHeight="1" x14ac:dyDescent="0.2">
      <c r="B59" s="129"/>
      <c r="C59" s="1203" t="s">
        <v>604</v>
      </c>
      <c r="D59" s="1204"/>
      <c r="E59" s="1205"/>
      <c r="F59" s="130">
        <v>447</v>
      </c>
      <c r="G59" s="130">
        <v>452</v>
      </c>
      <c r="H59" s="131">
        <v>459</v>
      </c>
    </row>
    <row r="60" spans="2:8" ht="45.75" customHeight="1" x14ac:dyDescent="0.2">
      <c r="B60" s="129"/>
      <c r="C60" s="1203" t="s">
        <v>605</v>
      </c>
      <c r="D60" s="1204"/>
      <c r="E60" s="1205"/>
      <c r="F60" s="130">
        <v>301</v>
      </c>
      <c r="G60" s="130">
        <v>288</v>
      </c>
      <c r="H60" s="131">
        <v>275</v>
      </c>
    </row>
    <row r="61" spans="2:8" ht="45.75" customHeight="1" x14ac:dyDescent="0.2">
      <c r="B61" s="129"/>
      <c r="C61" s="1203" t="s">
        <v>606</v>
      </c>
      <c r="D61" s="1204"/>
      <c r="E61" s="1205"/>
      <c r="F61" s="130">
        <v>71</v>
      </c>
      <c r="G61" s="130">
        <v>74</v>
      </c>
      <c r="H61" s="131">
        <v>82</v>
      </c>
    </row>
    <row r="62" spans="2:8" ht="45.75" customHeight="1" thickBot="1" x14ac:dyDescent="0.25">
      <c r="B62" s="132"/>
      <c r="C62" s="1206" t="s">
        <v>607</v>
      </c>
      <c r="D62" s="1207"/>
      <c r="E62" s="1208"/>
      <c r="F62" s="133">
        <v>10</v>
      </c>
      <c r="G62" s="133">
        <v>50</v>
      </c>
      <c r="H62" s="134">
        <v>69</v>
      </c>
    </row>
    <row r="63" spans="2:8" ht="52.5" customHeight="1" thickBot="1" x14ac:dyDescent="0.25">
      <c r="B63" s="135"/>
      <c r="C63" s="1209" t="s">
        <v>52</v>
      </c>
      <c r="D63" s="1209"/>
      <c r="E63" s="1210"/>
      <c r="F63" s="136">
        <v>5348</v>
      </c>
      <c r="G63" s="136">
        <v>5503</v>
      </c>
      <c r="H63" s="137">
        <v>5463</v>
      </c>
    </row>
    <row r="64" spans="2:8" ht="13" x14ac:dyDescent="0.2"/>
  </sheetData>
  <sheetProtection algorithmName="SHA-512" hashValue="0uoL0Gc422OCB7GSizOw+gnJFwkOl+Y+gIQbp0bNpE+1p7eG6t7jkLftty2V4JeQ7JGWhtMMrjCkwI6tkBfiMQ==" saltValue="UuzX4oFBqevKyUrJixZw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563</v>
      </c>
      <c r="G2" s="151"/>
      <c r="H2" s="152"/>
    </row>
    <row r="3" spans="1:8" x14ac:dyDescent="0.2">
      <c r="A3" s="148" t="s">
        <v>556</v>
      </c>
      <c r="B3" s="153"/>
      <c r="C3" s="154"/>
      <c r="D3" s="155">
        <v>943600</v>
      </c>
      <c r="E3" s="156"/>
      <c r="F3" s="157">
        <v>271581</v>
      </c>
      <c r="G3" s="158"/>
      <c r="H3" s="159"/>
    </row>
    <row r="4" spans="1:8" x14ac:dyDescent="0.2">
      <c r="A4" s="160"/>
      <c r="B4" s="161"/>
      <c r="C4" s="162"/>
      <c r="D4" s="163">
        <v>495303</v>
      </c>
      <c r="E4" s="164"/>
      <c r="F4" s="165">
        <v>117844</v>
      </c>
      <c r="G4" s="166"/>
      <c r="H4" s="167"/>
    </row>
    <row r="5" spans="1:8" x14ac:dyDescent="0.2">
      <c r="A5" s="148" t="s">
        <v>558</v>
      </c>
      <c r="B5" s="153"/>
      <c r="C5" s="154"/>
      <c r="D5" s="155">
        <v>909764</v>
      </c>
      <c r="E5" s="156"/>
      <c r="F5" s="157">
        <v>268375</v>
      </c>
      <c r="G5" s="158"/>
      <c r="H5" s="159"/>
    </row>
    <row r="6" spans="1:8" x14ac:dyDescent="0.2">
      <c r="A6" s="160"/>
      <c r="B6" s="161"/>
      <c r="C6" s="162"/>
      <c r="D6" s="163">
        <v>403565</v>
      </c>
      <c r="E6" s="164"/>
      <c r="F6" s="165">
        <v>119602</v>
      </c>
      <c r="G6" s="166"/>
      <c r="H6" s="167"/>
    </row>
    <row r="7" spans="1:8" x14ac:dyDescent="0.2">
      <c r="A7" s="148" t="s">
        <v>559</v>
      </c>
      <c r="B7" s="153"/>
      <c r="C7" s="154"/>
      <c r="D7" s="155">
        <v>853481</v>
      </c>
      <c r="E7" s="156"/>
      <c r="F7" s="157">
        <v>301035</v>
      </c>
      <c r="G7" s="158"/>
      <c r="H7" s="159"/>
    </row>
    <row r="8" spans="1:8" x14ac:dyDescent="0.2">
      <c r="A8" s="160"/>
      <c r="B8" s="161"/>
      <c r="C8" s="162"/>
      <c r="D8" s="163">
        <v>517643</v>
      </c>
      <c r="E8" s="164"/>
      <c r="F8" s="165">
        <v>154376</v>
      </c>
      <c r="G8" s="166"/>
      <c r="H8" s="167"/>
    </row>
    <row r="9" spans="1:8" x14ac:dyDescent="0.2">
      <c r="A9" s="148" t="s">
        <v>560</v>
      </c>
      <c r="B9" s="153"/>
      <c r="C9" s="154"/>
      <c r="D9" s="155">
        <v>854018</v>
      </c>
      <c r="E9" s="156"/>
      <c r="F9" s="157">
        <v>277467</v>
      </c>
      <c r="G9" s="158"/>
      <c r="H9" s="159"/>
    </row>
    <row r="10" spans="1:8" x14ac:dyDescent="0.2">
      <c r="A10" s="160"/>
      <c r="B10" s="161"/>
      <c r="C10" s="162"/>
      <c r="D10" s="163">
        <v>558563</v>
      </c>
      <c r="E10" s="164"/>
      <c r="F10" s="165">
        <v>128378</v>
      </c>
      <c r="G10" s="166"/>
      <c r="H10" s="167"/>
    </row>
    <row r="11" spans="1:8" x14ac:dyDescent="0.2">
      <c r="A11" s="148" t="s">
        <v>561</v>
      </c>
      <c r="B11" s="153"/>
      <c r="C11" s="154"/>
      <c r="D11" s="155">
        <v>940757</v>
      </c>
      <c r="E11" s="156"/>
      <c r="F11" s="157">
        <v>282256</v>
      </c>
      <c r="G11" s="158"/>
      <c r="H11" s="159"/>
    </row>
    <row r="12" spans="1:8" x14ac:dyDescent="0.2">
      <c r="A12" s="160"/>
      <c r="B12" s="161"/>
      <c r="C12" s="168"/>
      <c r="D12" s="163">
        <v>621949</v>
      </c>
      <c r="E12" s="164"/>
      <c r="F12" s="165">
        <v>145453</v>
      </c>
      <c r="G12" s="166"/>
      <c r="H12" s="167"/>
    </row>
    <row r="13" spans="1:8" x14ac:dyDescent="0.2">
      <c r="A13" s="148"/>
      <c r="B13" s="153"/>
      <c r="C13" s="169"/>
      <c r="D13" s="170">
        <v>900324</v>
      </c>
      <c r="E13" s="171"/>
      <c r="F13" s="172">
        <v>280143</v>
      </c>
      <c r="G13" s="173"/>
      <c r="H13" s="159"/>
    </row>
    <row r="14" spans="1:8" x14ac:dyDescent="0.2">
      <c r="A14" s="160"/>
      <c r="B14" s="161"/>
      <c r="C14" s="162"/>
      <c r="D14" s="163">
        <v>519405</v>
      </c>
      <c r="E14" s="164"/>
      <c r="F14" s="165">
        <v>133131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4.99</v>
      </c>
      <c r="C19" s="174">
        <f>ROUND(VALUE(SUBSTITUTE(実質収支比率等に係る経年分析!G$48,"▲","-")),2)</f>
        <v>2.62</v>
      </c>
      <c r="D19" s="174">
        <f>ROUND(VALUE(SUBSTITUTE(実質収支比率等に係る経年分析!H$48,"▲","-")),2)</f>
        <v>10.48</v>
      </c>
      <c r="E19" s="174">
        <f>ROUND(VALUE(SUBSTITUTE(実質収支比率等に係る経年分析!I$48,"▲","-")),2)</f>
        <v>5.13</v>
      </c>
      <c r="F19" s="174">
        <f>ROUND(VALUE(SUBSTITUTE(実質収支比率等に係る経年分析!J$48,"▲","-")),2)</f>
        <v>16.2</v>
      </c>
    </row>
    <row r="20" spans="1:11" x14ac:dyDescent="0.2">
      <c r="A20" s="174" t="s">
        <v>56</v>
      </c>
      <c r="B20" s="174">
        <f>ROUND(VALUE(SUBSTITUTE(実質収支比率等に係る経年分析!F$47,"▲","-")),2)</f>
        <v>58.31</v>
      </c>
      <c r="C20" s="174">
        <f>ROUND(VALUE(SUBSTITUTE(実質収支比率等に係る経年分析!G$47,"▲","-")),2)</f>
        <v>56.43</v>
      </c>
      <c r="D20" s="174">
        <f>ROUND(VALUE(SUBSTITUTE(実質収支比率等に係る経年分析!H$47,"▲","-")),2)</f>
        <v>49.02</v>
      </c>
      <c r="E20" s="174">
        <f>ROUND(VALUE(SUBSTITUTE(実質収支比率等に係る経年分析!I$47,"▲","-")),2)</f>
        <v>51.54</v>
      </c>
      <c r="F20" s="174">
        <f>ROUND(VALUE(SUBSTITUTE(実質収支比率等に係る経年分析!J$47,"▲","-")),2)</f>
        <v>57.59</v>
      </c>
    </row>
    <row r="21" spans="1:11" x14ac:dyDescent="0.2">
      <c r="A21" s="174" t="s">
        <v>57</v>
      </c>
      <c r="B21" s="174">
        <f>IF(ISNUMBER(VALUE(SUBSTITUTE(実質収支比率等に係る経年分析!F$49,"▲","-"))),ROUND(VALUE(SUBSTITUTE(実質収支比率等に係る経年分析!F$49,"▲","-")),2),NA())</f>
        <v>-12.87</v>
      </c>
      <c r="C21" s="174">
        <f>IF(ISNUMBER(VALUE(SUBSTITUTE(実質収支比率等に係る経年分析!G$49,"▲","-"))),ROUND(VALUE(SUBSTITUTE(実質収支比率等に係る経年分析!G$49,"▲","-")),2),NA())</f>
        <v>-8.9</v>
      </c>
      <c r="D21" s="174">
        <f>IF(ISNUMBER(VALUE(SUBSTITUTE(実質収支比率等に係る経年分析!H$49,"▲","-"))),ROUND(VALUE(SUBSTITUTE(実質収支比率等に係る経年分析!H$49,"▲","-")),2),NA())</f>
        <v>0</v>
      </c>
      <c r="E21" s="174">
        <f>IF(ISNUMBER(VALUE(SUBSTITUTE(実質収支比率等に係る経年分析!I$49,"▲","-"))),ROUND(VALUE(SUBSTITUTE(実質収支比率等に係る経年分析!I$49,"▲","-")),2),NA())</f>
        <v>-5.99</v>
      </c>
      <c r="F21" s="174">
        <f>IF(ISNUMBER(VALUE(SUBSTITUTE(実質収支比率等に係る経年分析!J$49,"▲","-"))),ROUND(VALUE(SUBSTITUTE(実質収支比率等に係る経年分析!J$49,"▲","-")),2),NA())</f>
        <v>7.62</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上野村後期高齢者医療特別会計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2">
      <c r="A31" s="175" t="str">
        <f>IF(連結実質赤字比率に係る赤字・黒字の構成分析!C$39="",NA(),連結実質赤字比率に係る赤字・黒字の構成分析!C$39)</f>
        <v>へき地診療所事業特別会計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f>IF(ROUND(VALUE(SUBSTITUTE(連結実質赤字比率に係る赤字・黒字の構成分析!H$39,"▲", "-")), 2) &lt; 0, ABS(ROUND(VALUE(SUBSTITUTE(連結実質赤字比率に係る赤字・黒字の構成分析!H$39,"▲", "-")), 2)), NA())</f>
        <v>0.17</v>
      </c>
      <c r="G31" s="175" t="e">
        <f>IF(ROUND(VALUE(SUBSTITUTE(連結実質赤字比率に係る赤字・黒字の構成分析!H$39,"▲", "-")), 2) &gt;= 0, ABS(ROUND(VALUE(SUBSTITUTE(連結実質赤字比率に係る赤字・黒字の構成分析!H$39,"▲", "-")), 2)), NA())</f>
        <v>#N/A</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0.18</v>
      </c>
    </row>
    <row r="32" spans="1:11" x14ac:dyDescent="0.2">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0.28999999999999998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v>
      </c>
    </row>
    <row r="33" spans="1:16" x14ac:dyDescent="0.2">
      <c r="A33" s="175" t="str">
        <f>IF(連結実質赤字比率に係る赤字・黒字の構成分析!C$37="",NA(),連結実質赤字比率に係る赤字・黒字の構成分析!C$37)</f>
        <v>生活排水処理事業特別会計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2.2200000000000002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1.87</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0.55000000000000004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2.78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4.8499999999999996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13.83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15.83</v>
      </c>
    </row>
    <row r="36" spans="1:16" x14ac:dyDescent="0.2">
      <c r="A36" s="175" t="str">
        <f>IF(連結実質赤字比率に係る赤字・黒字の構成分析!C$34="",NA(),連結実質赤字比率に係る赤字・黒字の構成分析!C$34)</f>
        <v>上野村産業振興事業特別会計</v>
      </c>
      <c r="B36" s="175">
        <f>IF(ROUND(VALUE(SUBSTITUTE(連結実質赤字比率に係る赤字・黒字の構成分析!F$34,"▲", "-")), 2) &lt; 0, ABS(ROUND(VALUE(SUBSTITUTE(連結実質赤字比率に係る赤字・黒字の構成分析!F$34,"▲", "-")), 2)), NA())</f>
        <v>2.72</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2.27</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3.17</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3.18</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3.7</v>
      </c>
      <c r="K36" s="175" t="e">
        <f>IF(ROUND(VALUE(SUBSTITUTE(連結実質赤字比率に係る赤字・黒字の構成分析!J$34,"▲", "-")), 2) &gt;= 0, ABS(ROUND(VALUE(SUBSTITUTE(連結実質赤字比率に係る赤字・黒字の構成分析!J$34,"▲", "-")), 2)), NA())</f>
        <v>#N/A</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323</v>
      </c>
      <c r="E42" s="176"/>
      <c r="F42" s="176"/>
      <c r="G42" s="176">
        <f>'実質公債費比率（分子）の構造'!L$52</f>
        <v>315</v>
      </c>
      <c r="H42" s="176"/>
      <c r="I42" s="176"/>
      <c r="J42" s="176">
        <f>'実質公債費比率（分子）の構造'!M$52</f>
        <v>315</v>
      </c>
      <c r="K42" s="176"/>
      <c r="L42" s="176"/>
      <c r="M42" s="176">
        <f>'実質公債費比率（分子）の構造'!N$52</f>
        <v>319</v>
      </c>
      <c r="N42" s="176"/>
      <c r="O42" s="176"/>
      <c r="P42" s="176">
        <f>'実質公債費比率（分子）の構造'!O$52</f>
        <v>260</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67</v>
      </c>
      <c r="B45" s="176">
        <f>'実質公債費比率（分子）の構造'!K$49</f>
        <v>14</v>
      </c>
      <c r="C45" s="176"/>
      <c r="D45" s="176"/>
      <c r="E45" s="176">
        <f>'実質公債費比率（分子）の構造'!L$49</f>
        <v>15</v>
      </c>
      <c r="F45" s="176"/>
      <c r="G45" s="176"/>
      <c r="H45" s="176">
        <f>'実質公債費比率（分子）の構造'!M$49</f>
        <v>14</v>
      </c>
      <c r="I45" s="176"/>
      <c r="J45" s="176"/>
      <c r="K45" s="176">
        <f>'実質公債費比率（分子）の構造'!N$49</f>
        <v>14</v>
      </c>
      <c r="L45" s="176"/>
      <c r="M45" s="176"/>
      <c r="N45" s="176">
        <f>'実質公債費比率（分子）の構造'!O$49</f>
        <v>15</v>
      </c>
      <c r="O45" s="176"/>
      <c r="P45" s="176"/>
    </row>
    <row r="46" spans="1:16" x14ac:dyDescent="0.2">
      <c r="A46" s="176" t="s">
        <v>68</v>
      </c>
      <c r="B46" s="176">
        <f>'実質公債費比率（分子）の構造'!K$48</f>
        <v>8</v>
      </c>
      <c r="C46" s="176"/>
      <c r="D46" s="176"/>
      <c r="E46" s="176">
        <f>'実質公債費比率（分子）の構造'!L$48</f>
        <v>8</v>
      </c>
      <c r="F46" s="176"/>
      <c r="G46" s="176"/>
      <c r="H46" s="176">
        <f>'実質公債費比率（分子）の構造'!M$48</f>
        <v>8</v>
      </c>
      <c r="I46" s="176"/>
      <c r="J46" s="176"/>
      <c r="K46" s="176">
        <f>'実質公債費比率（分子）の構造'!N$48</f>
        <v>8</v>
      </c>
      <c r="L46" s="176"/>
      <c r="M46" s="176"/>
      <c r="N46" s="176">
        <f>'実質公債費比率（分子）の構造'!O$48</f>
        <v>8</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403</v>
      </c>
      <c r="C49" s="176"/>
      <c r="D49" s="176"/>
      <c r="E49" s="176">
        <f>'実質公債費比率（分子）の構造'!L$45</f>
        <v>395</v>
      </c>
      <c r="F49" s="176"/>
      <c r="G49" s="176"/>
      <c r="H49" s="176">
        <f>'実質公債費比率（分子）の構造'!M$45</f>
        <v>388</v>
      </c>
      <c r="I49" s="176"/>
      <c r="J49" s="176"/>
      <c r="K49" s="176">
        <f>'実質公債費比率（分子）の構造'!N$45</f>
        <v>396</v>
      </c>
      <c r="L49" s="176"/>
      <c r="M49" s="176"/>
      <c r="N49" s="176">
        <f>'実質公債費比率（分子）の構造'!O$45</f>
        <v>305</v>
      </c>
      <c r="O49" s="176"/>
      <c r="P49" s="176"/>
    </row>
    <row r="50" spans="1:16" x14ac:dyDescent="0.2">
      <c r="A50" s="176" t="s">
        <v>72</v>
      </c>
      <c r="B50" s="176" t="e">
        <f>NA()</f>
        <v>#N/A</v>
      </c>
      <c r="C50" s="176">
        <f>IF(ISNUMBER('実質公債費比率（分子）の構造'!K$53),'実質公債費比率（分子）の構造'!K$53,NA())</f>
        <v>102</v>
      </c>
      <c r="D50" s="176" t="e">
        <f>NA()</f>
        <v>#N/A</v>
      </c>
      <c r="E50" s="176" t="e">
        <f>NA()</f>
        <v>#N/A</v>
      </c>
      <c r="F50" s="176">
        <f>IF(ISNUMBER('実質公債費比率（分子）の構造'!L$53),'実質公債費比率（分子）の構造'!L$53,NA())</f>
        <v>103</v>
      </c>
      <c r="G50" s="176" t="e">
        <f>NA()</f>
        <v>#N/A</v>
      </c>
      <c r="H50" s="176" t="e">
        <f>NA()</f>
        <v>#N/A</v>
      </c>
      <c r="I50" s="176">
        <f>IF(ISNUMBER('実質公債費比率（分子）の構造'!M$53),'実質公債費比率（分子）の構造'!M$53,NA())</f>
        <v>95</v>
      </c>
      <c r="J50" s="176" t="e">
        <f>NA()</f>
        <v>#N/A</v>
      </c>
      <c r="K50" s="176" t="e">
        <f>NA()</f>
        <v>#N/A</v>
      </c>
      <c r="L50" s="176">
        <f>IF(ISNUMBER('実質公債費比率（分子）の構造'!N$53),'実質公債費比率（分子）の構造'!N$53,NA())</f>
        <v>99</v>
      </c>
      <c r="M50" s="176" t="e">
        <f>NA()</f>
        <v>#N/A</v>
      </c>
      <c r="N50" s="176" t="e">
        <f>NA()</f>
        <v>#N/A</v>
      </c>
      <c r="O50" s="176">
        <f>IF(ISNUMBER('実質公債費比率（分子）の構造'!O$53),'実質公債費比率（分子）の構造'!O$53,NA())</f>
        <v>68</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2410</v>
      </c>
      <c r="E56" s="175"/>
      <c r="F56" s="175"/>
      <c r="G56" s="175">
        <f>'将来負担比率（分子）の構造'!J$52</f>
        <v>2534</v>
      </c>
      <c r="H56" s="175"/>
      <c r="I56" s="175"/>
      <c r="J56" s="175">
        <f>'将来負担比率（分子）の構造'!K$52</f>
        <v>2723</v>
      </c>
      <c r="K56" s="175"/>
      <c r="L56" s="175"/>
      <c r="M56" s="175">
        <f>'将来負担比率（分子）の構造'!L$52</f>
        <v>3938</v>
      </c>
      <c r="N56" s="175"/>
      <c r="O56" s="175"/>
      <c r="P56" s="175">
        <f>'将来負担比率（分子）の構造'!M$52</f>
        <v>4164</v>
      </c>
    </row>
    <row r="57" spans="1:16" x14ac:dyDescent="0.2">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5885</v>
      </c>
      <c r="E58" s="175"/>
      <c r="F58" s="175"/>
      <c r="G58" s="175">
        <f>'将来負担比率（分子）の構造'!J$50</f>
        <v>5798</v>
      </c>
      <c r="H58" s="175"/>
      <c r="I58" s="175"/>
      <c r="J58" s="175">
        <f>'将来負担比率（分子）の構造'!K$50</f>
        <v>5523</v>
      </c>
      <c r="K58" s="175"/>
      <c r="L58" s="175"/>
      <c r="M58" s="175">
        <f>'将来負担比率（分子）の構造'!L$50</f>
        <v>5676</v>
      </c>
      <c r="N58" s="175"/>
      <c r="O58" s="175"/>
      <c r="P58" s="175">
        <f>'将来負担比率（分子）の構造'!M$50</f>
        <v>5638</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170</v>
      </c>
      <c r="C62" s="175"/>
      <c r="D62" s="175"/>
      <c r="E62" s="175">
        <f>'将来負担比率（分子）の構造'!J$45</f>
        <v>163</v>
      </c>
      <c r="F62" s="175"/>
      <c r="G62" s="175"/>
      <c r="H62" s="175">
        <f>'将来負担比率（分子）の構造'!K$45</f>
        <v>166</v>
      </c>
      <c r="I62" s="175"/>
      <c r="J62" s="175"/>
      <c r="K62" s="175">
        <f>'将来負担比率（分子）の構造'!L$45</f>
        <v>163</v>
      </c>
      <c r="L62" s="175"/>
      <c r="M62" s="175"/>
      <c r="N62" s="175">
        <f>'将来負担比率（分子）の構造'!M$45</f>
        <v>263</v>
      </c>
      <c r="O62" s="175"/>
      <c r="P62" s="175"/>
    </row>
    <row r="63" spans="1:16" x14ac:dyDescent="0.2">
      <c r="A63" s="175" t="s">
        <v>35</v>
      </c>
      <c r="B63" s="175">
        <f>'将来負担比率（分子）の構造'!I$44</f>
        <v>154</v>
      </c>
      <c r="C63" s="175"/>
      <c r="D63" s="175"/>
      <c r="E63" s="175">
        <f>'将来負担比率（分子）の構造'!J$44</f>
        <v>142</v>
      </c>
      <c r="F63" s="175"/>
      <c r="G63" s="175"/>
      <c r="H63" s="175">
        <f>'将来負担比率（分子）の構造'!K$44</f>
        <v>133</v>
      </c>
      <c r="I63" s="175"/>
      <c r="J63" s="175"/>
      <c r="K63" s="175">
        <f>'将来負担比率（分子）の構造'!L$44</f>
        <v>123</v>
      </c>
      <c r="L63" s="175"/>
      <c r="M63" s="175"/>
      <c r="N63" s="175">
        <f>'将来負担比率（分子）の構造'!M$44</f>
        <v>114</v>
      </c>
      <c r="O63" s="175"/>
      <c r="P63" s="175"/>
    </row>
    <row r="64" spans="1:16" x14ac:dyDescent="0.2">
      <c r="A64" s="175" t="s">
        <v>34</v>
      </c>
      <c r="B64" s="175">
        <f>'将来負担比率（分子）の構造'!I$43</f>
        <v>76</v>
      </c>
      <c r="C64" s="175"/>
      <c r="D64" s="175"/>
      <c r="E64" s="175">
        <f>'将来負担比率（分子）の構造'!J$43</f>
        <v>71</v>
      </c>
      <c r="F64" s="175"/>
      <c r="G64" s="175"/>
      <c r="H64" s="175">
        <f>'将来負担比率（分子）の構造'!K$43</f>
        <v>87</v>
      </c>
      <c r="I64" s="175"/>
      <c r="J64" s="175"/>
      <c r="K64" s="175">
        <f>'将来負担比率（分子）の構造'!L$43</f>
        <v>88</v>
      </c>
      <c r="L64" s="175"/>
      <c r="M64" s="175"/>
      <c r="N64" s="175">
        <f>'将来負担比率（分子）の構造'!M$43</f>
        <v>89</v>
      </c>
      <c r="O64" s="175"/>
      <c r="P64" s="175"/>
    </row>
    <row r="65" spans="1:16" x14ac:dyDescent="0.2">
      <c r="A65" s="175" t="s">
        <v>33</v>
      </c>
      <c r="B65" s="175">
        <f>'将来負担比率（分子）の構造'!I$42</f>
        <v>0</v>
      </c>
      <c r="C65" s="175"/>
      <c r="D65" s="175"/>
      <c r="E65" s="175">
        <f>'将来負担比率（分子）の構造'!J$42</f>
        <v>0</v>
      </c>
      <c r="F65" s="175"/>
      <c r="G65" s="175"/>
      <c r="H65" s="175">
        <f>'将来負担比率（分子）の構造'!K$42</f>
        <v>0</v>
      </c>
      <c r="I65" s="175"/>
      <c r="J65" s="175"/>
      <c r="K65" s="175">
        <f>'将来負担比率（分子）の構造'!L$42</f>
        <v>0</v>
      </c>
      <c r="L65" s="175"/>
      <c r="M65" s="175"/>
      <c r="N65" s="175">
        <f>'将来負担比率（分子）の構造'!M$42</f>
        <v>0</v>
      </c>
      <c r="O65" s="175"/>
      <c r="P65" s="175"/>
    </row>
    <row r="66" spans="1:16" x14ac:dyDescent="0.2">
      <c r="A66" s="175" t="s">
        <v>32</v>
      </c>
      <c r="B66" s="175">
        <f>'将来負担比率（分子）の構造'!I$41</f>
        <v>2586</v>
      </c>
      <c r="C66" s="175"/>
      <c r="D66" s="175"/>
      <c r="E66" s="175">
        <f>'将来負担比率（分子）の構造'!J$41</f>
        <v>2865</v>
      </c>
      <c r="F66" s="175"/>
      <c r="G66" s="175"/>
      <c r="H66" s="175">
        <f>'将来負担比率（分子）の構造'!K$41</f>
        <v>3135</v>
      </c>
      <c r="I66" s="175"/>
      <c r="J66" s="175"/>
      <c r="K66" s="175">
        <f>'将来負担比率（分子）の構造'!L$41</f>
        <v>3634</v>
      </c>
      <c r="L66" s="175"/>
      <c r="M66" s="175"/>
      <c r="N66" s="175">
        <f>'将来負担比率（分子）の構造'!M$41</f>
        <v>3945</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809</v>
      </c>
      <c r="C72" s="179">
        <f>基金残高に係る経年分析!G55</f>
        <v>940</v>
      </c>
      <c r="D72" s="179">
        <f>基金残高に係る経年分析!H55</f>
        <v>963</v>
      </c>
    </row>
    <row r="73" spans="1:16" x14ac:dyDescent="0.2">
      <c r="A73" s="178" t="s">
        <v>79</v>
      </c>
      <c r="B73" s="179">
        <f>基金残高に係る経年分析!F56</f>
        <v>478</v>
      </c>
      <c r="C73" s="179">
        <f>基金残高に係る経年分析!G56</f>
        <v>506</v>
      </c>
      <c r="D73" s="179">
        <f>基金残高に係る経年分析!H56</f>
        <v>461</v>
      </c>
    </row>
    <row r="74" spans="1:16" x14ac:dyDescent="0.2">
      <c r="A74" s="178" t="s">
        <v>80</v>
      </c>
      <c r="B74" s="179">
        <f>基金残高に係る経年分析!F57</f>
        <v>4061</v>
      </c>
      <c r="C74" s="179">
        <f>基金残高に係る経年分析!G57</f>
        <v>4057</v>
      </c>
      <c r="D74" s="179">
        <f>基金残高に係る経年分析!H57</f>
        <v>4039</v>
      </c>
    </row>
  </sheetData>
  <sheetProtection algorithmName="SHA-512" hashValue="8HzWR0S1wFd0DfN7UtT9QMzc44UUs726sp7jUXj9GC2vSkIzCRBQ88xhpoFr5JOPnP8ntnu2nMeZYtl5xR0zwg==" saltValue="n3lVCJmhTlORorc9N9jc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115" zoomScaleNormal="115"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1222573</v>
      </c>
      <c r="S5" s="677"/>
      <c r="T5" s="677"/>
      <c r="U5" s="677"/>
      <c r="V5" s="677"/>
      <c r="W5" s="677"/>
      <c r="X5" s="677"/>
      <c r="Y5" s="702"/>
      <c r="Z5" s="715">
        <v>30.9</v>
      </c>
      <c r="AA5" s="715"/>
      <c r="AB5" s="715"/>
      <c r="AC5" s="715"/>
      <c r="AD5" s="716">
        <v>1222573</v>
      </c>
      <c r="AE5" s="716"/>
      <c r="AF5" s="716"/>
      <c r="AG5" s="716"/>
      <c r="AH5" s="716"/>
      <c r="AI5" s="716"/>
      <c r="AJ5" s="716"/>
      <c r="AK5" s="716"/>
      <c r="AL5" s="703">
        <v>75.900000000000006</v>
      </c>
      <c r="AM5" s="685"/>
      <c r="AN5" s="685"/>
      <c r="AO5" s="704"/>
      <c r="AP5" s="679" t="s">
        <v>233</v>
      </c>
      <c r="AQ5" s="680"/>
      <c r="AR5" s="680"/>
      <c r="AS5" s="680"/>
      <c r="AT5" s="680"/>
      <c r="AU5" s="680"/>
      <c r="AV5" s="680"/>
      <c r="AW5" s="680"/>
      <c r="AX5" s="680"/>
      <c r="AY5" s="680"/>
      <c r="AZ5" s="680"/>
      <c r="BA5" s="680"/>
      <c r="BB5" s="680"/>
      <c r="BC5" s="680"/>
      <c r="BD5" s="680"/>
      <c r="BE5" s="680"/>
      <c r="BF5" s="681"/>
      <c r="BG5" s="621">
        <v>1221657</v>
      </c>
      <c r="BH5" s="622"/>
      <c r="BI5" s="622"/>
      <c r="BJ5" s="622"/>
      <c r="BK5" s="622"/>
      <c r="BL5" s="622"/>
      <c r="BM5" s="622"/>
      <c r="BN5" s="623"/>
      <c r="BO5" s="659">
        <v>99.9</v>
      </c>
      <c r="BP5" s="659"/>
      <c r="BQ5" s="659"/>
      <c r="BR5" s="659"/>
      <c r="BS5" s="660" t="s">
        <v>129</v>
      </c>
      <c r="BT5" s="660"/>
      <c r="BU5" s="660"/>
      <c r="BV5" s="660"/>
      <c r="BW5" s="660"/>
      <c r="BX5" s="660"/>
      <c r="BY5" s="660"/>
      <c r="BZ5" s="660"/>
      <c r="CA5" s="660"/>
      <c r="CB5" s="695"/>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2">
      <c r="B6" s="618" t="s">
        <v>237</v>
      </c>
      <c r="C6" s="619"/>
      <c r="D6" s="619"/>
      <c r="E6" s="619"/>
      <c r="F6" s="619"/>
      <c r="G6" s="619"/>
      <c r="H6" s="619"/>
      <c r="I6" s="619"/>
      <c r="J6" s="619"/>
      <c r="K6" s="619"/>
      <c r="L6" s="619"/>
      <c r="M6" s="619"/>
      <c r="N6" s="619"/>
      <c r="O6" s="619"/>
      <c r="P6" s="619"/>
      <c r="Q6" s="620"/>
      <c r="R6" s="621">
        <v>66587</v>
      </c>
      <c r="S6" s="622"/>
      <c r="T6" s="622"/>
      <c r="U6" s="622"/>
      <c r="V6" s="622"/>
      <c r="W6" s="622"/>
      <c r="X6" s="622"/>
      <c r="Y6" s="623"/>
      <c r="Z6" s="659">
        <v>1.7</v>
      </c>
      <c r="AA6" s="659"/>
      <c r="AB6" s="659"/>
      <c r="AC6" s="659"/>
      <c r="AD6" s="660">
        <v>66587</v>
      </c>
      <c r="AE6" s="660"/>
      <c r="AF6" s="660"/>
      <c r="AG6" s="660"/>
      <c r="AH6" s="660"/>
      <c r="AI6" s="660"/>
      <c r="AJ6" s="660"/>
      <c r="AK6" s="660"/>
      <c r="AL6" s="624">
        <v>4.0999999999999996</v>
      </c>
      <c r="AM6" s="625"/>
      <c r="AN6" s="625"/>
      <c r="AO6" s="661"/>
      <c r="AP6" s="618" t="s">
        <v>238</v>
      </c>
      <c r="AQ6" s="619"/>
      <c r="AR6" s="619"/>
      <c r="AS6" s="619"/>
      <c r="AT6" s="619"/>
      <c r="AU6" s="619"/>
      <c r="AV6" s="619"/>
      <c r="AW6" s="619"/>
      <c r="AX6" s="619"/>
      <c r="AY6" s="619"/>
      <c r="AZ6" s="619"/>
      <c r="BA6" s="619"/>
      <c r="BB6" s="619"/>
      <c r="BC6" s="619"/>
      <c r="BD6" s="619"/>
      <c r="BE6" s="619"/>
      <c r="BF6" s="620"/>
      <c r="BG6" s="621">
        <v>1221657</v>
      </c>
      <c r="BH6" s="622"/>
      <c r="BI6" s="622"/>
      <c r="BJ6" s="622"/>
      <c r="BK6" s="622"/>
      <c r="BL6" s="622"/>
      <c r="BM6" s="622"/>
      <c r="BN6" s="623"/>
      <c r="BO6" s="659">
        <v>99.9</v>
      </c>
      <c r="BP6" s="659"/>
      <c r="BQ6" s="659"/>
      <c r="BR6" s="659"/>
      <c r="BS6" s="660" t="s">
        <v>129</v>
      </c>
      <c r="BT6" s="660"/>
      <c r="BU6" s="660"/>
      <c r="BV6" s="660"/>
      <c r="BW6" s="660"/>
      <c r="BX6" s="660"/>
      <c r="BY6" s="660"/>
      <c r="BZ6" s="660"/>
      <c r="CA6" s="660"/>
      <c r="CB6" s="695"/>
      <c r="CD6" s="679" t="s">
        <v>239</v>
      </c>
      <c r="CE6" s="680"/>
      <c r="CF6" s="680"/>
      <c r="CG6" s="680"/>
      <c r="CH6" s="680"/>
      <c r="CI6" s="680"/>
      <c r="CJ6" s="680"/>
      <c r="CK6" s="680"/>
      <c r="CL6" s="680"/>
      <c r="CM6" s="680"/>
      <c r="CN6" s="680"/>
      <c r="CO6" s="680"/>
      <c r="CP6" s="680"/>
      <c r="CQ6" s="681"/>
      <c r="CR6" s="621">
        <v>36006</v>
      </c>
      <c r="CS6" s="622"/>
      <c r="CT6" s="622"/>
      <c r="CU6" s="622"/>
      <c r="CV6" s="622"/>
      <c r="CW6" s="622"/>
      <c r="CX6" s="622"/>
      <c r="CY6" s="623"/>
      <c r="CZ6" s="703">
        <v>1</v>
      </c>
      <c r="DA6" s="685"/>
      <c r="DB6" s="685"/>
      <c r="DC6" s="705"/>
      <c r="DD6" s="627" t="s">
        <v>129</v>
      </c>
      <c r="DE6" s="622"/>
      <c r="DF6" s="622"/>
      <c r="DG6" s="622"/>
      <c r="DH6" s="622"/>
      <c r="DI6" s="622"/>
      <c r="DJ6" s="622"/>
      <c r="DK6" s="622"/>
      <c r="DL6" s="622"/>
      <c r="DM6" s="622"/>
      <c r="DN6" s="622"/>
      <c r="DO6" s="622"/>
      <c r="DP6" s="623"/>
      <c r="DQ6" s="627">
        <v>36006</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31</v>
      </c>
      <c r="S7" s="622"/>
      <c r="T7" s="622"/>
      <c r="U7" s="622"/>
      <c r="V7" s="622"/>
      <c r="W7" s="622"/>
      <c r="X7" s="622"/>
      <c r="Y7" s="623"/>
      <c r="Z7" s="659">
        <v>0</v>
      </c>
      <c r="AA7" s="659"/>
      <c r="AB7" s="659"/>
      <c r="AC7" s="659"/>
      <c r="AD7" s="660">
        <v>31</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39815</v>
      </c>
      <c r="BH7" s="622"/>
      <c r="BI7" s="622"/>
      <c r="BJ7" s="622"/>
      <c r="BK7" s="622"/>
      <c r="BL7" s="622"/>
      <c r="BM7" s="622"/>
      <c r="BN7" s="623"/>
      <c r="BO7" s="659">
        <v>3.3</v>
      </c>
      <c r="BP7" s="659"/>
      <c r="BQ7" s="659"/>
      <c r="BR7" s="659"/>
      <c r="BS7" s="660" t="s">
        <v>129</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606864</v>
      </c>
      <c r="CS7" s="622"/>
      <c r="CT7" s="622"/>
      <c r="CU7" s="622"/>
      <c r="CV7" s="622"/>
      <c r="CW7" s="622"/>
      <c r="CX7" s="622"/>
      <c r="CY7" s="623"/>
      <c r="CZ7" s="659">
        <v>16.600000000000001</v>
      </c>
      <c r="DA7" s="659"/>
      <c r="DB7" s="659"/>
      <c r="DC7" s="659"/>
      <c r="DD7" s="627">
        <v>146595</v>
      </c>
      <c r="DE7" s="622"/>
      <c r="DF7" s="622"/>
      <c r="DG7" s="622"/>
      <c r="DH7" s="622"/>
      <c r="DI7" s="622"/>
      <c r="DJ7" s="622"/>
      <c r="DK7" s="622"/>
      <c r="DL7" s="622"/>
      <c r="DM7" s="622"/>
      <c r="DN7" s="622"/>
      <c r="DO7" s="622"/>
      <c r="DP7" s="623"/>
      <c r="DQ7" s="627">
        <v>411539</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429</v>
      </c>
      <c r="S8" s="622"/>
      <c r="T8" s="622"/>
      <c r="U8" s="622"/>
      <c r="V8" s="622"/>
      <c r="W8" s="622"/>
      <c r="X8" s="622"/>
      <c r="Y8" s="623"/>
      <c r="Z8" s="659">
        <v>0</v>
      </c>
      <c r="AA8" s="659"/>
      <c r="AB8" s="659"/>
      <c r="AC8" s="659"/>
      <c r="AD8" s="660">
        <v>429</v>
      </c>
      <c r="AE8" s="660"/>
      <c r="AF8" s="660"/>
      <c r="AG8" s="660"/>
      <c r="AH8" s="660"/>
      <c r="AI8" s="660"/>
      <c r="AJ8" s="660"/>
      <c r="AK8" s="660"/>
      <c r="AL8" s="624">
        <v>0</v>
      </c>
      <c r="AM8" s="625"/>
      <c r="AN8" s="625"/>
      <c r="AO8" s="661"/>
      <c r="AP8" s="618" t="s">
        <v>244</v>
      </c>
      <c r="AQ8" s="619"/>
      <c r="AR8" s="619"/>
      <c r="AS8" s="619"/>
      <c r="AT8" s="619"/>
      <c r="AU8" s="619"/>
      <c r="AV8" s="619"/>
      <c r="AW8" s="619"/>
      <c r="AX8" s="619"/>
      <c r="AY8" s="619"/>
      <c r="AZ8" s="619"/>
      <c r="BA8" s="619"/>
      <c r="BB8" s="619"/>
      <c r="BC8" s="619"/>
      <c r="BD8" s="619"/>
      <c r="BE8" s="619"/>
      <c r="BF8" s="620"/>
      <c r="BG8" s="621">
        <v>1861</v>
      </c>
      <c r="BH8" s="622"/>
      <c r="BI8" s="622"/>
      <c r="BJ8" s="622"/>
      <c r="BK8" s="622"/>
      <c r="BL8" s="622"/>
      <c r="BM8" s="622"/>
      <c r="BN8" s="623"/>
      <c r="BO8" s="659">
        <v>0.2</v>
      </c>
      <c r="BP8" s="659"/>
      <c r="BQ8" s="659"/>
      <c r="BR8" s="659"/>
      <c r="BS8" s="660" t="s">
        <v>129</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341016</v>
      </c>
      <c r="CS8" s="622"/>
      <c r="CT8" s="622"/>
      <c r="CU8" s="622"/>
      <c r="CV8" s="622"/>
      <c r="CW8" s="622"/>
      <c r="CX8" s="622"/>
      <c r="CY8" s="623"/>
      <c r="CZ8" s="659">
        <v>9.3000000000000007</v>
      </c>
      <c r="DA8" s="659"/>
      <c r="DB8" s="659"/>
      <c r="DC8" s="659"/>
      <c r="DD8" s="627">
        <v>5411</v>
      </c>
      <c r="DE8" s="622"/>
      <c r="DF8" s="622"/>
      <c r="DG8" s="622"/>
      <c r="DH8" s="622"/>
      <c r="DI8" s="622"/>
      <c r="DJ8" s="622"/>
      <c r="DK8" s="622"/>
      <c r="DL8" s="622"/>
      <c r="DM8" s="622"/>
      <c r="DN8" s="622"/>
      <c r="DO8" s="622"/>
      <c r="DP8" s="623"/>
      <c r="DQ8" s="627">
        <v>218931</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328</v>
      </c>
      <c r="S9" s="622"/>
      <c r="T9" s="622"/>
      <c r="U9" s="622"/>
      <c r="V9" s="622"/>
      <c r="W9" s="622"/>
      <c r="X9" s="622"/>
      <c r="Y9" s="623"/>
      <c r="Z9" s="659">
        <v>0</v>
      </c>
      <c r="AA9" s="659"/>
      <c r="AB9" s="659"/>
      <c r="AC9" s="659"/>
      <c r="AD9" s="660">
        <v>328</v>
      </c>
      <c r="AE9" s="660"/>
      <c r="AF9" s="660"/>
      <c r="AG9" s="660"/>
      <c r="AH9" s="660"/>
      <c r="AI9" s="660"/>
      <c r="AJ9" s="660"/>
      <c r="AK9" s="660"/>
      <c r="AL9" s="624">
        <v>0</v>
      </c>
      <c r="AM9" s="625"/>
      <c r="AN9" s="625"/>
      <c r="AO9" s="661"/>
      <c r="AP9" s="618" t="s">
        <v>247</v>
      </c>
      <c r="AQ9" s="619"/>
      <c r="AR9" s="619"/>
      <c r="AS9" s="619"/>
      <c r="AT9" s="619"/>
      <c r="AU9" s="619"/>
      <c r="AV9" s="619"/>
      <c r="AW9" s="619"/>
      <c r="AX9" s="619"/>
      <c r="AY9" s="619"/>
      <c r="AZ9" s="619"/>
      <c r="BA9" s="619"/>
      <c r="BB9" s="619"/>
      <c r="BC9" s="619"/>
      <c r="BD9" s="619"/>
      <c r="BE9" s="619"/>
      <c r="BF9" s="620"/>
      <c r="BG9" s="621">
        <v>33082</v>
      </c>
      <c r="BH9" s="622"/>
      <c r="BI9" s="622"/>
      <c r="BJ9" s="622"/>
      <c r="BK9" s="622"/>
      <c r="BL9" s="622"/>
      <c r="BM9" s="622"/>
      <c r="BN9" s="623"/>
      <c r="BO9" s="659">
        <v>2.7</v>
      </c>
      <c r="BP9" s="659"/>
      <c r="BQ9" s="659"/>
      <c r="BR9" s="659"/>
      <c r="BS9" s="660" t="s">
        <v>129</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505928</v>
      </c>
      <c r="CS9" s="622"/>
      <c r="CT9" s="622"/>
      <c r="CU9" s="622"/>
      <c r="CV9" s="622"/>
      <c r="CW9" s="622"/>
      <c r="CX9" s="622"/>
      <c r="CY9" s="623"/>
      <c r="CZ9" s="659">
        <v>13.9</v>
      </c>
      <c r="DA9" s="659"/>
      <c r="DB9" s="659"/>
      <c r="DC9" s="659"/>
      <c r="DD9" s="627">
        <v>213621</v>
      </c>
      <c r="DE9" s="622"/>
      <c r="DF9" s="622"/>
      <c r="DG9" s="622"/>
      <c r="DH9" s="622"/>
      <c r="DI9" s="622"/>
      <c r="DJ9" s="622"/>
      <c r="DK9" s="622"/>
      <c r="DL9" s="622"/>
      <c r="DM9" s="622"/>
      <c r="DN9" s="622"/>
      <c r="DO9" s="622"/>
      <c r="DP9" s="623"/>
      <c r="DQ9" s="627">
        <v>190404</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250</v>
      </c>
      <c r="S10" s="622"/>
      <c r="T10" s="622"/>
      <c r="U10" s="622"/>
      <c r="V10" s="622"/>
      <c r="W10" s="622"/>
      <c r="X10" s="622"/>
      <c r="Y10" s="623"/>
      <c r="Z10" s="659" t="s">
        <v>250</v>
      </c>
      <c r="AA10" s="659"/>
      <c r="AB10" s="659"/>
      <c r="AC10" s="659"/>
      <c r="AD10" s="660" t="s">
        <v>129</v>
      </c>
      <c r="AE10" s="660"/>
      <c r="AF10" s="660"/>
      <c r="AG10" s="660"/>
      <c r="AH10" s="660"/>
      <c r="AI10" s="660"/>
      <c r="AJ10" s="660"/>
      <c r="AK10" s="660"/>
      <c r="AL10" s="624" t="s">
        <v>250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2906</v>
      </c>
      <c r="BH10" s="622"/>
      <c r="BI10" s="622"/>
      <c r="BJ10" s="622"/>
      <c r="BK10" s="622"/>
      <c r="BL10" s="622"/>
      <c r="BM10" s="622"/>
      <c r="BN10" s="623"/>
      <c r="BO10" s="659">
        <v>0.2</v>
      </c>
      <c r="BP10" s="659"/>
      <c r="BQ10" s="659"/>
      <c r="BR10" s="659"/>
      <c r="BS10" s="660" t="s">
        <v>129</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t="s">
        <v>176</v>
      </c>
      <c r="CS10" s="622"/>
      <c r="CT10" s="622"/>
      <c r="CU10" s="622"/>
      <c r="CV10" s="622"/>
      <c r="CW10" s="622"/>
      <c r="CX10" s="622"/>
      <c r="CY10" s="623"/>
      <c r="CZ10" s="659" t="s">
        <v>129</v>
      </c>
      <c r="DA10" s="659"/>
      <c r="DB10" s="659"/>
      <c r="DC10" s="659"/>
      <c r="DD10" s="627" t="s">
        <v>129</v>
      </c>
      <c r="DE10" s="622"/>
      <c r="DF10" s="622"/>
      <c r="DG10" s="622"/>
      <c r="DH10" s="622"/>
      <c r="DI10" s="622"/>
      <c r="DJ10" s="622"/>
      <c r="DK10" s="622"/>
      <c r="DL10" s="622"/>
      <c r="DM10" s="622"/>
      <c r="DN10" s="622"/>
      <c r="DO10" s="622"/>
      <c r="DP10" s="623"/>
      <c r="DQ10" s="627" t="s">
        <v>176</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29284</v>
      </c>
      <c r="S11" s="622"/>
      <c r="T11" s="622"/>
      <c r="U11" s="622"/>
      <c r="V11" s="622"/>
      <c r="W11" s="622"/>
      <c r="X11" s="622"/>
      <c r="Y11" s="623"/>
      <c r="Z11" s="624">
        <v>0.7</v>
      </c>
      <c r="AA11" s="625"/>
      <c r="AB11" s="625"/>
      <c r="AC11" s="626"/>
      <c r="AD11" s="627">
        <v>29284</v>
      </c>
      <c r="AE11" s="622"/>
      <c r="AF11" s="622"/>
      <c r="AG11" s="622"/>
      <c r="AH11" s="622"/>
      <c r="AI11" s="622"/>
      <c r="AJ11" s="622"/>
      <c r="AK11" s="623"/>
      <c r="AL11" s="624">
        <v>1.8</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1966</v>
      </c>
      <c r="BH11" s="622"/>
      <c r="BI11" s="622"/>
      <c r="BJ11" s="622"/>
      <c r="BK11" s="622"/>
      <c r="BL11" s="622"/>
      <c r="BM11" s="622"/>
      <c r="BN11" s="623"/>
      <c r="BO11" s="659">
        <v>0.2</v>
      </c>
      <c r="BP11" s="659"/>
      <c r="BQ11" s="659"/>
      <c r="BR11" s="659"/>
      <c r="BS11" s="660" t="s">
        <v>129</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611440</v>
      </c>
      <c r="CS11" s="622"/>
      <c r="CT11" s="622"/>
      <c r="CU11" s="622"/>
      <c r="CV11" s="622"/>
      <c r="CW11" s="622"/>
      <c r="CX11" s="622"/>
      <c r="CY11" s="623"/>
      <c r="CZ11" s="659">
        <v>16.7</v>
      </c>
      <c r="DA11" s="659"/>
      <c r="DB11" s="659"/>
      <c r="DC11" s="659"/>
      <c r="DD11" s="627">
        <v>262436</v>
      </c>
      <c r="DE11" s="622"/>
      <c r="DF11" s="622"/>
      <c r="DG11" s="622"/>
      <c r="DH11" s="622"/>
      <c r="DI11" s="622"/>
      <c r="DJ11" s="622"/>
      <c r="DK11" s="622"/>
      <c r="DL11" s="622"/>
      <c r="DM11" s="622"/>
      <c r="DN11" s="622"/>
      <c r="DO11" s="622"/>
      <c r="DP11" s="623"/>
      <c r="DQ11" s="627">
        <v>253691</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t="s">
        <v>250</v>
      </c>
      <c r="S12" s="622"/>
      <c r="T12" s="622"/>
      <c r="U12" s="622"/>
      <c r="V12" s="622"/>
      <c r="W12" s="622"/>
      <c r="X12" s="622"/>
      <c r="Y12" s="623"/>
      <c r="Z12" s="659" t="s">
        <v>129</v>
      </c>
      <c r="AA12" s="659"/>
      <c r="AB12" s="659"/>
      <c r="AC12" s="659"/>
      <c r="AD12" s="660" t="s">
        <v>176</v>
      </c>
      <c r="AE12" s="660"/>
      <c r="AF12" s="660"/>
      <c r="AG12" s="660"/>
      <c r="AH12" s="660"/>
      <c r="AI12" s="660"/>
      <c r="AJ12" s="660"/>
      <c r="AK12" s="660"/>
      <c r="AL12" s="624" t="s">
        <v>250</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1173844</v>
      </c>
      <c r="BH12" s="622"/>
      <c r="BI12" s="622"/>
      <c r="BJ12" s="622"/>
      <c r="BK12" s="622"/>
      <c r="BL12" s="622"/>
      <c r="BM12" s="622"/>
      <c r="BN12" s="623"/>
      <c r="BO12" s="659">
        <v>96</v>
      </c>
      <c r="BP12" s="659"/>
      <c r="BQ12" s="659"/>
      <c r="BR12" s="659"/>
      <c r="BS12" s="660" t="s">
        <v>258</v>
      </c>
      <c r="BT12" s="660"/>
      <c r="BU12" s="660"/>
      <c r="BV12" s="660"/>
      <c r="BW12" s="660"/>
      <c r="BX12" s="660"/>
      <c r="BY12" s="660"/>
      <c r="BZ12" s="660"/>
      <c r="CA12" s="660"/>
      <c r="CB12" s="695"/>
      <c r="CD12" s="618" t="s">
        <v>259</v>
      </c>
      <c r="CE12" s="619"/>
      <c r="CF12" s="619"/>
      <c r="CG12" s="619"/>
      <c r="CH12" s="619"/>
      <c r="CI12" s="619"/>
      <c r="CJ12" s="619"/>
      <c r="CK12" s="619"/>
      <c r="CL12" s="619"/>
      <c r="CM12" s="619"/>
      <c r="CN12" s="619"/>
      <c r="CO12" s="619"/>
      <c r="CP12" s="619"/>
      <c r="CQ12" s="620"/>
      <c r="CR12" s="621">
        <v>294856</v>
      </c>
      <c r="CS12" s="622"/>
      <c r="CT12" s="622"/>
      <c r="CU12" s="622"/>
      <c r="CV12" s="622"/>
      <c r="CW12" s="622"/>
      <c r="CX12" s="622"/>
      <c r="CY12" s="623"/>
      <c r="CZ12" s="659">
        <v>8.1</v>
      </c>
      <c r="DA12" s="659"/>
      <c r="DB12" s="659"/>
      <c r="DC12" s="659"/>
      <c r="DD12" s="627">
        <v>60514</v>
      </c>
      <c r="DE12" s="622"/>
      <c r="DF12" s="622"/>
      <c r="DG12" s="622"/>
      <c r="DH12" s="622"/>
      <c r="DI12" s="622"/>
      <c r="DJ12" s="622"/>
      <c r="DK12" s="622"/>
      <c r="DL12" s="622"/>
      <c r="DM12" s="622"/>
      <c r="DN12" s="622"/>
      <c r="DO12" s="622"/>
      <c r="DP12" s="623"/>
      <c r="DQ12" s="627">
        <v>114863</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176</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129</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1165258</v>
      </c>
      <c r="BH13" s="622"/>
      <c r="BI13" s="622"/>
      <c r="BJ13" s="622"/>
      <c r="BK13" s="622"/>
      <c r="BL13" s="622"/>
      <c r="BM13" s="622"/>
      <c r="BN13" s="623"/>
      <c r="BO13" s="659">
        <v>95.3</v>
      </c>
      <c r="BP13" s="659"/>
      <c r="BQ13" s="659"/>
      <c r="BR13" s="659"/>
      <c r="BS13" s="660" t="s">
        <v>258</v>
      </c>
      <c r="BT13" s="660"/>
      <c r="BU13" s="660"/>
      <c r="BV13" s="660"/>
      <c r="BW13" s="660"/>
      <c r="BX13" s="660"/>
      <c r="BY13" s="660"/>
      <c r="BZ13" s="660"/>
      <c r="CA13" s="660"/>
      <c r="CB13" s="695"/>
      <c r="CD13" s="618" t="s">
        <v>262</v>
      </c>
      <c r="CE13" s="619"/>
      <c r="CF13" s="619"/>
      <c r="CG13" s="619"/>
      <c r="CH13" s="619"/>
      <c r="CI13" s="619"/>
      <c r="CJ13" s="619"/>
      <c r="CK13" s="619"/>
      <c r="CL13" s="619"/>
      <c r="CM13" s="619"/>
      <c r="CN13" s="619"/>
      <c r="CO13" s="619"/>
      <c r="CP13" s="619"/>
      <c r="CQ13" s="620"/>
      <c r="CR13" s="621">
        <v>228432</v>
      </c>
      <c r="CS13" s="622"/>
      <c r="CT13" s="622"/>
      <c r="CU13" s="622"/>
      <c r="CV13" s="622"/>
      <c r="CW13" s="622"/>
      <c r="CX13" s="622"/>
      <c r="CY13" s="623"/>
      <c r="CZ13" s="659">
        <v>6.3</v>
      </c>
      <c r="DA13" s="659"/>
      <c r="DB13" s="659"/>
      <c r="DC13" s="659"/>
      <c r="DD13" s="627">
        <v>171588</v>
      </c>
      <c r="DE13" s="622"/>
      <c r="DF13" s="622"/>
      <c r="DG13" s="622"/>
      <c r="DH13" s="622"/>
      <c r="DI13" s="622"/>
      <c r="DJ13" s="622"/>
      <c r="DK13" s="622"/>
      <c r="DL13" s="622"/>
      <c r="DM13" s="622"/>
      <c r="DN13" s="622"/>
      <c r="DO13" s="622"/>
      <c r="DP13" s="623"/>
      <c r="DQ13" s="627">
        <v>100719</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v>83</v>
      </c>
      <c r="S14" s="622"/>
      <c r="T14" s="622"/>
      <c r="U14" s="622"/>
      <c r="V14" s="622"/>
      <c r="W14" s="622"/>
      <c r="X14" s="622"/>
      <c r="Y14" s="623"/>
      <c r="Z14" s="659">
        <v>0</v>
      </c>
      <c r="AA14" s="659"/>
      <c r="AB14" s="659"/>
      <c r="AC14" s="659"/>
      <c r="AD14" s="660">
        <v>83</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4389</v>
      </c>
      <c r="BH14" s="622"/>
      <c r="BI14" s="622"/>
      <c r="BJ14" s="622"/>
      <c r="BK14" s="622"/>
      <c r="BL14" s="622"/>
      <c r="BM14" s="622"/>
      <c r="BN14" s="623"/>
      <c r="BO14" s="659">
        <v>0.4</v>
      </c>
      <c r="BP14" s="659"/>
      <c r="BQ14" s="659"/>
      <c r="BR14" s="659"/>
      <c r="BS14" s="660" t="s">
        <v>258</v>
      </c>
      <c r="BT14" s="660"/>
      <c r="BU14" s="660"/>
      <c r="BV14" s="660"/>
      <c r="BW14" s="660"/>
      <c r="BX14" s="660"/>
      <c r="BY14" s="660"/>
      <c r="BZ14" s="660"/>
      <c r="CA14" s="660"/>
      <c r="CB14" s="695"/>
      <c r="CD14" s="618" t="s">
        <v>265</v>
      </c>
      <c r="CE14" s="619"/>
      <c r="CF14" s="619"/>
      <c r="CG14" s="619"/>
      <c r="CH14" s="619"/>
      <c r="CI14" s="619"/>
      <c r="CJ14" s="619"/>
      <c r="CK14" s="619"/>
      <c r="CL14" s="619"/>
      <c r="CM14" s="619"/>
      <c r="CN14" s="619"/>
      <c r="CO14" s="619"/>
      <c r="CP14" s="619"/>
      <c r="CQ14" s="620"/>
      <c r="CR14" s="621">
        <v>235601</v>
      </c>
      <c r="CS14" s="622"/>
      <c r="CT14" s="622"/>
      <c r="CU14" s="622"/>
      <c r="CV14" s="622"/>
      <c r="CW14" s="622"/>
      <c r="CX14" s="622"/>
      <c r="CY14" s="623"/>
      <c r="CZ14" s="659">
        <v>6.4</v>
      </c>
      <c r="DA14" s="659"/>
      <c r="DB14" s="659"/>
      <c r="DC14" s="659"/>
      <c r="DD14" s="627">
        <v>146126</v>
      </c>
      <c r="DE14" s="622"/>
      <c r="DF14" s="622"/>
      <c r="DG14" s="622"/>
      <c r="DH14" s="622"/>
      <c r="DI14" s="622"/>
      <c r="DJ14" s="622"/>
      <c r="DK14" s="622"/>
      <c r="DL14" s="622"/>
      <c r="DM14" s="622"/>
      <c r="DN14" s="622"/>
      <c r="DO14" s="622"/>
      <c r="DP14" s="623"/>
      <c r="DQ14" s="627">
        <v>100988</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258</v>
      </c>
      <c r="AA15" s="659"/>
      <c r="AB15" s="659"/>
      <c r="AC15" s="659"/>
      <c r="AD15" s="660" t="s">
        <v>129</v>
      </c>
      <c r="AE15" s="660"/>
      <c r="AF15" s="660"/>
      <c r="AG15" s="660"/>
      <c r="AH15" s="660"/>
      <c r="AI15" s="660"/>
      <c r="AJ15" s="660"/>
      <c r="AK15" s="660"/>
      <c r="AL15" s="624" t="s">
        <v>250</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3609</v>
      </c>
      <c r="BH15" s="622"/>
      <c r="BI15" s="622"/>
      <c r="BJ15" s="622"/>
      <c r="BK15" s="622"/>
      <c r="BL15" s="622"/>
      <c r="BM15" s="622"/>
      <c r="BN15" s="623"/>
      <c r="BO15" s="659">
        <v>0.3</v>
      </c>
      <c r="BP15" s="659"/>
      <c r="BQ15" s="659"/>
      <c r="BR15" s="659"/>
      <c r="BS15" s="660" t="s">
        <v>129</v>
      </c>
      <c r="BT15" s="660"/>
      <c r="BU15" s="660"/>
      <c r="BV15" s="660"/>
      <c r="BW15" s="660"/>
      <c r="BX15" s="660"/>
      <c r="BY15" s="660"/>
      <c r="BZ15" s="660"/>
      <c r="CA15" s="660"/>
      <c r="CB15" s="695"/>
      <c r="CD15" s="618" t="s">
        <v>268</v>
      </c>
      <c r="CE15" s="619"/>
      <c r="CF15" s="619"/>
      <c r="CG15" s="619"/>
      <c r="CH15" s="619"/>
      <c r="CI15" s="619"/>
      <c r="CJ15" s="619"/>
      <c r="CK15" s="619"/>
      <c r="CL15" s="619"/>
      <c r="CM15" s="619"/>
      <c r="CN15" s="619"/>
      <c r="CO15" s="619"/>
      <c r="CP15" s="619"/>
      <c r="CQ15" s="620"/>
      <c r="CR15" s="621">
        <v>169219</v>
      </c>
      <c r="CS15" s="622"/>
      <c r="CT15" s="622"/>
      <c r="CU15" s="622"/>
      <c r="CV15" s="622"/>
      <c r="CW15" s="622"/>
      <c r="CX15" s="622"/>
      <c r="CY15" s="623"/>
      <c r="CZ15" s="659">
        <v>4.5999999999999996</v>
      </c>
      <c r="DA15" s="659"/>
      <c r="DB15" s="659"/>
      <c r="DC15" s="659"/>
      <c r="DD15" s="627">
        <v>5023</v>
      </c>
      <c r="DE15" s="622"/>
      <c r="DF15" s="622"/>
      <c r="DG15" s="622"/>
      <c r="DH15" s="622"/>
      <c r="DI15" s="622"/>
      <c r="DJ15" s="622"/>
      <c r="DK15" s="622"/>
      <c r="DL15" s="622"/>
      <c r="DM15" s="622"/>
      <c r="DN15" s="622"/>
      <c r="DO15" s="622"/>
      <c r="DP15" s="623"/>
      <c r="DQ15" s="627">
        <v>142532</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5324</v>
      </c>
      <c r="S16" s="622"/>
      <c r="T16" s="622"/>
      <c r="U16" s="622"/>
      <c r="V16" s="622"/>
      <c r="W16" s="622"/>
      <c r="X16" s="622"/>
      <c r="Y16" s="623"/>
      <c r="Z16" s="659">
        <v>0.1</v>
      </c>
      <c r="AA16" s="659"/>
      <c r="AB16" s="659"/>
      <c r="AC16" s="659"/>
      <c r="AD16" s="660">
        <v>5324</v>
      </c>
      <c r="AE16" s="660"/>
      <c r="AF16" s="660"/>
      <c r="AG16" s="660"/>
      <c r="AH16" s="660"/>
      <c r="AI16" s="660"/>
      <c r="AJ16" s="660"/>
      <c r="AK16" s="660"/>
      <c r="AL16" s="624">
        <v>0.3</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250</v>
      </c>
      <c r="BH16" s="622"/>
      <c r="BI16" s="622"/>
      <c r="BJ16" s="622"/>
      <c r="BK16" s="622"/>
      <c r="BL16" s="622"/>
      <c r="BM16" s="622"/>
      <c r="BN16" s="623"/>
      <c r="BO16" s="659" t="s">
        <v>258</v>
      </c>
      <c r="BP16" s="659"/>
      <c r="BQ16" s="659"/>
      <c r="BR16" s="659"/>
      <c r="BS16" s="660" t="s">
        <v>129</v>
      </c>
      <c r="BT16" s="660"/>
      <c r="BU16" s="660"/>
      <c r="BV16" s="660"/>
      <c r="BW16" s="660"/>
      <c r="BX16" s="660"/>
      <c r="BY16" s="660"/>
      <c r="BZ16" s="660"/>
      <c r="CA16" s="660"/>
      <c r="CB16" s="695"/>
      <c r="CD16" s="618" t="s">
        <v>271</v>
      </c>
      <c r="CE16" s="619"/>
      <c r="CF16" s="619"/>
      <c r="CG16" s="619"/>
      <c r="CH16" s="619"/>
      <c r="CI16" s="619"/>
      <c r="CJ16" s="619"/>
      <c r="CK16" s="619"/>
      <c r="CL16" s="619"/>
      <c r="CM16" s="619"/>
      <c r="CN16" s="619"/>
      <c r="CO16" s="619"/>
      <c r="CP16" s="619"/>
      <c r="CQ16" s="620"/>
      <c r="CR16" s="621">
        <v>318383</v>
      </c>
      <c r="CS16" s="622"/>
      <c r="CT16" s="622"/>
      <c r="CU16" s="622"/>
      <c r="CV16" s="622"/>
      <c r="CW16" s="622"/>
      <c r="CX16" s="622"/>
      <c r="CY16" s="623"/>
      <c r="CZ16" s="659">
        <v>8.6999999999999993</v>
      </c>
      <c r="DA16" s="659"/>
      <c r="DB16" s="659"/>
      <c r="DC16" s="659"/>
      <c r="DD16" s="627" t="s">
        <v>129</v>
      </c>
      <c r="DE16" s="622"/>
      <c r="DF16" s="622"/>
      <c r="DG16" s="622"/>
      <c r="DH16" s="622"/>
      <c r="DI16" s="622"/>
      <c r="DJ16" s="622"/>
      <c r="DK16" s="622"/>
      <c r="DL16" s="622"/>
      <c r="DM16" s="622"/>
      <c r="DN16" s="622"/>
      <c r="DO16" s="622"/>
      <c r="DP16" s="623"/>
      <c r="DQ16" s="627">
        <v>62433</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2156</v>
      </c>
      <c r="S17" s="622"/>
      <c r="T17" s="622"/>
      <c r="U17" s="622"/>
      <c r="V17" s="622"/>
      <c r="W17" s="622"/>
      <c r="X17" s="622"/>
      <c r="Y17" s="623"/>
      <c r="Z17" s="659">
        <v>0.1</v>
      </c>
      <c r="AA17" s="659"/>
      <c r="AB17" s="659"/>
      <c r="AC17" s="659"/>
      <c r="AD17" s="660">
        <v>2156</v>
      </c>
      <c r="AE17" s="660"/>
      <c r="AF17" s="660"/>
      <c r="AG17" s="660"/>
      <c r="AH17" s="660"/>
      <c r="AI17" s="660"/>
      <c r="AJ17" s="660"/>
      <c r="AK17" s="660"/>
      <c r="AL17" s="624">
        <v>0.1</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176</v>
      </c>
      <c r="BH17" s="622"/>
      <c r="BI17" s="622"/>
      <c r="BJ17" s="622"/>
      <c r="BK17" s="622"/>
      <c r="BL17" s="622"/>
      <c r="BM17" s="622"/>
      <c r="BN17" s="623"/>
      <c r="BO17" s="659" t="s">
        <v>176</v>
      </c>
      <c r="BP17" s="659"/>
      <c r="BQ17" s="659"/>
      <c r="BR17" s="659"/>
      <c r="BS17" s="660" t="s">
        <v>129</v>
      </c>
      <c r="BT17" s="660"/>
      <c r="BU17" s="660"/>
      <c r="BV17" s="660"/>
      <c r="BW17" s="660"/>
      <c r="BX17" s="660"/>
      <c r="BY17" s="660"/>
      <c r="BZ17" s="660"/>
      <c r="CA17" s="660"/>
      <c r="CB17" s="695"/>
      <c r="CD17" s="618" t="s">
        <v>274</v>
      </c>
      <c r="CE17" s="619"/>
      <c r="CF17" s="619"/>
      <c r="CG17" s="619"/>
      <c r="CH17" s="619"/>
      <c r="CI17" s="619"/>
      <c r="CJ17" s="619"/>
      <c r="CK17" s="619"/>
      <c r="CL17" s="619"/>
      <c r="CM17" s="619"/>
      <c r="CN17" s="619"/>
      <c r="CO17" s="619"/>
      <c r="CP17" s="619"/>
      <c r="CQ17" s="620"/>
      <c r="CR17" s="621">
        <v>305011</v>
      </c>
      <c r="CS17" s="622"/>
      <c r="CT17" s="622"/>
      <c r="CU17" s="622"/>
      <c r="CV17" s="622"/>
      <c r="CW17" s="622"/>
      <c r="CX17" s="622"/>
      <c r="CY17" s="623"/>
      <c r="CZ17" s="659">
        <v>8.4</v>
      </c>
      <c r="DA17" s="659"/>
      <c r="DB17" s="659"/>
      <c r="DC17" s="659"/>
      <c r="DD17" s="627" t="s">
        <v>176</v>
      </c>
      <c r="DE17" s="622"/>
      <c r="DF17" s="622"/>
      <c r="DG17" s="622"/>
      <c r="DH17" s="622"/>
      <c r="DI17" s="622"/>
      <c r="DJ17" s="622"/>
      <c r="DK17" s="622"/>
      <c r="DL17" s="622"/>
      <c r="DM17" s="622"/>
      <c r="DN17" s="622"/>
      <c r="DO17" s="622"/>
      <c r="DP17" s="623"/>
      <c r="DQ17" s="627">
        <v>305011</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25</v>
      </c>
      <c r="S18" s="622"/>
      <c r="T18" s="622"/>
      <c r="U18" s="622"/>
      <c r="V18" s="622"/>
      <c r="W18" s="622"/>
      <c r="X18" s="622"/>
      <c r="Y18" s="623"/>
      <c r="Z18" s="659">
        <v>0</v>
      </c>
      <c r="AA18" s="659"/>
      <c r="AB18" s="659"/>
      <c r="AC18" s="659"/>
      <c r="AD18" s="660">
        <v>25</v>
      </c>
      <c r="AE18" s="660"/>
      <c r="AF18" s="660"/>
      <c r="AG18" s="660"/>
      <c r="AH18" s="660"/>
      <c r="AI18" s="660"/>
      <c r="AJ18" s="660"/>
      <c r="AK18" s="660"/>
      <c r="AL18" s="624">
        <v>0</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250</v>
      </c>
      <c r="BT18" s="660"/>
      <c r="BU18" s="660"/>
      <c r="BV18" s="660"/>
      <c r="BW18" s="660"/>
      <c r="BX18" s="660"/>
      <c r="BY18" s="660"/>
      <c r="BZ18" s="660"/>
      <c r="CA18" s="660"/>
      <c r="CB18" s="695"/>
      <c r="CD18" s="618" t="s">
        <v>277</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129</v>
      </c>
      <c r="DA18" s="659"/>
      <c r="DB18" s="659"/>
      <c r="DC18" s="659"/>
      <c r="DD18" s="627" t="s">
        <v>250</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25</v>
      </c>
      <c r="S19" s="622"/>
      <c r="T19" s="622"/>
      <c r="U19" s="622"/>
      <c r="V19" s="622"/>
      <c r="W19" s="622"/>
      <c r="X19" s="622"/>
      <c r="Y19" s="623"/>
      <c r="Z19" s="659">
        <v>0</v>
      </c>
      <c r="AA19" s="659"/>
      <c r="AB19" s="659"/>
      <c r="AC19" s="659"/>
      <c r="AD19" s="660">
        <v>25</v>
      </c>
      <c r="AE19" s="660"/>
      <c r="AF19" s="660"/>
      <c r="AG19" s="660"/>
      <c r="AH19" s="660"/>
      <c r="AI19" s="660"/>
      <c r="AJ19" s="660"/>
      <c r="AK19" s="660"/>
      <c r="AL19" s="624">
        <v>0</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916</v>
      </c>
      <c r="BH19" s="622"/>
      <c r="BI19" s="622"/>
      <c r="BJ19" s="622"/>
      <c r="BK19" s="622"/>
      <c r="BL19" s="622"/>
      <c r="BM19" s="622"/>
      <c r="BN19" s="623"/>
      <c r="BO19" s="659">
        <v>0.1</v>
      </c>
      <c r="BP19" s="659"/>
      <c r="BQ19" s="659"/>
      <c r="BR19" s="659"/>
      <c r="BS19" s="660" t="s">
        <v>258</v>
      </c>
      <c r="BT19" s="660"/>
      <c r="BU19" s="660"/>
      <c r="BV19" s="660"/>
      <c r="BW19" s="660"/>
      <c r="BX19" s="660"/>
      <c r="BY19" s="660"/>
      <c r="BZ19" s="660"/>
      <c r="CA19" s="660"/>
      <c r="CB19" s="695"/>
      <c r="CD19" s="618" t="s">
        <v>280</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176</v>
      </c>
      <c r="DA19" s="659"/>
      <c r="DB19" s="659"/>
      <c r="DC19" s="659"/>
      <c r="DD19" s="627" t="s">
        <v>250</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2">
      <c r="B20" s="696" t="s">
        <v>281</v>
      </c>
      <c r="C20" s="697"/>
      <c r="D20" s="697"/>
      <c r="E20" s="697"/>
      <c r="F20" s="697"/>
      <c r="G20" s="697"/>
      <c r="H20" s="697"/>
      <c r="I20" s="697"/>
      <c r="J20" s="697"/>
      <c r="K20" s="697"/>
      <c r="L20" s="697"/>
      <c r="M20" s="697"/>
      <c r="N20" s="697"/>
      <c r="O20" s="697"/>
      <c r="P20" s="697"/>
      <c r="Q20" s="698"/>
      <c r="R20" s="621" t="s">
        <v>129</v>
      </c>
      <c r="S20" s="622"/>
      <c r="T20" s="622"/>
      <c r="U20" s="622"/>
      <c r="V20" s="622"/>
      <c r="W20" s="622"/>
      <c r="X20" s="622"/>
      <c r="Y20" s="623"/>
      <c r="Z20" s="659" t="s">
        <v>250</v>
      </c>
      <c r="AA20" s="659"/>
      <c r="AB20" s="659"/>
      <c r="AC20" s="659"/>
      <c r="AD20" s="660" t="s">
        <v>129</v>
      </c>
      <c r="AE20" s="660"/>
      <c r="AF20" s="660"/>
      <c r="AG20" s="660"/>
      <c r="AH20" s="660"/>
      <c r="AI20" s="660"/>
      <c r="AJ20" s="660"/>
      <c r="AK20" s="660"/>
      <c r="AL20" s="624" t="s">
        <v>176</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916</v>
      </c>
      <c r="BH20" s="622"/>
      <c r="BI20" s="622"/>
      <c r="BJ20" s="622"/>
      <c r="BK20" s="622"/>
      <c r="BL20" s="622"/>
      <c r="BM20" s="622"/>
      <c r="BN20" s="623"/>
      <c r="BO20" s="659">
        <v>0.1</v>
      </c>
      <c r="BP20" s="659"/>
      <c r="BQ20" s="659"/>
      <c r="BR20" s="659"/>
      <c r="BS20" s="660" t="s">
        <v>250</v>
      </c>
      <c r="BT20" s="660"/>
      <c r="BU20" s="660"/>
      <c r="BV20" s="660"/>
      <c r="BW20" s="660"/>
      <c r="BX20" s="660"/>
      <c r="BY20" s="660"/>
      <c r="BZ20" s="660"/>
      <c r="CA20" s="660"/>
      <c r="CB20" s="695"/>
      <c r="CD20" s="618" t="s">
        <v>283</v>
      </c>
      <c r="CE20" s="619"/>
      <c r="CF20" s="619"/>
      <c r="CG20" s="619"/>
      <c r="CH20" s="619"/>
      <c r="CI20" s="619"/>
      <c r="CJ20" s="619"/>
      <c r="CK20" s="619"/>
      <c r="CL20" s="619"/>
      <c r="CM20" s="619"/>
      <c r="CN20" s="619"/>
      <c r="CO20" s="619"/>
      <c r="CP20" s="619"/>
      <c r="CQ20" s="620"/>
      <c r="CR20" s="621">
        <v>3652756</v>
      </c>
      <c r="CS20" s="622"/>
      <c r="CT20" s="622"/>
      <c r="CU20" s="622"/>
      <c r="CV20" s="622"/>
      <c r="CW20" s="622"/>
      <c r="CX20" s="622"/>
      <c r="CY20" s="623"/>
      <c r="CZ20" s="659">
        <v>100</v>
      </c>
      <c r="DA20" s="659"/>
      <c r="DB20" s="659"/>
      <c r="DC20" s="659"/>
      <c r="DD20" s="627">
        <v>1011314</v>
      </c>
      <c r="DE20" s="622"/>
      <c r="DF20" s="622"/>
      <c r="DG20" s="622"/>
      <c r="DH20" s="622"/>
      <c r="DI20" s="622"/>
      <c r="DJ20" s="622"/>
      <c r="DK20" s="622"/>
      <c r="DL20" s="622"/>
      <c r="DM20" s="622"/>
      <c r="DN20" s="622"/>
      <c r="DO20" s="622"/>
      <c r="DP20" s="623"/>
      <c r="DQ20" s="627">
        <v>1937117</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521502</v>
      </c>
      <c r="S21" s="622"/>
      <c r="T21" s="622"/>
      <c r="U21" s="622"/>
      <c r="V21" s="622"/>
      <c r="W21" s="622"/>
      <c r="X21" s="622"/>
      <c r="Y21" s="623"/>
      <c r="Z21" s="659">
        <v>13.2</v>
      </c>
      <c r="AA21" s="659"/>
      <c r="AB21" s="659"/>
      <c r="AC21" s="659"/>
      <c r="AD21" s="660">
        <v>280099</v>
      </c>
      <c r="AE21" s="660"/>
      <c r="AF21" s="660"/>
      <c r="AG21" s="660"/>
      <c r="AH21" s="660"/>
      <c r="AI21" s="660"/>
      <c r="AJ21" s="660"/>
      <c r="AK21" s="660"/>
      <c r="AL21" s="624">
        <v>17.399999999999999</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v>916</v>
      </c>
      <c r="BH21" s="622"/>
      <c r="BI21" s="622"/>
      <c r="BJ21" s="622"/>
      <c r="BK21" s="622"/>
      <c r="BL21" s="622"/>
      <c r="BM21" s="622"/>
      <c r="BN21" s="623"/>
      <c r="BO21" s="659">
        <v>0.1</v>
      </c>
      <c r="BP21" s="659"/>
      <c r="BQ21" s="659"/>
      <c r="BR21" s="659"/>
      <c r="BS21" s="660" t="s">
        <v>250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280099</v>
      </c>
      <c r="S22" s="622"/>
      <c r="T22" s="622"/>
      <c r="U22" s="622"/>
      <c r="V22" s="622"/>
      <c r="W22" s="622"/>
      <c r="X22" s="622"/>
      <c r="Y22" s="623"/>
      <c r="Z22" s="659">
        <v>7.1</v>
      </c>
      <c r="AA22" s="659"/>
      <c r="AB22" s="659"/>
      <c r="AC22" s="659"/>
      <c r="AD22" s="660">
        <v>280099</v>
      </c>
      <c r="AE22" s="660"/>
      <c r="AF22" s="660"/>
      <c r="AG22" s="660"/>
      <c r="AH22" s="660"/>
      <c r="AI22" s="660"/>
      <c r="AJ22" s="660"/>
      <c r="AK22" s="660"/>
      <c r="AL22" s="624">
        <v>17.399999999999999</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59" t="s">
        <v>176</v>
      </c>
      <c r="BP22" s="659"/>
      <c r="BQ22" s="659"/>
      <c r="BR22" s="659"/>
      <c r="BS22" s="660" t="s">
        <v>176</v>
      </c>
      <c r="BT22" s="660"/>
      <c r="BU22" s="660"/>
      <c r="BV22" s="660"/>
      <c r="BW22" s="660"/>
      <c r="BX22" s="660"/>
      <c r="BY22" s="660"/>
      <c r="BZ22" s="660"/>
      <c r="CA22" s="660"/>
      <c r="CB22" s="695"/>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241403</v>
      </c>
      <c r="S23" s="622"/>
      <c r="T23" s="622"/>
      <c r="U23" s="622"/>
      <c r="V23" s="622"/>
      <c r="W23" s="622"/>
      <c r="X23" s="622"/>
      <c r="Y23" s="623"/>
      <c r="Z23" s="659">
        <v>6.1</v>
      </c>
      <c r="AA23" s="659"/>
      <c r="AB23" s="659"/>
      <c r="AC23" s="659"/>
      <c r="AD23" s="660" t="s">
        <v>129</v>
      </c>
      <c r="AE23" s="660"/>
      <c r="AF23" s="660"/>
      <c r="AG23" s="660"/>
      <c r="AH23" s="660"/>
      <c r="AI23" s="660"/>
      <c r="AJ23" s="660"/>
      <c r="AK23" s="660"/>
      <c r="AL23" s="624" t="s">
        <v>129</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t="s">
        <v>250</v>
      </c>
      <c r="BH23" s="622"/>
      <c r="BI23" s="622"/>
      <c r="BJ23" s="622"/>
      <c r="BK23" s="622"/>
      <c r="BL23" s="622"/>
      <c r="BM23" s="622"/>
      <c r="BN23" s="623"/>
      <c r="BO23" s="659" t="s">
        <v>176</v>
      </c>
      <c r="BP23" s="659"/>
      <c r="BQ23" s="659"/>
      <c r="BR23" s="659"/>
      <c r="BS23" s="660" t="s">
        <v>258</v>
      </c>
      <c r="BT23" s="660"/>
      <c r="BU23" s="660"/>
      <c r="BV23" s="660"/>
      <c r="BW23" s="660"/>
      <c r="BX23" s="660"/>
      <c r="BY23" s="660"/>
      <c r="BZ23" s="660"/>
      <c r="CA23" s="660"/>
      <c r="CB23" s="695"/>
      <c r="CD23" s="673" t="s">
        <v>228</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129</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250</v>
      </c>
      <c r="BH24" s="622"/>
      <c r="BI24" s="622"/>
      <c r="BJ24" s="622"/>
      <c r="BK24" s="622"/>
      <c r="BL24" s="622"/>
      <c r="BM24" s="622"/>
      <c r="BN24" s="623"/>
      <c r="BO24" s="659" t="s">
        <v>129</v>
      </c>
      <c r="BP24" s="659"/>
      <c r="BQ24" s="659"/>
      <c r="BR24" s="659"/>
      <c r="BS24" s="660" t="s">
        <v>250</v>
      </c>
      <c r="BT24" s="660"/>
      <c r="BU24" s="660"/>
      <c r="BV24" s="660"/>
      <c r="BW24" s="660"/>
      <c r="BX24" s="660"/>
      <c r="BY24" s="660"/>
      <c r="BZ24" s="660"/>
      <c r="CA24" s="660"/>
      <c r="CB24" s="695"/>
      <c r="CD24" s="679" t="s">
        <v>298</v>
      </c>
      <c r="CE24" s="680"/>
      <c r="CF24" s="680"/>
      <c r="CG24" s="680"/>
      <c r="CH24" s="680"/>
      <c r="CI24" s="680"/>
      <c r="CJ24" s="680"/>
      <c r="CK24" s="680"/>
      <c r="CL24" s="680"/>
      <c r="CM24" s="680"/>
      <c r="CN24" s="680"/>
      <c r="CO24" s="680"/>
      <c r="CP24" s="680"/>
      <c r="CQ24" s="681"/>
      <c r="CR24" s="676">
        <v>798819</v>
      </c>
      <c r="CS24" s="677"/>
      <c r="CT24" s="677"/>
      <c r="CU24" s="677"/>
      <c r="CV24" s="677"/>
      <c r="CW24" s="677"/>
      <c r="CX24" s="677"/>
      <c r="CY24" s="702"/>
      <c r="CZ24" s="703">
        <v>21.9</v>
      </c>
      <c r="DA24" s="685"/>
      <c r="DB24" s="685"/>
      <c r="DC24" s="705"/>
      <c r="DD24" s="701">
        <v>677636</v>
      </c>
      <c r="DE24" s="677"/>
      <c r="DF24" s="677"/>
      <c r="DG24" s="677"/>
      <c r="DH24" s="677"/>
      <c r="DI24" s="677"/>
      <c r="DJ24" s="677"/>
      <c r="DK24" s="702"/>
      <c r="DL24" s="701">
        <v>583831</v>
      </c>
      <c r="DM24" s="677"/>
      <c r="DN24" s="677"/>
      <c r="DO24" s="677"/>
      <c r="DP24" s="677"/>
      <c r="DQ24" s="677"/>
      <c r="DR24" s="677"/>
      <c r="DS24" s="677"/>
      <c r="DT24" s="677"/>
      <c r="DU24" s="677"/>
      <c r="DV24" s="702"/>
      <c r="DW24" s="703">
        <v>34.799999999999997</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1848322</v>
      </c>
      <c r="S25" s="622"/>
      <c r="T25" s="622"/>
      <c r="U25" s="622"/>
      <c r="V25" s="622"/>
      <c r="W25" s="622"/>
      <c r="X25" s="622"/>
      <c r="Y25" s="623"/>
      <c r="Z25" s="659">
        <v>46.7</v>
      </c>
      <c r="AA25" s="659"/>
      <c r="AB25" s="659"/>
      <c r="AC25" s="659"/>
      <c r="AD25" s="660">
        <v>1606919</v>
      </c>
      <c r="AE25" s="660"/>
      <c r="AF25" s="660"/>
      <c r="AG25" s="660"/>
      <c r="AH25" s="660"/>
      <c r="AI25" s="660"/>
      <c r="AJ25" s="660"/>
      <c r="AK25" s="660"/>
      <c r="AL25" s="624">
        <v>99.7</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258</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695"/>
      <c r="CD25" s="618" t="s">
        <v>301</v>
      </c>
      <c r="CE25" s="619"/>
      <c r="CF25" s="619"/>
      <c r="CG25" s="619"/>
      <c r="CH25" s="619"/>
      <c r="CI25" s="619"/>
      <c r="CJ25" s="619"/>
      <c r="CK25" s="619"/>
      <c r="CL25" s="619"/>
      <c r="CM25" s="619"/>
      <c r="CN25" s="619"/>
      <c r="CO25" s="619"/>
      <c r="CP25" s="619"/>
      <c r="CQ25" s="620"/>
      <c r="CR25" s="621">
        <v>378326</v>
      </c>
      <c r="CS25" s="634"/>
      <c r="CT25" s="634"/>
      <c r="CU25" s="634"/>
      <c r="CV25" s="634"/>
      <c r="CW25" s="634"/>
      <c r="CX25" s="634"/>
      <c r="CY25" s="635"/>
      <c r="CZ25" s="624">
        <v>10.4</v>
      </c>
      <c r="DA25" s="636"/>
      <c r="DB25" s="636"/>
      <c r="DC25" s="637"/>
      <c r="DD25" s="627">
        <v>313796</v>
      </c>
      <c r="DE25" s="634"/>
      <c r="DF25" s="634"/>
      <c r="DG25" s="634"/>
      <c r="DH25" s="634"/>
      <c r="DI25" s="634"/>
      <c r="DJ25" s="634"/>
      <c r="DK25" s="635"/>
      <c r="DL25" s="627">
        <v>258518</v>
      </c>
      <c r="DM25" s="634"/>
      <c r="DN25" s="634"/>
      <c r="DO25" s="634"/>
      <c r="DP25" s="634"/>
      <c r="DQ25" s="634"/>
      <c r="DR25" s="634"/>
      <c r="DS25" s="634"/>
      <c r="DT25" s="634"/>
      <c r="DU25" s="634"/>
      <c r="DV25" s="635"/>
      <c r="DW25" s="624">
        <v>15.4</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675</v>
      </c>
      <c r="S26" s="622"/>
      <c r="T26" s="622"/>
      <c r="U26" s="622"/>
      <c r="V26" s="622"/>
      <c r="W26" s="622"/>
      <c r="X26" s="622"/>
      <c r="Y26" s="623"/>
      <c r="Z26" s="659">
        <v>0</v>
      </c>
      <c r="AA26" s="659"/>
      <c r="AB26" s="659"/>
      <c r="AC26" s="659"/>
      <c r="AD26" s="660">
        <v>675</v>
      </c>
      <c r="AE26" s="660"/>
      <c r="AF26" s="660"/>
      <c r="AG26" s="660"/>
      <c r="AH26" s="660"/>
      <c r="AI26" s="660"/>
      <c r="AJ26" s="660"/>
      <c r="AK26" s="660"/>
      <c r="AL26" s="624">
        <v>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176</v>
      </c>
      <c r="BH26" s="622"/>
      <c r="BI26" s="622"/>
      <c r="BJ26" s="622"/>
      <c r="BK26" s="622"/>
      <c r="BL26" s="622"/>
      <c r="BM26" s="622"/>
      <c r="BN26" s="623"/>
      <c r="BO26" s="659" t="s">
        <v>129</v>
      </c>
      <c r="BP26" s="659"/>
      <c r="BQ26" s="659"/>
      <c r="BR26" s="659"/>
      <c r="BS26" s="660" t="s">
        <v>250</v>
      </c>
      <c r="BT26" s="660"/>
      <c r="BU26" s="660"/>
      <c r="BV26" s="660"/>
      <c r="BW26" s="660"/>
      <c r="BX26" s="660"/>
      <c r="BY26" s="660"/>
      <c r="BZ26" s="660"/>
      <c r="CA26" s="660"/>
      <c r="CB26" s="695"/>
      <c r="CD26" s="618" t="s">
        <v>304</v>
      </c>
      <c r="CE26" s="619"/>
      <c r="CF26" s="619"/>
      <c r="CG26" s="619"/>
      <c r="CH26" s="619"/>
      <c r="CI26" s="619"/>
      <c r="CJ26" s="619"/>
      <c r="CK26" s="619"/>
      <c r="CL26" s="619"/>
      <c r="CM26" s="619"/>
      <c r="CN26" s="619"/>
      <c r="CO26" s="619"/>
      <c r="CP26" s="619"/>
      <c r="CQ26" s="620"/>
      <c r="CR26" s="621">
        <v>206544</v>
      </c>
      <c r="CS26" s="622"/>
      <c r="CT26" s="622"/>
      <c r="CU26" s="622"/>
      <c r="CV26" s="622"/>
      <c r="CW26" s="622"/>
      <c r="CX26" s="622"/>
      <c r="CY26" s="623"/>
      <c r="CZ26" s="624">
        <v>5.7</v>
      </c>
      <c r="DA26" s="636"/>
      <c r="DB26" s="636"/>
      <c r="DC26" s="637"/>
      <c r="DD26" s="627">
        <v>172419</v>
      </c>
      <c r="DE26" s="622"/>
      <c r="DF26" s="622"/>
      <c r="DG26" s="622"/>
      <c r="DH26" s="622"/>
      <c r="DI26" s="622"/>
      <c r="DJ26" s="622"/>
      <c r="DK26" s="623"/>
      <c r="DL26" s="627" t="s">
        <v>258</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193</v>
      </c>
      <c r="S27" s="622"/>
      <c r="T27" s="622"/>
      <c r="U27" s="622"/>
      <c r="V27" s="622"/>
      <c r="W27" s="622"/>
      <c r="X27" s="622"/>
      <c r="Y27" s="623"/>
      <c r="Z27" s="659">
        <v>0</v>
      </c>
      <c r="AA27" s="659"/>
      <c r="AB27" s="659"/>
      <c r="AC27" s="659"/>
      <c r="AD27" s="660" t="s">
        <v>250</v>
      </c>
      <c r="AE27" s="660"/>
      <c r="AF27" s="660"/>
      <c r="AG27" s="660"/>
      <c r="AH27" s="660"/>
      <c r="AI27" s="660"/>
      <c r="AJ27" s="660"/>
      <c r="AK27" s="660"/>
      <c r="AL27" s="624" t="s">
        <v>250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1222573</v>
      </c>
      <c r="BH27" s="622"/>
      <c r="BI27" s="622"/>
      <c r="BJ27" s="622"/>
      <c r="BK27" s="622"/>
      <c r="BL27" s="622"/>
      <c r="BM27" s="622"/>
      <c r="BN27" s="623"/>
      <c r="BO27" s="659">
        <v>100</v>
      </c>
      <c r="BP27" s="659"/>
      <c r="BQ27" s="659"/>
      <c r="BR27" s="659"/>
      <c r="BS27" s="660" t="s">
        <v>129</v>
      </c>
      <c r="BT27" s="660"/>
      <c r="BU27" s="660"/>
      <c r="BV27" s="660"/>
      <c r="BW27" s="660"/>
      <c r="BX27" s="660"/>
      <c r="BY27" s="660"/>
      <c r="BZ27" s="660"/>
      <c r="CA27" s="660"/>
      <c r="CB27" s="695"/>
      <c r="CD27" s="618" t="s">
        <v>307</v>
      </c>
      <c r="CE27" s="619"/>
      <c r="CF27" s="619"/>
      <c r="CG27" s="619"/>
      <c r="CH27" s="619"/>
      <c r="CI27" s="619"/>
      <c r="CJ27" s="619"/>
      <c r="CK27" s="619"/>
      <c r="CL27" s="619"/>
      <c r="CM27" s="619"/>
      <c r="CN27" s="619"/>
      <c r="CO27" s="619"/>
      <c r="CP27" s="619"/>
      <c r="CQ27" s="620"/>
      <c r="CR27" s="621">
        <v>115482</v>
      </c>
      <c r="CS27" s="634"/>
      <c r="CT27" s="634"/>
      <c r="CU27" s="634"/>
      <c r="CV27" s="634"/>
      <c r="CW27" s="634"/>
      <c r="CX27" s="634"/>
      <c r="CY27" s="635"/>
      <c r="CZ27" s="624">
        <v>3.2</v>
      </c>
      <c r="DA27" s="636"/>
      <c r="DB27" s="636"/>
      <c r="DC27" s="637"/>
      <c r="DD27" s="627">
        <v>58829</v>
      </c>
      <c r="DE27" s="634"/>
      <c r="DF27" s="634"/>
      <c r="DG27" s="634"/>
      <c r="DH27" s="634"/>
      <c r="DI27" s="634"/>
      <c r="DJ27" s="634"/>
      <c r="DK27" s="635"/>
      <c r="DL27" s="627">
        <v>20302</v>
      </c>
      <c r="DM27" s="634"/>
      <c r="DN27" s="634"/>
      <c r="DO27" s="634"/>
      <c r="DP27" s="634"/>
      <c r="DQ27" s="634"/>
      <c r="DR27" s="634"/>
      <c r="DS27" s="634"/>
      <c r="DT27" s="634"/>
      <c r="DU27" s="634"/>
      <c r="DV27" s="635"/>
      <c r="DW27" s="624">
        <v>1.2</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81422</v>
      </c>
      <c r="S28" s="622"/>
      <c r="T28" s="622"/>
      <c r="U28" s="622"/>
      <c r="V28" s="622"/>
      <c r="W28" s="622"/>
      <c r="X28" s="622"/>
      <c r="Y28" s="623"/>
      <c r="Z28" s="659">
        <v>2.1</v>
      </c>
      <c r="AA28" s="659"/>
      <c r="AB28" s="659"/>
      <c r="AC28" s="659"/>
      <c r="AD28" s="660">
        <v>1838</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305011</v>
      </c>
      <c r="CS28" s="622"/>
      <c r="CT28" s="622"/>
      <c r="CU28" s="622"/>
      <c r="CV28" s="622"/>
      <c r="CW28" s="622"/>
      <c r="CX28" s="622"/>
      <c r="CY28" s="623"/>
      <c r="CZ28" s="624">
        <v>8.4</v>
      </c>
      <c r="DA28" s="636"/>
      <c r="DB28" s="636"/>
      <c r="DC28" s="637"/>
      <c r="DD28" s="627">
        <v>305011</v>
      </c>
      <c r="DE28" s="622"/>
      <c r="DF28" s="622"/>
      <c r="DG28" s="622"/>
      <c r="DH28" s="622"/>
      <c r="DI28" s="622"/>
      <c r="DJ28" s="622"/>
      <c r="DK28" s="623"/>
      <c r="DL28" s="627">
        <v>305011</v>
      </c>
      <c r="DM28" s="622"/>
      <c r="DN28" s="622"/>
      <c r="DO28" s="622"/>
      <c r="DP28" s="622"/>
      <c r="DQ28" s="622"/>
      <c r="DR28" s="622"/>
      <c r="DS28" s="622"/>
      <c r="DT28" s="622"/>
      <c r="DU28" s="622"/>
      <c r="DV28" s="623"/>
      <c r="DW28" s="624">
        <v>18.2</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1092</v>
      </c>
      <c r="S29" s="622"/>
      <c r="T29" s="622"/>
      <c r="U29" s="622"/>
      <c r="V29" s="622"/>
      <c r="W29" s="622"/>
      <c r="X29" s="622"/>
      <c r="Y29" s="623"/>
      <c r="Z29" s="659">
        <v>0</v>
      </c>
      <c r="AA29" s="659"/>
      <c r="AB29" s="659"/>
      <c r="AC29" s="659"/>
      <c r="AD29" s="660" t="s">
        <v>176</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311</v>
      </c>
      <c r="CE29" s="641"/>
      <c r="CF29" s="618" t="s">
        <v>312</v>
      </c>
      <c r="CG29" s="619"/>
      <c r="CH29" s="619"/>
      <c r="CI29" s="619"/>
      <c r="CJ29" s="619"/>
      <c r="CK29" s="619"/>
      <c r="CL29" s="619"/>
      <c r="CM29" s="619"/>
      <c r="CN29" s="619"/>
      <c r="CO29" s="619"/>
      <c r="CP29" s="619"/>
      <c r="CQ29" s="620"/>
      <c r="CR29" s="621">
        <v>305011</v>
      </c>
      <c r="CS29" s="634"/>
      <c r="CT29" s="634"/>
      <c r="CU29" s="634"/>
      <c r="CV29" s="634"/>
      <c r="CW29" s="634"/>
      <c r="CX29" s="634"/>
      <c r="CY29" s="635"/>
      <c r="CZ29" s="624">
        <v>8.4</v>
      </c>
      <c r="DA29" s="636"/>
      <c r="DB29" s="636"/>
      <c r="DC29" s="637"/>
      <c r="DD29" s="627">
        <v>305011</v>
      </c>
      <c r="DE29" s="634"/>
      <c r="DF29" s="634"/>
      <c r="DG29" s="634"/>
      <c r="DH29" s="634"/>
      <c r="DI29" s="634"/>
      <c r="DJ29" s="634"/>
      <c r="DK29" s="635"/>
      <c r="DL29" s="627">
        <v>305011</v>
      </c>
      <c r="DM29" s="634"/>
      <c r="DN29" s="634"/>
      <c r="DO29" s="634"/>
      <c r="DP29" s="634"/>
      <c r="DQ29" s="634"/>
      <c r="DR29" s="634"/>
      <c r="DS29" s="634"/>
      <c r="DT29" s="634"/>
      <c r="DU29" s="634"/>
      <c r="DV29" s="635"/>
      <c r="DW29" s="624">
        <v>18.2</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687779</v>
      </c>
      <c r="S30" s="622"/>
      <c r="T30" s="622"/>
      <c r="U30" s="622"/>
      <c r="V30" s="622"/>
      <c r="W30" s="622"/>
      <c r="X30" s="622"/>
      <c r="Y30" s="623"/>
      <c r="Z30" s="659">
        <v>17.399999999999999</v>
      </c>
      <c r="AA30" s="659"/>
      <c r="AB30" s="659"/>
      <c r="AC30" s="659"/>
      <c r="AD30" s="660" t="s">
        <v>129</v>
      </c>
      <c r="AE30" s="660"/>
      <c r="AF30" s="660"/>
      <c r="AG30" s="660"/>
      <c r="AH30" s="660"/>
      <c r="AI30" s="660"/>
      <c r="AJ30" s="660"/>
      <c r="AK30" s="660"/>
      <c r="AL30" s="624" t="s">
        <v>129</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314</v>
      </c>
      <c r="BH30" s="693"/>
      <c r="BI30" s="693"/>
      <c r="BJ30" s="693"/>
      <c r="BK30" s="693"/>
      <c r="BL30" s="693"/>
      <c r="BM30" s="693"/>
      <c r="BN30" s="693"/>
      <c r="BO30" s="693"/>
      <c r="BP30" s="693"/>
      <c r="BQ30" s="694"/>
      <c r="BR30" s="673" t="s">
        <v>315</v>
      </c>
      <c r="BS30" s="693"/>
      <c r="BT30" s="693"/>
      <c r="BU30" s="693"/>
      <c r="BV30" s="693"/>
      <c r="BW30" s="693"/>
      <c r="BX30" s="693"/>
      <c r="BY30" s="693"/>
      <c r="BZ30" s="693"/>
      <c r="CA30" s="693"/>
      <c r="CB30" s="694"/>
      <c r="CD30" s="642"/>
      <c r="CE30" s="643"/>
      <c r="CF30" s="618" t="s">
        <v>316</v>
      </c>
      <c r="CG30" s="619"/>
      <c r="CH30" s="619"/>
      <c r="CI30" s="619"/>
      <c r="CJ30" s="619"/>
      <c r="CK30" s="619"/>
      <c r="CL30" s="619"/>
      <c r="CM30" s="619"/>
      <c r="CN30" s="619"/>
      <c r="CO30" s="619"/>
      <c r="CP30" s="619"/>
      <c r="CQ30" s="620"/>
      <c r="CR30" s="621">
        <v>297474</v>
      </c>
      <c r="CS30" s="622"/>
      <c r="CT30" s="622"/>
      <c r="CU30" s="622"/>
      <c r="CV30" s="622"/>
      <c r="CW30" s="622"/>
      <c r="CX30" s="622"/>
      <c r="CY30" s="623"/>
      <c r="CZ30" s="624">
        <v>8.1</v>
      </c>
      <c r="DA30" s="636"/>
      <c r="DB30" s="636"/>
      <c r="DC30" s="637"/>
      <c r="DD30" s="627">
        <v>297474</v>
      </c>
      <c r="DE30" s="622"/>
      <c r="DF30" s="622"/>
      <c r="DG30" s="622"/>
      <c r="DH30" s="622"/>
      <c r="DI30" s="622"/>
      <c r="DJ30" s="622"/>
      <c r="DK30" s="623"/>
      <c r="DL30" s="627">
        <v>297474</v>
      </c>
      <c r="DM30" s="622"/>
      <c r="DN30" s="622"/>
      <c r="DO30" s="622"/>
      <c r="DP30" s="622"/>
      <c r="DQ30" s="622"/>
      <c r="DR30" s="622"/>
      <c r="DS30" s="622"/>
      <c r="DT30" s="622"/>
      <c r="DU30" s="622"/>
      <c r="DV30" s="623"/>
      <c r="DW30" s="624">
        <v>17.7</v>
      </c>
      <c r="DX30" s="636"/>
      <c r="DY30" s="636"/>
      <c r="DZ30" s="636"/>
      <c r="EA30" s="636"/>
      <c r="EB30" s="636"/>
      <c r="EC30" s="648"/>
    </row>
    <row r="31" spans="2:133" ht="11.25" customHeight="1" x14ac:dyDescent="0.2">
      <c r="B31" s="696" t="s">
        <v>317</v>
      </c>
      <c r="C31" s="697"/>
      <c r="D31" s="697"/>
      <c r="E31" s="697"/>
      <c r="F31" s="697"/>
      <c r="G31" s="697"/>
      <c r="H31" s="697"/>
      <c r="I31" s="697"/>
      <c r="J31" s="697"/>
      <c r="K31" s="697"/>
      <c r="L31" s="697"/>
      <c r="M31" s="697"/>
      <c r="N31" s="697"/>
      <c r="O31" s="697"/>
      <c r="P31" s="697"/>
      <c r="Q31" s="698"/>
      <c r="R31" s="621" t="s">
        <v>129</v>
      </c>
      <c r="S31" s="622"/>
      <c r="T31" s="622"/>
      <c r="U31" s="622"/>
      <c r="V31" s="622"/>
      <c r="W31" s="622"/>
      <c r="X31" s="622"/>
      <c r="Y31" s="623"/>
      <c r="Z31" s="659" t="s">
        <v>176</v>
      </c>
      <c r="AA31" s="659"/>
      <c r="AB31" s="659"/>
      <c r="AC31" s="659"/>
      <c r="AD31" s="660" t="s">
        <v>176</v>
      </c>
      <c r="AE31" s="660"/>
      <c r="AF31" s="660"/>
      <c r="AG31" s="660"/>
      <c r="AH31" s="660"/>
      <c r="AI31" s="660"/>
      <c r="AJ31" s="660"/>
      <c r="AK31" s="660"/>
      <c r="AL31" s="624" t="s">
        <v>129</v>
      </c>
      <c r="AM31" s="625"/>
      <c r="AN31" s="625"/>
      <c r="AO31" s="661"/>
      <c r="AP31" s="687" t="s">
        <v>318</v>
      </c>
      <c r="AQ31" s="688"/>
      <c r="AR31" s="688"/>
      <c r="AS31" s="688"/>
      <c r="AT31" s="689" t="s">
        <v>319</v>
      </c>
      <c r="AU31" s="218"/>
      <c r="AV31" s="218"/>
      <c r="AW31" s="218"/>
      <c r="AX31" s="679" t="s">
        <v>191</v>
      </c>
      <c r="AY31" s="680"/>
      <c r="AZ31" s="680"/>
      <c r="BA31" s="680"/>
      <c r="BB31" s="680"/>
      <c r="BC31" s="680"/>
      <c r="BD31" s="680"/>
      <c r="BE31" s="680"/>
      <c r="BF31" s="681"/>
      <c r="BG31" s="683">
        <v>99.9</v>
      </c>
      <c r="BH31" s="684"/>
      <c r="BI31" s="684"/>
      <c r="BJ31" s="684"/>
      <c r="BK31" s="684"/>
      <c r="BL31" s="684"/>
      <c r="BM31" s="685">
        <v>99.8</v>
      </c>
      <c r="BN31" s="684"/>
      <c r="BO31" s="684"/>
      <c r="BP31" s="684"/>
      <c r="BQ31" s="686"/>
      <c r="BR31" s="683">
        <v>100</v>
      </c>
      <c r="BS31" s="684"/>
      <c r="BT31" s="684"/>
      <c r="BU31" s="684"/>
      <c r="BV31" s="684"/>
      <c r="BW31" s="684"/>
      <c r="BX31" s="685">
        <v>99.9</v>
      </c>
      <c r="BY31" s="684"/>
      <c r="BZ31" s="684"/>
      <c r="CA31" s="684"/>
      <c r="CB31" s="686"/>
      <c r="CD31" s="642"/>
      <c r="CE31" s="643"/>
      <c r="CF31" s="618" t="s">
        <v>320</v>
      </c>
      <c r="CG31" s="619"/>
      <c r="CH31" s="619"/>
      <c r="CI31" s="619"/>
      <c r="CJ31" s="619"/>
      <c r="CK31" s="619"/>
      <c r="CL31" s="619"/>
      <c r="CM31" s="619"/>
      <c r="CN31" s="619"/>
      <c r="CO31" s="619"/>
      <c r="CP31" s="619"/>
      <c r="CQ31" s="620"/>
      <c r="CR31" s="621">
        <v>7537</v>
      </c>
      <c r="CS31" s="634"/>
      <c r="CT31" s="634"/>
      <c r="CU31" s="634"/>
      <c r="CV31" s="634"/>
      <c r="CW31" s="634"/>
      <c r="CX31" s="634"/>
      <c r="CY31" s="635"/>
      <c r="CZ31" s="624">
        <v>0.2</v>
      </c>
      <c r="DA31" s="636"/>
      <c r="DB31" s="636"/>
      <c r="DC31" s="637"/>
      <c r="DD31" s="627">
        <v>7537</v>
      </c>
      <c r="DE31" s="634"/>
      <c r="DF31" s="634"/>
      <c r="DG31" s="634"/>
      <c r="DH31" s="634"/>
      <c r="DI31" s="634"/>
      <c r="DJ31" s="634"/>
      <c r="DK31" s="635"/>
      <c r="DL31" s="627">
        <v>7537</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106427</v>
      </c>
      <c r="S32" s="622"/>
      <c r="T32" s="622"/>
      <c r="U32" s="622"/>
      <c r="V32" s="622"/>
      <c r="W32" s="622"/>
      <c r="X32" s="622"/>
      <c r="Y32" s="623"/>
      <c r="Z32" s="659">
        <v>2.7</v>
      </c>
      <c r="AA32" s="659"/>
      <c r="AB32" s="659"/>
      <c r="AC32" s="659"/>
      <c r="AD32" s="660" t="s">
        <v>129</v>
      </c>
      <c r="AE32" s="660"/>
      <c r="AF32" s="660"/>
      <c r="AG32" s="660"/>
      <c r="AH32" s="660"/>
      <c r="AI32" s="660"/>
      <c r="AJ32" s="660"/>
      <c r="AK32" s="660"/>
      <c r="AL32" s="624" t="s">
        <v>250</v>
      </c>
      <c r="AM32" s="625"/>
      <c r="AN32" s="625"/>
      <c r="AO32" s="661"/>
      <c r="AP32" s="662"/>
      <c r="AQ32" s="663"/>
      <c r="AR32" s="663"/>
      <c r="AS32" s="663"/>
      <c r="AT32" s="690"/>
      <c r="AU32" s="214" t="s">
        <v>322</v>
      </c>
      <c r="AX32" s="618" t="s">
        <v>323</v>
      </c>
      <c r="AY32" s="619"/>
      <c r="AZ32" s="619"/>
      <c r="BA32" s="619"/>
      <c r="BB32" s="619"/>
      <c r="BC32" s="619"/>
      <c r="BD32" s="619"/>
      <c r="BE32" s="619"/>
      <c r="BF32" s="620"/>
      <c r="BG32" s="692">
        <v>97.4</v>
      </c>
      <c r="BH32" s="634"/>
      <c r="BI32" s="634"/>
      <c r="BJ32" s="634"/>
      <c r="BK32" s="634"/>
      <c r="BL32" s="634"/>
      <c r="BM32" s="625">
        <v>96.5</v>
      </c>
      <c r="BN32" s="634"/>
      <c r="BO32" s="634"/>
      <c r="BP32" s="634"/>
      <c r="BQ32" s="657"/>
      <c r="BR32" s="692">
        <v>99.5</v>
      </c>
      <c r="BS32" s="634"/>
      <c r="BT32" s="634"/>
      <c r="BU32" s="634"/>
      <c r="BV32" s="634"/>
      <c r="BW32" s="634"/>
      <c r="BX32" s="625">
        <v>98.9</v>
      </c>
      <c r="BY32" s="634"/>
      <c r="BZ32" s="634"/>
      <c r="CA32" s="634"/>
      <c r="CB32" s="657"/>
      <c r="CD32" s="644"/>
      <c r="CE32" s="645"/>
      <c r="CF32" s="618" t="s">
        <v>324</v>
      </c>
      <c r="CG32" s="619"/>
      <c r="CH32" s="619"/>
      <c r="CI32" s="619"/>
      <c r="CJ32" s="619"/>
      <c r="CK32" s="619"/>
      <c r="CL32" s="619"/>
      <c r="CM32" s="619"/>
      <c r="CN32" s="619"/>
      <c r="CO32" s="619"/>
      <c r="CP32" s="619"/>
      <c r="CQ32" s="620"/>
      <c r="CR32" s="621" t="s">
        <v>250</v>
      </c>
      <c r="CS32" s="622"/>
      <c r="CT32" s="622"/>
      <c r="CU32" s="622"/>
      <c r="CV32" s="622"/>
      <c r="CW32" s="622"/>
      <c r="CX32" s="622"/>
      <c r="CY32" s="623"/>
      <c r="CZ32" s="624" t="s">
        <v>176</v>
      </c>
      <c r="DA32" s="636"/>
      <c r="DB32" s="636"/>
      <c r="DC32" s="637"/>
      <c r="DD32" s="627" t="s">
        <v>250</v>
      </c>
      <c r="DE32" s="622"/>
      <c r="DF32" s="622"/>
      <c r="DG32" s="622"/>
      <c r="DH32" s="622"/>
      <c r="DI32" s="622"/>
      <c r="DJ32" s="622"/>
      <c r="DK32" s="623"/>
      <c r="DL32" s="627" t="s">
        <v>250</v>
      </c>
      <c r="DM32" s="622"/>
      <c r="DN32" s="622"/>
      <c r="DO32" s="622"/>
      <c r="DP32" s="622"/>
      <c r="DQ32" s="622"/>
      <c r="DR32" s="622"/>
      <c r="DS32" s="622"/>
      <c r="DT32" s="622"/>
      <c r="DU32" s="622"/>
      <c r="DV32" s="623"/>
      <c r="DW32" s="624" t="s">
        <v>258</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1704</v>
      </c>
      <c r="S33" s="622"/>
      <c r="T33" s="622"/>
      <c r="U33" s="622"/>
      <c r="V33" s="622"/>
      <c r="W33" s="622"/>
      <c r="X33" s="622"/>
      <c r="Y33" s="623"/>
      <c r="Z33" s="659">
        <v>0</v>
      </c>
      <c r="AA33" s="659"/>
      <c r="AB33" s="659"/>
      <c r="AC33" s="659"/>
      <c r="AD33" s="660" t="s">
        <v>129</v>
      </c>
      <c r="AE33" s="660"/>
      <c r="AF33" s="660"/>
      <c r="AG33" s="660"/>
      <c r="AH33" s="660"/>
      <c r="AI33" s="660"/>
      <c r="AJ33" s="660"/>
      <c r="AK33" s="660"/>
      <c r="AL33" s="624" t="s">
        <v>250</v>
      </c>
      <c r="AM33" s="625"/>
      <c r="AN33" s="625"/>
      <c r="AO33" s="661"/>
      <c r="AP33" s="664"/>
      <c r="AQ33" s="665"/>
      <c r="AR33" s="665"/>
      <c r="AS33" s="665"/>
      <c r="AT33" s="691"/>
      <c r="AU33" s="219"/>
      <c r="AV33" s="219"/>
      <c r="AW33" s="219"/>
      <c r="AX33" s="602" t="s">
        <v>326</v>
      </c>
      <c r="AY33" s="603"/>
      <c r="AZ33" s="603"/>
      <c r="BA33" s="603"/>
      <c r="BB33" s="603"/>
      <c r="BC33" s="603"/>
      <c r="BD33" s="603"/>
      <c r="BE33" s="603"/>
      <c r="BF33" s="604"/>
      <c r="BG33" s="682">
        <v>100</v>
      </c>
      <c r="BH33" s="606"/>
      <c r="BI33" s="606"/>
      <c r="BJ33" s="606"/>
      <c r="BK33" s="606"/>
      <c r="BL33" s="606"/>
      <c r="BM33" s="652">
        <v>99.9</v>
      </c>
      <c r="BN33" s="606"/>
      <c r="BO33" s="606"/>
      <c r="BP33" s="606"/>
      <c r="BQ33" s="669"/>
      <c r="BR33" s="682">
        <v>100</v>
      </c>
      <c r="BS33" s="606"/>
      <c r="BT33" s="606"/>
      <c r="BU33" s="606"/>
      <c r="BV33" s="606"/>
      <c r="BW33" s="606"/>
      <c r="BX33" s="652">
        <v>99.9</v>
      </c>
      <c r="BY33" s="606"/>
      <c r="BZ33" s="606"/>
      <c r="CA33" s="606"/>
      <c r="CB33" s="669"/>
      <c r="CD33" s="618" t="s">
        <v>327</v>
      </c>
      <c r="CE33" s="619"/>
      <c r="CF33" s="619"/>
      <c r="CG33" s="619"/>
      <c r="CH33" s="619"/>
      <c r="CI33" s="619"/>
      <c r="CJ33" s="619"/>
      <c r="CK33" s="619"/>
      <c r="CL33" s="619"/>
      <c r="CM33" s="619"/>
      <c r="CN33" s="619"/>
      <c r="CO33" s="619"/>
      <c r="CP33" s="619"/>
      <c r="CQ33" s="620"/>
      <c r="CR33" s="621">
        <v>1524240</v>
      </c>
      <c r="CS33" s="634"/>
      <c r="CT33" s="634"/>
      <c r="CU33" s="634"/>
      <c r="CV33" s="634"/>
      <c r="CW33" s="634"/>
      <c r="CX33" s="634"/>
      <c r="CY33" s="635"/>
      <c r="CZ33" s="624">
        <v>41.7</v>
      </c>
      <c r="DA33" s="636"/>
      <c r="DB33" s="636"/>
      <c r="DC33" s="637"/>
      <c r="DD33" s="627">
        <v>949699</v>
      </c>
      <c r="DE33" s="634"/>
      <c r="DF33" s="634"/>
      <c r="DG33" s="634"/>
      <c r="DH33" s="634"/>
      <c r="DI33" s="634"/>
      <c r="DJ33" s="634"/>
      <c r="DK33" s="635"/>
      <c r="DL33" s="627">
        <v>603614</v>
      </c>
      <c r="DM33" s="634"/>
      <c r="DN33" s="634"/>
      <c r="DO33" s="634"/>
      <c r="DP33" s="634"/>
      <c r="DQ33" s="634"/>
      <c r="DR33" s="634"/>
      <c r="DS33" s="634"/>
      <c r="DT33" s="634"/>
      <c r="DU33" s="634"/>
      <c r="DV33" s="635"/>
      <c r="DW33" s="624">
        <v>35.9</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3572</v>
      </c>
      <c r="S34" s="622"/>
      <c r="T34" s="622"/>
      <c r="U34" s="622"/>
      <c r="V34" s="622"/>
      <c r="W34" s="622"/>
      <c r="X34" s="622"/>
      <c r="Y34" s="623"/>
      <c r="Z34" s="659">
        <v>0.1</v>
      </c>
      <c r="AA34" s="659"/>
      <c r="AB34" s="659"/>
      <c r="AC34" s="659"/>
      <c r="AD34" s="660" t="s">
        <v>250</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955206</v>
      </c>
      <c r="CS34" s="622"/>
      <c r="CT34" s="622"/>
      <c r="CU34" s="622"/>
      <c r="CV34" s="622"/>
      <c r="CW34" s="622"/>
      <c r="CX34" s="622"/>
      <c r="CY34" s="623"/>
      <c r="CZ34" s="624">
        <v>26.2</v>
      </c>
      <c r="DA34" s="636"/>
      <c r="DB34" s="636"/>
      <c r="DC34" s="637"/>
      <c r="DD34" s="627">
        <v>553895</v>
      </c>
      <c r="DE34" s="622"/>
      <c r="DF34" s="622"/>
      <c r="DG34" s="622"/>
      <c r="DH34" s="622"/>
      <c r="DI34" s="622"/>
      <c r="DJ34" s="622"/>
      <c r="DK34" s="623"/>
      <c r="DL34" s="627">
        <v>370066</v>
      </c>
      <c r="DM34" s="622"/>
      <c r="DN34" s="622"/>
      <c r="DO34" s="622"/>
      <c r="DP34" s="622"/>
      <c r="DQ34" s="622"/>
      <c r="DR34" s="622"/>
      <c r="DS34" s="622"/>
      <c r="DT34" s="622"/>
      <c r="DU34" s="622"/>
      <c r="DV34" s="623"/>
      <c r="DW34" s="624">
        <v>22</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155450</v>
      </c>
      <c r="S35" s="622"/>
      <c r="T35" s="622"/>
      <c r="U35" s="622"/>
      <c r="V35" s="622"/>
      <c r="W35" s="622"/>
      <c r="X35" s="622"/>
      <c r="Y35" s="623"/>
      <c r="Z35" s="659">
        <v>3.9</v>
      </c>
      <c r="AA35" s="659"/>
      <c r="AB35" s="659"/>
      <c r="AC35" s="659"/>
      <c r="AD35" s="660" t="s">
        <v>176</v>
      </c>
      <c r="AE35" s="660"/>
      <c r="AF35" s="660"/>
      <c r="AG35" s="660"/>
      <c r="AH35" s="660"/>
      <c r="AI35" s="660"/>
      <c r="AJ35" s="660"/>
      <c r="AK35" s="660"/>
      <c r="AL35" s="624" t="s">
        <v>250</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50222</v>
      </c>
      <c r="CS35" s="634"/>
      <c r="CT35" s="634"/>
      <c r="CU35" s="634"/>
      <c r="CV35" s="634"/>
      <c r="CW35" s="634"/>
      <c r="CX35" s="634"/>
      <c r="CY35" s="635"/>
      <c r="CZ35" s="624">
        <v>1.4</v>
      </c>
      <c r="DA35" s="636"/>
      <c r="DB35" s="636"/>
      <c r="DC35" s="637"/>
      <c r="DD35" s="627">
        <v>22738</v>
      </c>
      <c r="DE35" s="634"/>
      <c r="DF35" s="634"/>
      <c r="DG35" s="634"/>
      <c r="DH35" s="634"/>
      <c r="DI35" s="634"/>
      <c r="DJ35" s="634"/>
      <c r="DK35" s="635"/>
      <c r="DL35" s="627">
        <v>19222</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58356</v>
      </c>
      <c r="S36" s="622"/>
      <c r="T36" s="622"/>
      <c r="U36" s="622"/>
      <c r="V36" s="622"/>
      <c r="W36" s="622"/>
      <c r="X36" s="622"/>
      <c r="Y36" s="623"/>
      <c r="Z36" s="659">
        <v>1.5</v>
      </c>
      <c r="AA36" s="659"/>
      <c r="AB36" s="659"/>
      <c r="AC36" s="659"/>
      <c r="AD36" s="660" t="s">
        <v>176</v>
      </c>
      <c r="AE36" s="660"/>
      <c r="AF36" s="660"/>
      <c r="AG36" s="660"/>
      <c r="AH36" s="660"/>
      <c r="AI36" s="660"/>
      <c r="AJ36" s="660"/>
      <c r="AK36" s="660"/>
      <c r="AL36" s="624" t="s">
        <v>129</v>
      </c>
      <c r="AM36" s="625"/>
      <c r="AN36" s="625"/>
      <c r="AO36" s="661"/>
      <c r="AP36" s="222"/>
      <c r="AQ36" s="670" t="s">
        <v>335</v>
      </c>
      <c r="AR36" s="671"/>
      <c r="AS36" s="671"/>
      <c r="AT36" s="671"/>
      <c r="AU36" s="671"/>
      <c r="AV36" s="671"/>
      <c r="AW36" s="671"/>
      <c r="AX36" s="671"/>
      <c r="AY36" s="672"/>
      <c r="AZ36" s="676">
        <v>112970</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1025</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347469</v>
      </c>
      <c r="CS36" s="622"/>
      <c r="CT36" s="622"/>
      <c r="CU36" s="622"/>
      <c r="CV36" s="622"/>
      <c r="CW36" s="622"/>
      <c r="CX36" s="622"/>
      <c r="CY36" s="623"/>
      <c r="CZ36" s="624">
        <v>9.5</v>
      </c>
      <c r="DA36" s="636"/>
      <c r="DB36" s="636"/>
      <c r="DC36" s="637"/>
      <c r="DD36" s="627">
        <v>289098</v>
      </c>
      <c r="DE36" s="622"/>
      <c r="DF36" s="622"/>
      <c r="DG36" s="622"/>
      <c r="DH36" s="622"/>
      <c r="DI36" s="622"/>
      <c r="DJ36" s="622"/>
      <c r="DK36" s="623"/>
      <c r="DL36" s="627">
        <v>160353</v>
      </c>
      <c r="DM36" s="622"/>
      <c r="DN36" s="622"/>
      <c r="DO36" s="622"/>
      <c r="DP36" s="622"/>
      <c r="DQ36" s="622"/>
      <c r="DR36" s="622"/>
      <c r="DS36" s="622"/>
      <c r="DT36" s="622"/>
      <c r="DU36" s="622"/>
      <c r="DV36" s="623"/>
      <c r="DW36" s="624">
        <v>9.5</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402762</v>
      </c>
      <c r="S37" s="622"/>
      <c r="T37" s="622"/>
      <c r="U37" s="622"/>
      <c r="V37" s="622"/>
      <c r="W37" s="622"/>
      <c r="X37" s="622"/>
      <c r="Y37" s="623"/>
      <c r="Z37" s="659">
        <v>10.199999999999999</v>
      </c>
      <c r="AA37" s="659"/>
      <c r="AB37" s="659"/>
      <c r="AC37" s="659"/>
      <c r="AD37" s="660">
        <v>2245</v>
      </c>
      <c r="AE37" s="660"/>
      <c r="AF37" s="660"/>
      <c r="AG37" s="660"/>
      <c r="AH37" s="660"/>
      <c r="AI37" s="660"/>
      <c r="AJ37" s="660"/>
      <c r="AK37" s="660"/>
      <c r="AL37" s="624">
        <v>0.1</v>
      </c>
      <c r="AM37" s="625"/>
      <c r="AN37" s="625"/>
      <c r="AO37" s="661"/>
      <c r="AQ37" s="654" t="s">
        <v>339</v>
      </c>
      <c r="AR37" s="655"/>
      <c r="AS37" s="655"/>
      <c r="AT37" s="655"/>
      <c r="AU37" s="655"/>
      <c r="AV37" s="655"/>
      <c r="AW37" s="655"/>
      <c r="AX37" s="655"/>
      <c r="AY37" s="656"/>
      <c r="AZ37" s="621">
        <v>18000</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1025</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92599</v>
      </c>
      <c r="CS37" s="634"/>
      <c r="CT37" s="634"/>
      <c r="CU37" s="634"/>
      <c r="CV37" s="634"/>
      <c r="CW37" s="634"/>
      <c r="CX37" s="634"/>
      <c r="CY37" s="635"/>
      <c r="CZ37" s="624">
        <v>2.5</v>
      </c>
      <c r="DA37" s="636"/>
      <c r="DB37" s="636"/>
      <c r="DC37" s="637"/>
      <c r="DD37" s="627">
        <v>92594</v>
      </c>
      <c r="DE37" s="634"/>
      <c r="DF37" s="634"/>
      <c r="DG37" s="634"/>
      <c r="DH37" s="634"/>
      <c r="DI37" s="634"/>
      <c r="DJ37" s="634"/>
      <c r="DK37" s="635"/>
      <c r="DL37" s="627">
        <v>92142</v>
      </c>
      <c r="DM37" s="634"/>
      <c r="DN37" s="634"/>
      <c r="DO37" s="634"/>
      <c r="DP37" s="634"/>
      <c r="DQ37" s="634"/>
      <c r="DR37" s="634"/>
      <c r="DS37" s="634"/>
      <c r="DT37" s="634"/>
      <c r="DU37" s="634"/>
      <c r="DV37" s="635"/>
      <c r="DW37" s="624">
        <v>5.5</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608444</v>
      </c>
      <c r="S38" s="622"/>
      <c r="T38" s="622"/>
      <c r="U38" s="622"/>
      <c r="V38" s="622"/>
      <c r="W38" s="622"/>
      <c r="X38" s="622"/>
      <c r="Y38" s="623"/>
      <c r="Z38" s="659">
        <v>15.4</v>
      </c>
      <c r="AA38" s="659"/>
      <c r="AB38" s="659"/>
      <c r="AC38" s="659"/>
      <c r="AD38" s="660" t="s">
        <v>129</v>
      </c>
      <c r="AE38" s="660"/>
      <c r="AF38" s="660"/>
      <c r="AG38" s="660"/>
      <c r="AH38" s="660"/>
      <c r="AI38" s="660"/>
      <c r="AJ38" s="660"/>
      <c r="AK38" s="660"/>
      <c r="AL38" s="624" t="s">
        <v>176</v>
      </c>
      <c r="AM38" s="625"/>
      <c r="AN38" s="625"/>
      <c r="AO38" s="661"/>
      <c r="AQ38" s="654" t="s">
        <v>343</v>
      </c>
      <c r="AR38" s="655"/>
      <c r="AS38" s="655"/>
      <c r="AT38" s="655"/>
      <c r="AU38" s="655"/>
      <c r="AV38" s="655"/>
      <c r="AW38" s="655"/>
      <c r="AX38" s="655"/>
      <c r="AY38" s="656"/>
      <c r="AZ38" s="621">
        <v>11801</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145</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101169</v>
      </c>
      <c r="CS38" s="622"/>
      <c r="CT38" s="622"/>
      <c r="CU38" s="622"/>
      <c r="CV38" s="622"/>
      <c r="CW38" s="622"/>
      <c r="CX38" s="622"/>
      <c r="CY38" s="623"/>
      <c r="CZ38" s="624">
        <v>2.8</v>
      </c>
      <c r="DA38" s="636"/>
      <c r="DB38" s="636"/>
      <c r="DC38" s="637"/>
      <c r="DD38" s="627">
        <v>74358</v>
      </c>
      <c r="DE38" s="622"/>
      <c r="DF38" s="622"/>
      <c r="DG38" s="622"/>
      <c r="DH38" s="622"/>
      <c r="DI38" s="622"/>
      <c r="DJ38" s="622"/>
      <c r="DK38" s="623"/>
      <c r="DL38" s="627">
        <v>53973</v>
      </c>
      <c r="DM38" s="622"/>
      <c r="DN38" s="622"/>
      <c r="DO38" s="622"/>
      <c r="DP38" s="622"/>
      <c r="DQ38" s="622"/>
      <c r="DR38" s="622"/>
      <c r="DS38" s="622"/>
      <c r="DT38" s="622"/>
      <c r="DU38" s="622"/>
      <c r="DV38" s="623"/>
      <c r="DW38" s="624">
        <v>3.2</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250</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129</v>
      </c>
      <c r="AM39" s="625"/>
      <c r="AN39" s="625"/>
      <c r="AO39" s="661"/>
      <c r="AQ39" s="654" t="s">
        <v>347</v>
      </c>
      <c r="AR39" s="655"/>
      <c r="AS39" s="655"/>
      <c r="AT39" s="655"/>
      <c r="AU39" s="655"/>
      <c r="AV39" s="655"/>
      <c r="AW39" s="655"/>
      <c r="AX39" s="655"/>
      <c r="AY39" s="656"/>
      <c r="AZ39" s="621">
        <v>2353</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217</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43094</v>
      </c>
      <c r="CS39" s="634"/>
      <c r="CT39" s="634"/>
      <c r="CU39" s="634"/>
      <c r="CV39" s="634"/>
      <c r="CW39" s="634"/>
      <c r="CX39" s="634"/>
      <c r="CY39" s="635"/>
      <c r="CZ39" s="624">
        <v>1.2</v>
      </c>
      <c r="DA39" s="636"/>
      <c r="DB39" s="636"/>
      <c r="DC39" s="637"/>
      <c r="DD39" s="627">
        <v>9230</v>
      </c>
      <c r="DE39" s="634"/>
      <c r="DF39" s="634"/>
      <c r="DG39" s="634"/>
      <c r="DH39" s="634"/>
      <c r="DI39" s="634"/>
      <c r="DJ39" s="634"/>
      <c r="DK39" s="635"/>
      <c r="DL39" s="627" t="s">
        <v>129</v>
      </c>
      <c r="DM39" s="634"/>
      <c r="DN39" s="634"/>
      <c r="DO39" s="634"/>
      <c r="DP39" s="634"/>
      <c r="DQ39" s="634"/>
      <c r="DR39" s="634"/>
      <c r="DS39" s="634"/>
      <c r="DT39" s="634"/>
      <c r="DU39" s="634"/>
      <c r="DV39" s="635"/>
      <c r="DW39" s="624" t="s">
        <v>176</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68144</v>
      </c>
      <c r="S40" s="622"/>
      <c r="T40" s="622"/>
      <c r="U40" s="622"/>
      <c r="V40" s="622"/>
      <c r="W40" s="622"/>
      <c r="X40" s="622"/>
      <c r="Y40" s="623"/>
      <c r="Z40" s="659">
        <v>1.7</v>
      </c>
      <c r="AA40" s="659"/>
      <c r="AB40" s="659"/>
      <c r="AC40" s="659"/>
      <c r="AD40" s="660" t="s">
        <v>176</v>
      </c>
      <c r="AE40" s="660"/>
      <c r="AF40" s="660"/>
      <c r="AG40" s="660"/>
      <c r="AH40" s="660"/>
      <c r="AI40" s="660"/>
      <c r="AJ40" s="660"/>
      <c r="AK40" s="660"/>
      <c r="AL40" s="624" t="s">
        <v>250</v>
      </c>
      <c r="AM40" s="625"/>
      <c r="AN40" s="625"/>
      <c r="AO40" s="661"/>
      <c r="AQ40" s="654" t="s">
        <v>351</v>
      </c>
      <c r="AR40" s="655"/>
      <c r="AS40" s="655"/>
      <c r="AT40" s="655"/>
      <c r="AU40" s="655"/>
      <c r="AV40" s="655"/>
      <c r="AW40" s="655"/>
      <c r="AX40" s="655"/>
      <c r="AY40" s="656"/>
      <c r="AZ40" s="621" t="s">
        <v>258</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70</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27080</v>
      </c>
      <c r="CS40" s="622"/>
      <c r="CT40" s="622"/>
      <c r="CU40" s="622"/>
      <c r="CV40" s="622"/>
      <c r="CW40" s="622"/>
      <c r="CX40" s="622"/>
      <c r="CY40" s="623"/>
      <c r="CZ40" s="624">
        <v>0.7</v>
      </c>
      <c r="DA40" s="636"/>
      <c r="DB40" s="636"/>
      <c r="DC40" s="637"/>
      <c r="DD40" s="627">
        <v>380</v>
      </c>
      <c r="DE40" s="622"/>
      <c r="DF40" s="622"/>
      <c r="DG40" s="622"/>
      <c r="DH40" s="622"/>
      <c r="DI40" s="622"/>
      <c r="DJ40" s="622"/>
      <c r="DK40" s="623"/>
      <c r="DL40" s="627" t="s">
        <v>176</v>
      </c>
      <c r="DM40" s="622"/>
      <c r="DN40" s="622"/>
      <c r="DO40" s="622"/>
      <c r="DP40" s="622"/>
      <c r="DQ40" s="622"/>
      <c r="DR40" s="622"/>
      <c r="DS40" s="622"/>
      <c r="DT40" s="622"/>
      <c r="DU40" s="622"/>
      <c r="DV40" s="623"/>
      <c r="DW40" s="624" t="s">
        <v>250</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3956198</v>
      </c>
      <c r="S41" s="646"/>
      <c r="T41" s="646"/>
      <c r="U41" s="646"/>
      <c r="V41" s="646"/>
      <c r="W41" s="646"/>
      <c r="X41" s="646"/>
      <c r="Y41" s="649"/>
      <c r="Z41" s="650">
        <v>100</v>
      </c>
      <c r="AA41" s="650"/>
      <c r="AB41" s="650"/>
      <c r="AC41" s="650"/>
      <c r="AD41" s="651">
        <v>1611677</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10042</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129</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176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70774</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565</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1329697</v>
      </c>
      <c r="CS42" s="634"/>
      <c r="CT42" s="634"/>
      <c r="CU42" s="634"/>
      <c r="CV42" s="634"/>
      <c r="CW42" s="634"/>
      <c r="CX42" s="634"/>
      <c r="CY42" s="635"/>
      <c r="CZ42" s="624">
        <v>36.4</v>
      </c>
      <c r="DA42" s="636"/>
      <c r="DB42" s="636"/>
      <c r="DC42" s="637"/>
      <c r="DD42" s="627">
        <v>309782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7454</v>
      </c>
      <c r="CS43" s="634"/>
      <c r="CT43" s="634"/>
      <c r="CU43" s="634"/>
      <c r="CV43" s="634"/>
      <c r="CW43" s="634"/>
      <c r="CX43" s="634"/>
      <c r="CY43" s="635"/>
      <c r="CZ43" s="624">
        <v>0.2</v>
      </c>
      <c r="DA43" s="636"/>
      <c r="DB43" s="636"/>
      <c r="DC43" s="637"/>
      <c r="DD43" s="627">
        <v>7454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1011314</v>
      </c>
      <c r="CS44" s="622"/>
      <c r="CT44" s="622"/>
      <c r="CU44" s="622"/>
      <c r="CV44" s="622"/>
      <c r="CW44" s="622"/>
      <c r="CX44" s="622"/>
      <c r="CY44" s="623"/>
      <c r="CZ44" s="624">
        <v>27.7</v>
      </c>
      <c r="DA44" s="625"/>
      <c r="DB44" s="625"/>
      <c r="DC44" s="626"/>
      <c r="DD44" s="627">
        <v>247349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331496</v>
      </c>
      <c r="CS45" s="634"/>
      <c r="CT45" s="634"/>
      <c r="CU45" s="634"/>
      <c r="CV45" s="634"/>
      <c r="CW45" s="634"/>
      <c r="CX45" s="634"/>
      <c r="CY45" s="635"/>
      <c r="CZ45" s="624">
        <v>9.1</v>
      </c>
      <c r="DA45" s="636"/>
      <c r="DB45" s="636"/>
      <c r="DC45" s="637"/>
      <c r="DD45" s="627">
        <v>56037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668595</v>
      </c>
      <c r="CS46" s="622"/>
      <c r="CT46" s="622"/>
      <c r="CU46" s="622"/>
      <c r="CV46" s="622"/>
      <c r="CW46" s="622"/>
      <c r="CX46" s="622"/>
      <c r="CY46" s="623"/>
      <c r="CZ46" s="624">
        <v>18.3</v>
      </c>
      <c r="DA46" s="625"/>
      <c r="DB46" s="625"/>
      <c r="DC46" s="626"/>
      <c r="DD46" s="627">
        <v>190989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v>318383</v>
      </c>
      <c r="CS47" s="634"/>
      <c r="CT47" s="634"/>
      <c r="CU47" s="634"/>
      <c r="CV47" s="634"/>
      <c r="CW47" s="634"/>
      <c r="CX47" s="634"/>
      <c r="CY47" s="635"/>
      <c r="CZ47" s="624">
        <v>8.6999999999999993</v>
      </c>
      <c r="DA47" s="636"/>
      <c r="DB47" s="636"/>
      <c r="DC47" s="637"/>
      <c r="DD47" s="627">
        <v>62433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370</v>
      </c>
      <c r="CG48" s="619"/>
      <c r="CH48" s="619"/>
      <c r="CI48" s="619"/>
      <c r="CJ48" s="619"/>
      <c r="CK48" s="619"/>
      <c r="CL48" s="619"/>
      <c r="CM48" s="619"/>
      <c r="CN48" s="619"/>
      <c r="CO48" s="619"/>
      <c r="CP48" s="619"/>
      <c r="CQ48" s="620"/>
      <c r="CR48" s="621" t="s">
        <v>250</v>
      </c>
      <c r="CS48" s="622"/>
      <c r="CT48" s="622"/>
      <c r="CU48" s="622"/>
      <c r="CV48" s="622"/>
      <c r="CW48" s="622"/>
      <c r="CX48" s="622"/>
      <c r="CY48" s="623"/>
      <c r="CZ48" s="624" t="s">
        <v>176</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3652756</v>
      </c>
      <c r="CS49" s="606"/>
      <c r="CT49" s="606"/>
      <c r="CU49" s="606"/>
      <c r="CV49" s="606"/>
      <c r="CW49" s="606"/>
      <c r="CX49" s="606"/>
      <c r="CY49" s="607"/>
      <c r="CZ49" s="608">
        <v>100</v>
      </c>
      <c r="DA49" s="609"/>
      <c r="DB49" s="609"/>
      <c r="DC49" s="610"/>
      <c r="DD49" s="611">
        <v>1937117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9fPyrM+ihoxhiphM/9PHadj1wU1N5JsjLpg/H5aisbXTqgsJEehPq+ite5SwXvGs1c2FNei9nYQG13JidXGXOg==" saltValue="weGhqFbWcfx3LuFYJuEKo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0" t="s">
        <v>372</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1" t="s">
        <v>373</v>
      </c>
      <c r="DK2" s="1102"/>
      <c r="DL2" s="1102"/>
      <c r="DM2" s="1102"/>
      <c r="DN2" s="1102"/>
      <c r="DO2" s="1103"/>
      <c r="DP2" s="228"/>
      <c r="DQ2" s="1101" t="s">
        <v>374</v>
      </c>
      <c r="DR2" s="1102"/>
      <c r="DS2" s="1102"/>
      <c r="DT2" s="1102"/>
      <c r="DU2" s="1102"/>
      <c r="DV2" s="1102"/>
      <c r="DW2" s="1102"/>
      <c r="DX2" s="1102"/>
      <c r="DY2" s="1102"/>
      <c r="DZ2" s="110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6" t="s">
        <v>375</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2" t="s">
        <v>377</v>
      </c>
      <c r="B5" s="993"/>
      <c r="C5" s="993"/>
      <c r="D5" s="993"/>
      <c r="E5" s="993"/>
      <c r="F5" s="993"/>
      <c r="G5" s="993"/>
      <c r="H5" s="993"/>
      <c r="I5" s="993"/>
      <c r="J5" s="993"/>
      <c r="K5" s="993"/>
      <c r="L5" s="993"/>
      <c r="M5" s="993"/>
      <c r="N5" s="993"/>
      <c r="O5" s="993"/>
      <c r="P5" s="994"/>
      <c r="Q5" s="998" t="s">
        <v>378</v>
      </c>
      <c r="R5" s="999"/>
      <c r="S5" s="999"/>
      <c r="T5" s="999"/>
      <c r="U5" s="1000"/>
      <c r="V5" s="998" t="s">
        <v>379</v>
      </c>
      <c r="W5" s="999"/>
      <c r="X5" s="999"/>
      <c r="Y5" s="999"/>
      <c r="Z5" s="1000"/>
      <c r="AA5" s="998" t="s">
        <v>380</v>
      </c>
      <c r="AB5" s="999"/>
      <c r="AC5" s="999"/>
      <c r="AD5" s="999"/>
      <c r="AE5" s="999"/>
      <c r="AF5" s="1104" t="s">
        <v>381</v>
      </c>
      <c r="AG5" s="999"/>
      <c r="AH5" s="999"/>
      <c r="AI5" s="999"/>
      <c r="AJ5" s="1012"/>
      <c r="AK5" s="999" t="s">
        <v>382</v>
      </c>
      <c r="AL5" s="999"/>
      <c r="AM5" s="999"/>
      <c r="AN5" s="999"/>
      <c r="AO5" s="1000"/>
      <c r="AP5" s="998" t="s">
        <v>383</v>
      </c>
      <c r="AQ5" s="999"/>
      <c r="AR5" s="999"/>
      <c r="AS5" s="999"/>
      <c r="AT5" s="1000"/>
      <c r="AU5" s="998" t="s">
        <v>384</v>
      </c>
      <c r="AV5" s="999"/>
      <c r="AW5" s="999"/>
      <c r="AX5" s="999"/>
      <c r="AY5" s="1012"/>
      <c r="AZ5" s="232"/>
      <c r="BA5" s="232"/>
      <c r="BB5" s="232"/>
      <c r="BC5" s="232"/>
      <c r="BD5" s="232"/>
      <c r="BE5" s="233"/>
      <c r="BF5" s="233"/>
      <c r="BG5" s="233"/>
      <c r="BH5" s="233"/>
      <c r="BI5" s="233"/>
      <c r="BJ5" s="233"/>
      <c r="BK5" s="233"/>
      <c r="BL5" s="233"/>
      <c r="BM5" s="233"/>
      <c r="BN5" s="233"/>
      <c r="BO5" s="233"/>
      <c r="BP5" s="233"/>
      <c r="BQ5" s="992" t="s">
        <v>385</v>
      </c>
      <c r="BR5" s="993"/>
      <c r="BS5" s="993"/>
      <c r="BT5" s="993"/>
      <c r="BU5" s="993"/>
      <c r="BV5" s="993"/>
      <c r="BW5" s="993"/>
      <c r="BX5" s="993"/>
      <c r="BY5" s="993"/>
      <c r="BZ5" s="993"/>
      <c r="CA5" s="993"/>
      <c r="CB5" s="993"/>
      <c r="CC5" s="993"/>
      <c r="CD5" s="993"/>
      <c r="CE5" s="993"/>
      <c r="CF5" s="993"/>
      <c r="CG5" s="994"/>
      <c r="CH5" s="998" t="s">
        <v>386</v>
      </c>
      <c r="CI5" s="999"/>
      <c r="CJ5" s="999"/>
      <c r="CK5" s="999"/>
      <c r="CL5" s="1000"/>
      <c r="CM5" s="998" t="s">
        <v>387</v>
      </c>
      <c r="CN5" s="999"/>
      <c r="CO5" s="999"/>
      <c r="CP5" s="999"/>
      <c r="CQ5" s="1000"/>
      <c r="CR5" s="998" t="s">
        <v>388</v>
      </c>
      <c r="CS5" s="999"/>
      <c r="CT5" s="999"/>
      <c r="CU5" s="999"/>
      <c r="CV5" s="1000"/>
      <c r="CW5" s="998" t="s">
        <v>389</v>
      </c>
      <c r="CX5" s="999"/>
      <c r="CY5" s="999"/>
      <c r="CZ5" s="999"/>
      <c r="DA5" s="1000"/>
      <c r="DB5" s="998" t="s">
        <v>390</v>
      </c>
      <c r="DC5" s="999"/>
      <c r="DD5" s="999"/>
      <c r="DE5" s="999"/>
      <c r="DF5" s="1000"/>
      <c r="DG5" s="1094" t="s">
        <v>391</v>
      </c>
      <c r="DH5" s="1095"/>
      <c r="DI5" s="1095"/>
      <c r="DJ5" s="1095"/>
      <c r="DK5" s="1096"/>
      <c r="DL5" s="1094" t="s">
        <v>392</v>
      </c>
      <c r="DM5" s="1095"/>
      <c r="DN5" s="1095"/>
      <c r="DO5" s="1095"/>
      <c r="DP5" s="1096"/>
      <c r="DQ5" s="998" t="s">
        <v>393</v>
      </c>
      <c r="DR5" s="999"/>
      <c r="DS5" s="999"/>
      <c r="DT5" s="999"/>
      <c r="DU5" s="1000"/>
      <c r="DV5" s="998" t="s">
        <v>384</v>
      </c>
      <c r="DW5" s="999"/>
      <c r="DX5" s="999"/>
      <c r="DY5" s="999"/>
      <c r="DZ5" s="1012"/>
      <c r="EA5" s="234"/>
    </row>
    <row r="6" spans="1:131" s="235" customFormat="1" ht="26.25" customHeight="1" thickBot="1" x14ac:dyDescent="0.25">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05"/>
      <c r="AG6" s="1002"/>
      <c r="AH6" s="1002"/>
      <c r="AI6" s="1002"/>
      <c r="AJ6" s="1013"/>
      <c r="AK6" s="1002"/>
      <c r="AL6" s="1002"/>
      <c r="AM6" s="1002"/>
      <c r="AN6" s="1002"/>
      <c r="AO6" s="1003"/>
      <c r="AP6" s="1001"/>
      <c r="AQ6" s="1002"/>
      <c r="AR6" s="1002"/>
      <c r="AS6" s="1002"/>
      <c r="AT6" s="1003"/>
      <c r="AU6" s="1001"/>
      <c r="AV6" s="1002"/>
      <c r="AW6" s="1002"/>
      <c r="AX6" s="1002"/>
      <c r="AY6" s="1013"/>
      <c r="AZ6" s="232"/>
      <c r="BA6" s="232"/>
      <c r="BB6" s="232"/>
      <c r="BC6" s="232"/>
      <c r="BD6" s="232"/>
      <c r="BE6" s="233"/>
      <c r="BF6" s="233"/>
      <c r="BG6" s="233"/>
      <c r="BH6" s="233"/>
      <c r="BI6" s="233"/>
      <c r="BJ6" s="233"/>
      <c r="BK6" s="233"/>
      <c r="BL6" s="233"/>
      <c r="BM6" s="233"/>
      <c r="BN6" s="233"/>
      <c r="BO6" s="233"/>
      <c r="BP6" s="233"/>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7"/>
      <c r="DH6" s="1098"/>
      <c r="DI6" s="1098"/>
      <c r="DJ6" s="1098"/>
      <c r="DK6" s="1099"/>
      <c r="DL6" s="1097"/>
      <c r="DM6" s="1098"/>
      <c r="DN6" s="1098"/>
      <c r="DO6" s="1098"/>
      <c r="DP6" s="1099"/>
      <c r="DQ6" s="1001"/>
      <c r="DR6" s="1002"/>
      <c r="DS6" s="1002"/>
      <c r="DT6" s="1002"/>
      <c r="DU6" s="1003"/>
      <c r="DV6" s="1001"/>
      <c r="DW6" s="1002"/>
      <c r="DX6" s="1002"/>
      <c r="DY6" s="1002"/>
      <c r="DZ6" s="1013"/>
      <c r="EA6" s="234"/>
    </row>
    <row r="7" spans="1:131" s="235" customFormat="1" ht="26.25" customHeight="1" thickTop="1" x14ac:dyDescent="0.2">
      <c r="A7" s="236">
        <v>1</v>
      </c>
      <c r="B7" s="1044" t="s">
        <v>394</v>
      </c>
      <c r="C7" s="1045"/>
      <c r="D7" s="1045"/>
      <c r="E7" s="1045"/>
      <c r="F7" s="1045"/>
      <c r="G7" s="1045"/>
      <c r="H7" s="1045"/>
      <c r="I7" s="1045"/>
      <c r="J7" s="1045"/>
      <c r="K7" s="1045"/>
      <c r="L7" s="1045"/>
      <c r="M7" s="1045"/>
      <c r="N7" s="1045"/>
      <c r="O7" s="1045"/>
      <c r="P7" s="1046"/>
      <c r="Q7" s="1081">
        <v>3742</v>
      </c>
      <c r="R7" s="1082"/>
      <c r="S7" s="1082"/>
      <c r="T7" s="1082"/>
      <c r="U7" s="1082"/>
      <c r="V7" s="1082">
        <v>3445</v>
      </c>
      <c r="W7" s="1082"/>
      <c r="X7" s="1082"/>
      <c r="Y7" s="1082"/>
      <c r="Z7" s="1082"/>
      <c r="AA7" s="1082">
        <f>Q7-V7</f>
        <v>297</v>
      </c>
      <c r="AB7" s="1082"/>
      <c r="AC7" s="1082"/>
      <c r="AD7" s="1082"/>
      <c r="AE7" s="1083"/>
      <c r="AF7" s="1084">
        <v>265</v>
      </c>
      <c r="AG7" s="1085"/>
      <c r="AH7" s="1085"/>
      <c r="AI7" s="1085"/>
      <c r="AJ7" s="1086"/>
      <c r="AK7" s="1087"/>
      <c r="AL7" s="1088"/>
      <c r="AM7" s="1088"/>
      <c r="AN7" s="1088"/>
      <c r="AO7" s="1088"/>
      <c r="AP7" s="1088">
        <v>3945</v>
      </c>
      <c r="AQ7" s="1088"/>
      <c r="AR7" s="1088"/>
      <c r="AS7" s="1088"/>
      <c r="AT7" s="1088"/>
      <c r="AU7" s="1089"/>
      <c r="AV7" s="1089"/>
      <c r="AW7" s="1089"/>
      <c r="AX7" s="1089"/>
      <c r="AY7" s="1090"/>
      <c r="AZ7" s="232"/>
      <c r="BA7" s="232"/>
      <c r="BB7" s="232"/>
      <c r="BC7" s="232"/>
      <c r="BD7" s="232"/>
      <c r="BE7" s="233"/>
      <c r="BF7" s="233"/>
      <c r="BG7" s="233"/>
      <c r="BH7" s="233"/>
      <c r="BI7" s="233"/>
      <c r="BJ7" s="233"/>
      <c r="BK7" s="233"/>
      <c r="BL7" s="233"/>
      <c r="BM7" s="233"/>
      <c r="BN7" s="233"/>
      <c r="BO7" s="233"/>
      <c r="BP7" s="233"/>
      <c r="BQ7" s="236">
        <v>1</v>
      </c>
      <c r="BR7" s="237"/>
      <c r="BS7" s="1091" t="s">
        <v>608</v>
      </c>
      <c r="BT7" s="1092"/>
      <c r="BU7" s="1092"/>
      <c r="BV7" s="1092"/>
      <c r="BW7" s="1092"/>
      <c r="BX7" s="1092"/>
      <c r="BY7" s="1092"/>
      <c r="BZ7" s="1092"/>
      <c r="CA7" s="1092"/>
      <c r="CB7" s="1092"/>
      <c r="CC7" s="1092"/>
      <c r="CD7" s="1092"/>
      <c r="CE7" s="1092"/>
      <c r="CF7" s="1092"/>
      <c r="CG7" s="1093"/>
      <c r="CH7" s="1109">
        <v>1</v>
      </c>
      <c r="CI7" s="1110"/>
      <c r="CJ7" s="1110"/>
      <c r="CK7" s="1110"/>
      <c r="CL7" s="1111"/>
      <c r="CM7" s="1109">
        <v>99</v>
      </c>
      <c r="CN7" s="1110"/>
      <c r="CO7" s="1110"/>
      <c r="CP7" s="1110"/>
      <c r="CQ7" s="1111"/>
      <c r="CR7" s="1109">
        <v>90</v>
      </c>
      <c r="CS7" s="1110"/>
      <c r="CT7" s="1110"/>
      <c r="CU7" s="1110"/>
      <c r="CV7" s="1111"/>
      <c r="CW7" s="1109" t="s">
        <v>609</v>
      </c>
      <c r="CX7" s="1110"/>
      <c r="CY7" s="1110"/>
      <c r="CZ7" s="1110"/>
      <c r="DA7" s="1111"/>
      <c r="DB7" s="1109">
        <v>83</v>
      </c>
      <c r="DC7" s="1110"/>
      <c r="DD7" s="1110"/>
      <c r="DE7" s="1110"/>
      <c r="DF7" s="1111"/>
      <c r="DG7" s="1109" t="s">
        <v>610</v>
      </c>
      <c r="DH7" s="1110"/>
      <c r="DI7" s="1110"/>
      <c r="DJ7" s="1110"/>
      <c r="DK7" s="1111"/>
      <c r="DL7" s="1109" t="s">
        <v>610</v>
      </c>
      <c r="DM7" s="1110"/>
      <c r="DN7" s="1110"/>
      <c r="DO7" s="1110"/>
      <c r="DP7" s="1111"/>
      <c r="DQ7" s="1109" t="s">
        <v>610</v>
      </c>
      <c r="DR7" s="1110"/>
      <c r="DS7" s="1110"/>
      <c r="DT7" s="1110"/>
      <c r="DU7" s="1111"/>
      <c r="DV7" s="1091"/>
      <c r="DW7" s="1092"/>
      <c r="DX7" s="1092"/>
      <c r="DY7" s="1092"/>
      <c r="DZ7" s="1112"/>
      <c r="EA7" s="234"/>
    </row>
    <row r="8" spans="1:131" s="235" customFormat="1" ht="26.25" customHeight="1" x14ac:dyDescent="0.2">
      <c r="A8" s="238">
        <v>2</v>
      </c>
      <c r="B8" s="1027" t="s">
        <v>395</v>
      </c>
      <c r="C8" s="1028"/>
      <c r="D8" s="1028"/>
      <c r="E8" s="1028"/>
      <c r="F8" s="1028"/>
      <c r="G8" s="1028"/>
      <c r="H8" s="1028"/>
      <c r="I8" s="1028"/>
      <c r="J8" s="1028"/>
      <c r="K8" s="1028"/>
      <c r="L8" s="1028"/>
      <c r="M8" s="1028"/>
      <c r="N8" s="1028"/>
      <c r="O8" s="1028"/>
      <c r="P8" s="1029"/>
      <c r="Q8" s="1035">
        <v>57</v>
      </c>
      <c r="R8" s="1036"/>
      <c r="S8" s="1036"/>
      <c r="T8" s="1036"/>
      <c r="U8" s="1036"/>
      <c r="V8" s="1036">
        <v>54</v>
      </c>
      <c r="W8" s="1036"/>
      <c r="X8" s="1036"/>
      <c r="Y8" s="1036"/>
      <c r="Z8" s="1036"/>
      <c r="AA8" s="1036">
        <f t="shared" ref="AA8:AA9" si="0">Q8-V8</f>
        <v>3</v>
      </c>
      <c r="AB8" s="1036"/>
      <c r="AC8" s="1036"/>
      <c r="AD8" s="1036"/>
      <c r="AE8" s="1037"/>
      <c r="AF8" s="1032">
        <v>3</v>
      </c>
      <c r="AG8" s="1033"/>
      <c r="AH8" s="1033"/>
      <c r="AI8" s="1033"/>
      <c r="AJ8" s="1034"/>
      <c r="AK8" s="1077"/>
      <c r="AL8" s="1078"/>
      <c r="AM8" s="1078"/>
      <c r="AN8" s="1078"/>
      <c r="AO8" s="1078"/>
      <c r="AP8" s="1078"/>
      <c r="AQ8" s="1078"/>
      <c r="AR8" s="1078"/>
      <c r="AS8" s="1078"/>
      <c r="AT8" s="1078"/>
      <c r="AU8" s="1079"/>
      <c r="AV8" s="1079"/>
      <c r="AW8" s="1079"/>
      <c r="AX8" s="1079"/>
      <c r="AY8" s="1080"/>
      <c r="AZ8" s="232"/>
      <c r="BA8" s="232"/>
      <c r="BB8" s="232"/>
      <c r="BC8" s="232"/>
      <c r="BD8" s="232"/>
      <c r="BE8" s="233"/>
      <c r="BF8" s="233"/>
      <c r="BG8" s="233"/>
      <c r="BH8" s="233"/>
      <c r="BI8" s="233"/>
      <c r="BJ8" s="233"/>
      <c r="BK8" s="233"/>
      <c r="BL8" s="233"/>
      <c r="BM8" s="233"/>
      <c r="BN8" s="233"/>
      <c r="BO8" s="233"/>
      <c r="BP8" s="233"/>
      <c r="BQ8" s="238">
        <v>2</v>
      </c>
      <c r="BR8" s="239"/>
      <c r="BS8" s="989" t="s">
        <v>611</v>
      </c>
      <c r="BT8" s="990"/>
      <c r="BU8" s="990"/>
      <c r="BV8" s="990"/>
      <c r="BW8" s="990"/>
      <c r="BX8" s="990"/>
      <c r="BY8" s="990"/>
      <c r="BZ8" s="990"/>
      <c r="CA8" s="990"/>
      <c r="CB8" s="990"/>
      <c r="CC8" s="990"/>
      <c r="CD8" s="990"/>
      <c r="CE8" s="990"/>
      <c r="CF8" s="990"/>
      <c r="CG8" s="1011"/>
      <c r="CH8" s="986" t="s">
        <v>610</v>
      </c>
      <c r="CI8" s="987"/>
      <c r="CJ8" s="987"/>
      <c r="CK8" s="987"/>
      <c r="CL8" s="988"/>
      <c r="CM8" s="986" t="s">
        <v>610</v>
      </c>
      <c r="CN8" s="987"/>
      <c r="CO8" s="987"/>
      <c r="CP8" s="987"/>
      <c r="CQ8" s="988"/>
      <c r="CR8" s="986">
        <v>60</v>
      </c>
      <c r="CS8" s="987"/>
      <c r="CT8" s="987"/>
      <c r="CU8" s="987"/>
      <c r="CV8" s="988"/>
      <c r="CW8" s="986" t="s">
        <v>609</v>
      </c>
      <c r="CX8" s="987"/>
      <c r="CY8" s="987"/>
      <c r="CZ8" s="987"/>
      <c r="DA8" s="988"/>
      <c r="DB8" s="986" t="s">
        <v>609</v>
      </c>
      <c r="DC8" s="987"/>
      <c r="DD8" s="987"/>
      <c r="DE8" s="987"/>
      <c r="DF8" s="988"/>
      <c r="DG8" s="986" t="s">
        <v>610</v>
      </c>
      <c r="DH8" s="987"/>
      <c r="DI8" s="987"/>
      <c r="DJ8" s="987"/>
      <c r="DK8" s="988"/>
      <c r="DL8" s="986" t="s">
        <v>610</v>
      </c>
      <c r="DM8" s="987"/>
      <c r="DN8" s="987"/>
      <c r="DO8" s="987"/>
      <c r="DP8" s="988"/>
      <c r="DQ8" s="986" t="s">
        <v>610</v>
      </c>
      <c r="DR8" s="987"/>
      <c r="DS8" s="987"/>
      <c r="DT8" s="987"/>
      <c r="DU8" s="988"/>
      <c r="DV8" s="989"/>
      <c r="DW8" s="990"/>
      <c r="DX8" s="990"/>
      <c r="DY8" s="990"/>
      <c r="DZ8" s="991"/>
      <c r="EA8" s="234"/>
    </row>
    <row r="9" spans="1:131" s="235" customFormat="1" ht="26.25" customHeight="1" x14ac:dyDescent="0.2">
      <c r="A9" s="238">
        <v>3</v>
      </c>
      <c r="B9" s="1027" t="s">
        <v>396</v>
      </c>
      <c r="C9" s="1028"/>
      <c r="D9" s="1028"/>
      <c r="E9" s="1028"/>
      <c r="F9" s="1028"/>
      <c r="G9" s="1028"/>
      <c r="H9" s="1028"/>
      <c r="I9" s="1028"/>
      <c r="J9" s="1028"/>
      <c r="K9" s="1028"/>
      <c r="L9" s="1028"/>
      <c r="M9" s="1028"/>
      <c r="N9" s="1028"/>
      <c r="O9" s="1028"/>
      <c r="P9" s="1029"/>
      <c r="Q9" s="1035">
        <v>157</v>
      </c>
      <c r="R9" s="1036"/>
      <c r="S9" s="1036"/>
      <c r="T9" s="1036"/>
      <c r="U9" s="1036"/>
      <c r="V9" s="1036">
        <v>219</v>
      </c>
      <c r="W9" s="1036"/>
      <c r="X9" s="1036"/>
      <c r="Y9" s="1036"/>
      <c r="Z9" s="1036"/>
      <c r="AA9" s="1036">
        <f t="shared" si="0"/>
        <v>-62</v>
      </c>
      <c r="AB9" s="1036"/>
      <c r="AC9" s="1036"/>
      <c r="AD9" s="1036"/>
      <c r="AE9" s="1037"/>
      <c r="AF9" s="1032">
        <v>-62</v>
      </c>
      <c r="AG9" s="1033"/>
      <c r="AH9" s="1033"/>
      <c r="AI9" s="1033"/>
      <c r="AJ9" s="1034"/>
      <c r="AK9" s="1077"/>
      <c r="AL9" s="1078"/>
      <c r="AM9" s="1078"/>
      <c r="AN9" s="1078"/>
      <c r="AO9" s="1078"/>
      <c r="AP9" s="1078"/>
      <c r="AQ9" s="1078"/>
      <c r="AR9" s="1078"/>
      <c r="AS9" s="1078"/>
      <c r="AT9" s="1078"/>
      <c r="AU9" s="1079"/>
      <c r="AV9" s="1079"/>
      <c r="AW9" s="1079"/>
      <c r="AX9" s="1079"/>
      <c r="AY9" s="1080"/>
      <c r="AZ9" s="232"/>
      <c r="BA9" s="232"/>
      <c r="BB9" s="232"/>
      <c r="BC9" s="232"/>
      <c r="BD9" s="232"/>
      <c r="BE9" s="233"/>
      <c r="BF9" s="233"/>
      <c r="BG9" s="233"/>
      <c r="BH9" s="233"/>
      <c r="BI9" s="233"/>
      <c r="BJ9" s="233"/>
      <c r="BK9" s="233"/>
      <c r="BL9" s="233"/>
      <c r="BM9" s="233"/>
      <c r="BN9" s="233"/>
      <c r="BO9" s="233"/>
      <c r="BP9" s="233"/>
      <c r="BQ9" s="238">
        <v>3</v>
      </c>
      <c r="BR9" s="239"/>
      <c r="BS9" s="989" t="s">
        <v>612</v>
      </c>
      <c r="BT9" s="990"/>
      <c r="BU9" s="990"/>
      <c r="BV9" s="990"/>
      <c r="BW9" s="990"/>
      <c r="BX9" s="990"/>
      <c r="BY9" s="990"/>
      <c r="BZ9" s="990"/>
      <c r="CA9" s="990"/>
      <c r="CB9" s="990"/>
      <c r="CC9" s="990"/>
      <c r="CD9" s="990"/>
      <c r="CE9" s="990"/>
      <c r="CF9" s="990"/>
      <c r="CG9" s="1011"/>
      <c r="CH9" s="986">
        <v>9</v>
      </c>
      <c r="CI9" s="987"/>
      <c r="CJ9" s="987"/>
      <c r="CK9" s="987"/>
      <c r="CL9" s="988"/>
      <c r="CM9" s="986">
        <v>104</v>
      </c>
      <c r="CN9" s="987"/>
      <c r="CO9" s="987"/>
      <c r="CP9" s="987"/>
      <c r="CQ9" s="988"/>
      <c r="CR9" s="986">
        <v>80</v>
      </c>
      <c r="CS9" s="987"/>
      <c r="CT9" s="987"/>
      <c r="CU9" s="987"/>
      <c r="CV9" s="988"/>
      <c r="CW9" s="986" t="s">
        <v>609</v>
      </c>
      <c r="CX9" s="987"/>
      <c r="CY9" s="987"/>
      <c r="CZ9" s="987"/>
      <c r="DA9" s="988"/>
      <c r="DB9" s="986" t="s">
        <v>609</v>
      </c>
      <c r="DC9" s="987"/>
      <c r="DD9" s="987"/>
      <c r="DE9" s="987"/>
      <c r="DF9" s="988"/>
      <c r="DG9" s="986" t="s">
        <v>610</v>
      </c>
      <c r="DH9" s="987"/>
      <c r="DI9" s="987"/>
      <c r="DJ9" s="987"/>
      <c r="DK9" s="988"/>
      <c r="DL9" s="986" t="s">
        <v>610</v>
      </c>
      <c r="DM9" s="987"/>
      <c r="DN9" s="987"/>
      <c r="DO9" s="987"/>
      <c r="DP9" s="988"/>
      <c r="DQ9" s="986" t="s">
        <v>610</v>
      </c>
      <c r="DR9" s="987"/>
      <c r="DS9" s="987"/>
      <c r="DT9" s="987"/>
      <c r="DU9" s="988"/>
      <c r="DV9" s="989"/>
      <c r="DW9" s="990"/>
      <c r="DX9" s="990"/>
      <c r="DY9" s="990"/>
      <c r="DZ9" s="991"/>
      <c r="EA9" s="234"/>
    </row>
    <row r="10" spans="1:131" s="235" customFormat="1" ht="26.25" customHeight="1" x14ac:dyDescent="0.2">
      <c r="A10" s="238">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32"/>
      <c r="BA10" s="232"/>
      <c r="BB10" s="232"/>
      <c r="BC10" s="232"/>
      <c r="BD10" s="232"/>
      <c r="BE10" s="233"/>
      <c r="BF10" s="233"/>
      <c r="BG10" s="233"/>
      <c r="BH10" s="233"/>
      <c r="BI10" s="233"/>
      <c r="BJ10" s="233"/>
      <c r="BK10" s="233"/>
      <c r="BL10" s="233"/>
      <c r="BM10" s="233"/>
      <c r="BN10" s="233"/>
      <c r="BO10" s="233"/>
      <c r="BP10" s="233"/>
      <c r="BQ10" s="238">
        <v>4</v>
      </c>
      <c r="BR10" s="239"/>
      <c r="BS10" s="989" t="s">
        <v>613</v>
      </c>
      <c r="BT10" s="990"/>
      <c r="BU10" s="990"/>
      <c r="BV10" s="990"/>
      <c r="BW10" s="990"/>
      <c r="BX10" s="990"/>
      <c r="BY10" s="990"/>
      <c r="BZ10" s="990"/>
      <c r="CA10" s="990"/>
      <c r="CB10" s="990"/>
      <c r="CC10" s="990"/>
      <c r="CD10" s="990"/>
      <c r="CE10" s="990"/>
      <c r="CF10" s="990"/>
      <c r="CG10" s="1011"/>
      <c r="CH10" s="986">
        <v>-2</v>
      </c>
      <c r="CI10" s="987"/>
      <c r="CJ10" s="987"/>
      <c r="CK10" s="987"/>
      <c r="CL10" s="988"/>
      <c r="CM10" s="986">
        <v>55</v>
      </c>
      <c r="CN10" s="987"/>
      <c r="CO10" s="987"/>
      <c r="CP10" s="987"/>
      <c r="CQ10" s="988"/>
      <c r="CR10" s="986">
        <v>49</v>
      </c>
      <c r="CS10" s="987"/>
      <c r="CT10" s="987"/>
      <c r="CU10" s="987"/>
      <c r="CV10" s="988"/>
      <c r="CW10" s="986" t="s">
        <v>609</v>
      </c>
      <c r="CX10" s="987"/>
      <c r="CY10" s="987"/>
      <c r="CZ10" s="987"/>
      <c r="DA10" s="988"/>
      <c r="DB10" s="986" t="s">
        <v>609</v>
      </c>
      <c r="DC10" s="987"/>
      <c r="DD10" s="987"/>
      <c r="DE10" s="987"/>
      <c r="DF10" s="988"/>
      <c r="DG10" s="986" t="s">
        <v>610</v>
      </c>
      <c r="DH10" s="987"/>
      <c r="DI10" s="987"/>
      <c r="DJ10" s="987"/>
      <c r="DK10" s="988"/>
      <c r="DL10" s="986" t="s">
        <v>610</v>
      </c>
      <c r="DM10" s="987"/>
      <c r="DN10" s="987"/>
      <c r="DO10" s="987"/>
      <c r="DP10" s="988"/>
      <c r="DQ10" s="986" t="s">
        <v>610</v>
      </c>
      <c r="DR10" s="987"/>
      <c r="DS10" s="987"/>
      <c r="DT10" s="987"/>
      <c r="DU10" s="988"/>
      <c r="DV10" s="989"/>
      <c r="DW10" s="990"/>
      <c r="DX10" s="990"/>
      <c r="DY10" s="990"/>
      <c r="DZ10" s="991"/>
      <c r="EA10" s="234"/>
    </row>
    <row r="11" spans="1:131" s="235" customFormat="1" ht="26.25" customHeight="1" x14ac:dyDescent="0.2">
      <c r="A11" s="238">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32"/>
      <c r="BA11" s="232"/>
      <c r="BB11" s="232"/>
      <c r="BC11" s="232"/>
      <c r="BD11" s="232"/>
      <c r="BE11" s="233"/>
      <c r="BF11" s="233"/>
      <c r="BG11" s="233"/>
      <c r="BH11" s="233"/>
      <c r="BI11" s="233"/>
      <c r="BJ11" s="233"/>
      <c r="BK11" s="233"/>
      <c r="BL11" s="233"/>
      <c r="BM11" s="233"/>
      <c r="BN11" s="233"/>
      <c r="BO11" s="233"/>
      <c r="BP11" s="233"/>
      <c r="BQ11" s="238">
        <v>5</v>
      </c>
      <c r="BR11" s="239"/>
      <c r="BS11" s="989"/>
      <c r="BT11" s="990"/>
      <c r="BU11" s="990"/>
      <c r="BV11" s="990"/>
      <c r="BW11" s="990"/>
      <c r="BX11" s="990"/>
      <c r="BY11" s="990"/>
      <c r="BZ11" s="990"/>
      <c r="CA11" s="990"/>
      <c r="CB11" s="990"/>
      <c r="CC11" s="990"/>
      <c r="CD11" s="990"/>
      <c r="CE11" s="990"/>
      <c r="CF11" s="990"/>
      <c r="CG11" s="1011"/>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34"/>
    </row>
    <row r="12" spans="1:131" s="235" customFormat="1" ht="26.25" customHeight="1" x14ac:dyDescent="0.2">
      <c r="A12" s="238">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32"/>
      <c r="BA12" s="232"/>
      <c r="BB12" s="232"/>
      <c r="BC12" s="232"/>
      <c r="BD12" s="232"/>
      <c r="BE12" s="233"/>
      <c r="BF12" s="233"/>
      <c r="BG12" s="233"/>
      <c r="BH12" s="233"/>
      <c r="BI12" s="233"/>
      <c r="BJ12" s="233"/>
      <c r="BK12" s="233"/>
      <c r="BL12" s="233"/>
      <c r="BM12" s="233"/>
      <c r="BN12" s="233"/>
      <c r="BO12" s="233"/>
      <c r="BP12" s="233"/>
      <c r="BQ12" s="238">
        <v>6</v>
      </c>
      <c r="BR12" s="239"/>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34"/>
    </row>
    <row r="13" spans="1:131" s="235" customFormat="1" ht="26.25" customHeight="1" x14ac:dyDescent="0.2">
      <c r="A13" s="238">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32"/>
      <c r="BA13" s="232"/>
      <c r="BB13" s="232"/>
      <c r="BC13" s="232"/>
      <c r="BD13" s="232"/>
      <c r="BE13" s="233"/>
      <c r="BF13" s="233"/>
      <c r="BG13" s="233"/>
      <c r="BH13" s="233"/>
      <c r="BI13" s="233"/>
      <c r="BJ13" s="233"/>
      <c r="BK13" s="233"/>
      <c r="BL13" s="233"/>
      <c r="BM13" s="233"/>
      <c r="BN13" s="233"/>
      <c r="BO13" s="233"/>
      <c r="BP13" s="233"/>
      <c r="BQ13" s="238">
        <v>7</v>
      </c>
      <c r="BR13" s="239"/>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34"/>
    </row>
    <row r="14" spans="1:131" s="235" customFormat="1" ht="26.25" customHeight="1" x14ac:dyDescent="0.2">
      <c r="A14" s="238">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32"/>
      <c r="BA14" s="232"/>
      <c r="BB14" s="232"/>
      <c r="BC14" s="232"/>
      <c r="BD14" s="232"/>
      <c r="BE14" s="233"/>
      <c r="BF14" s="233"/>
      <c r="BG14" s="233"/>
      <c r="BH14" s="233"/>
      <c r="BI14" s="233"/>
      <c r="BJ14" s="233"/>
      <c r="BK14" s="233"/>
      <c r="BL14" s="233"/>
      <c r="BM14" s="233"/>
      <c r="BN14" s="233"/>
      <c r="BO14" s="233"/>
      <c r="BP14" s="233"/>
      <c r="BQ14" s="238">
        <v>8</v>
      </c>
      <c r="BR14" s="239"/>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34"/>
    </row>
    <row r="15" spans="1:131" s="235" customFormat="1" ht="26.25" customHeight="1" x14ac:dyDescent="0.2">
      <c r="A15" s="238">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32"/>
      <c r="BA15" s="232"/>
      <c r="BB15" s="232"/>
      <c r="BC15" s="232"/>
      <c r="BD15" s="232"/>
      <c r="BE15" s="233"/>
      <c r="BF15" s="233"/>
      <c r="BG15" s="233"/>
      <c r="BH15" s="233"/>
      <c r="BI15" s="233"/>
      <c r="BJ15" s="233"/>
      <c r="BK15" s="233"/>
      <c r="BL15" s="233"/>
      <c r="BM15" s="233"/>
      <c r="BN15" s="233"/>
      <c r="BO15" s="233"/>
      <c r="BP15" s="233"/>
      <c r="BQ15" s="238">
        <v>9</v>
      </c>
      <c r="BR15" s="239"/>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34"/>
    </row>
    <row r="16" spans="1:131" s="235" customFormat="1" ht="26.25" customHeight="1" x14ac:dyDescent="0.2">
      <c r="A16" s="238">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32"/>
      <c r="BA16" s="232"/>
      <c r="BB16" s="232"/>
      <c r="BC16" s="232"/>
      <c r="BD16" s="232"/>
      <c r="BE16" s="233"/>
      <c r="BF16" s="233"/>
      <c r="BG16" s="233"/>
      <c r="BH16" s="233"/>
      <c r="BI16" s="233"/>
      <c r="BJ16" s="233"/>
      <c r="BK16" s="233"/>
      <c r="BL16" s="233"/>
      <c r="BM16" s="233"/>
      <c r="BN16" s="233"/>
      <c r="BO16" s="233"/>
      <c r="BP16" s="233"/>
      <c r="BQ16" s="238">
        <v>10</v>
      </c>
      <c r="BR16" s="239"/>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34"/>
    </row>
    <row r="17" spans="1:131" s="235" customFormat="1" ht="26.25" customHeight="1" x14ac:dyDescent="0.2">
      <c r="A17" s="238">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32"/>
      <c r="BA17" s="232"/>
      <c r="BB17" s="232"/>
      <c r="BC17" s="232"/>
      <c r="BD17" s="232"/>
      <c r="BE17" s="233"/>
      <c r="BF17" s="233"/>
      <c r="BG17" s="233"/>
      <c r="BH17" s="233"/>
      <c r="BI17" s="233"/>
      <c r="BJ17" s="233"/>
      <c r="BK17" s="233"/>
      <c r="BL17" s="233"/>
      <c r="BM17" s="233"/>
      <c r="BN17" s="233"/>
      <c r="BO17" s="233"/>
      <c r="BP17" s="233"/>
      <c r="BQ17" s="238">
        <v>11</v>
      </c>
      <c r="BR17" s="239"/>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34"/>
    </row>
    <row r="18" spans="1:131" s="235" customFormat="1" ht="26.25" customHeight="1" x14ac:dyDescent="0.2">
      <c r="A18" s="238">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32"/>
      <c r="BA18" s="232"/>
      <c r="BB18" s="232"/>
      <c r="BC18" s="232"/>
      <c r="BD18" s="232"/>
      <c r="BE18" s="233"/>
      <c r="BF18" s="233"/>
      <c r="BG18" s="233"/>
      <c r="BH18" s="233"/>
      <c r="BI18" s="233"/>
      <c r="BJ18" s="233"/>
      <c r="BK18" s="233"/>
      <c r="BL18" s="233"/>
      <c r="BM18" s="233"/>
      <c r="BN18" s="233"/>
      <c r="BO18" s="233"/>
      <c r="BP18" s="233"/>
      <c r="BQ18" s="238">
        <v>12</v>
      </c>
      <c r="BR18" s="239"/>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34"/>
    </row>
    <row r="19" spans="1:131" s="235" customFormat="1" ht="26.25" customHeight="1" x14ac:dyDescent="0.2">
      <c r="A19" s="238">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32"/>
      <c r="BA19" s="232"/>
      <c r="BB19" s="232"/>
      <c r="BC19" s="232"/>
      <c r="BD19" s="232"/>
      <c r="BE19" s="233"/>
      <c r="BF19" s="233"/>
      <c r="BG19" s="233"/>
      <c r="BH19" s="233"/>
      <c r="BI19" s="233"/>
      <c r="BJ19" s="233"/>
      <c r="BK19" s="233"/>
      <c r="BL19" s="233"/>
      <c r="BM19" s="233"/>
      <c r="BN19" s="233"/>
      <c r="BO19" s="233"/>
      <c r="BP19" s="233"/>
      <c r="BQ19" s="238">
        <v>13</v>
      </c>
      <c r="BR19" s="239"/>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34"/>
    </row>
    <row r="20" spans="1:131" s="235" customFormat="1" ht="26.25" customHeight="1" x14ac:dyDescent="0.2">
      <c r="A20" s="238">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32"/>
      <c r="BA20" s="232"/>
      <c r="BB20" s="232"/>
      <c r="BC20" s="232"/>
      <c r="BD20" s="232"/>
      <c r="BE20" s="233"/>
      <c r="BF20" s="233"/>
      <c r="BG20" s="233"/>
      <c r="BH20" s="233"/>
      <c r="BI20" s="233"/>
      <c r="BJ20" s="233"/>
      <c r="BK20" s="233"/>
      <c r="BL20" s="233"/>
      <c r="BM20" s="233"/>
      <c r="BN20" s="233"/>
      <c r="BO20" s="233"/>
      <c r="BP20" s="233"/>
      <c r="BQ20" s="238">
        <v>14</v>
      </c>
      <c r="BR20" s="239"/>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34"/>
    </row>
    <row r="21" spans="1:131" s="235" customFormat="1" ht="26.25" customHeight="1" thickBot="1" x14ac:dyDescent="0.25">
      <c r="A21" s="238">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32"/>
      <c r="BA21" s="232"/>
      <c r="BB21" s="232"/>
      <c r="BC21" s="232"/>
      <c r="BD21" s="232"/>
      <c r="BE21" s="233"/>
      <c r="BF21" s="233"/>
      <c r="BG21" s="233"/>
      <c r="BH21" s="233"/>
      <c r="BI21" s="233"/>
      <c r="BJ21" s="233"/>
      <c r="BK21" s="233"/>
      <c r="BL21" s="233"/>
      <c r="BM21" s="233"/>
      <c r="BN21" s="233"/>
      <c r="BO21" s="233"/>
      <c r="BP21" s="233"/>
      <c r="BQ21" s="238">
        <v>15</v>
      </c>
      <c r="BR21" s="239"/>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34"/>
    </row>
    <row r="22" spans="1:131" s="235" customFormat="1" ht="26.25" customHeight="1" x14ac:dyDescent="0.2">
      <c r="A22" s="238">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397</v>
      </c>
      <c r="BA22" s="1025"/>
      <c r="BB22" s="1025"/>
      <c r="BC22" s="1025"/>
      <c r="BD22" s="1026"/>
      <c r="BE22" s="233"/>
      <c r="BF22" s="233"/>
      <c r="BG22" s="233"/>
      <c r="BH22" s="233"/>
      <c r="BI22" s="233"/>
      <c r="BJ22" s="233"/>
      <c r="BK22" s="233"/>
      <c r="BL22" s="233"/>
      <c r="BM22" s="233"/>
      <c r="BN22" s="233"/>
      <c r="BO22" s="233"/>
      <c r="BP22" s="233"/>
      <c r="BQ22" s="238">
        <v>16</v>
      </c>
      <c r="BR22" s="239"/>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34"/>
    </row>
    <row r="23" spans="1:131" s="235" customFormat="1" ht="26.25" customHeight="1" thickBot="1" x14ac:dyDescent="0.25">
      <c r="A23" s="240" t="s">
        <v>398</v>
      </c>
      <c r="B23" s="937" t="s">
        <v>399</v>
      </c>
      <c r="C23" s="938"/>
      <c r="D23" s="938"/>
      <c r="E23" s="938"/>
      <c r="F23" s="938"/>
      <c r="G23" s="938"/>
      <c r="H23" s="938"/>
      <c r="I23" s="938"/>
      <c r="J23" s="938"/>
      <c r="K23" s="938"/>
      <c r="L23" s="938"/>
      <c r="M23" s="938"/>
      <c r="N23" s="938"/>
      <c r="O23" s="938"/>
      <c r="P23" s="948"/>
      <c r="Q23" s="1064">
        <f>Q7+Q8+Q9</f>
        <v>3956</v>
      </c>
      <c r="R23" s="1058"/>
      <c r="S23" s="1058"/>
      <c r="T23" s="1058"/>
      <c r="U23" s="1058"/>
      <c r="V23" s="1058">
        <f t="shared" ref="V23" si="1">V7+V8+V9</f>
        <v>3718</v>
      </c>
      <c r="W23" s="1058"/>
      <c r="X23" s="1058"/>
      <c r="Y23" s="1058"/>
      <c r="Z23" s="1058"/>
      <c r="AA23" s="1058">
        <f t="shared" ref="AA23" si="2">AA7+AA8+AA9</f>
        <v>238</v>
      </c>
      <c r="AB23" s="1058"/>
      <c r="AC23" s="1058"/>
      <c r="AD23" s="1058"/>
      <c r="AE23" s="1065"/>
      <c r="AF23" s="1066">
        <v>206</v>
      </c>
      <c r="AG23" s="1058"/>
      <c r="AH23" s="1058"/>
      <c r="AI23" s="1058"/>
      <c r="AJ23" s="1067"/>
      <c r="AK23" s="1068"/>
      <c r="AL23" s="1069"/>
      <c r="AM23" s="1069"/>
      <c r="AN23" s="1069"/>
      <c r="AO23" s="1069"/>
      <c r="AP23" s="1058"/>
      <c r="AQ23" s="1058"/>
      <c r="AR23" s="1058"/>
      <c r="AS23" s="1058"/>
      <c r="AT23" s="1058"/>
      <c r="AU23" s="1059"/>
      <c r="AV23" s="1059"/>
      <c r="AW23" s="1059"/>
      <c r="AX23" s="1059"/>
      <c r="AY23" s="1060"/>
      <c r="AZ23" s="1061" t="s">
        <v>400</v>
      </c>
      <c r="BA23" s="1062"/>
      <c r="BB23" s="1062"/>
      <c r="BC23" s="1062"/>
      <c r="BD23" s="1063"/>
      <c r="BE23" s="233"/>
      <c r="BF23" s="233"/>
      <c r="BG23" s="233"/>
      <c r="BH23" s="233"/>
      <c r="BI23" s="233"/>
      <c r="BJ23" s="233"/>
      <c r="BK23" s="233"/>
      <c r="BL23" s="233"/>
      <c r="BM23" s="233"/>
      <c r="BN23" s="233"/>
      <c r="BO23" s="233"/>
      <c r="BP23" s="233"/>
      <c r="BQ23" s="238">
        <v>17</v>
      </c>
      <c r="BR23" s="239"/>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34"/>
    </row>
    <row r="24" spans="1:131" s="235" customFormat="1" ht="26.25" customHeight="1" x14ac:dyDescent="0.2">
      <c r="A24" s="1057" t="s">
        <v>401</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32"/>
      <c r="BA24" s="232"/>
      <c r="BB24" s="232"/>
      <c r="BC24" s="232"/>
      <c r="BD24" s="232"/>
      <c r="BE24" s="233"/>
      <c r="BF24" s="233"/>
      <c r="BG24" s="233"/>
      <c r="BH24" s="233"/>
      <c r="BI24" s="233"/>
      <c r="BJ24" s="233"/>
      <c r="BK24" s="233"/>
      <c r="BL24" s="233"/>
      <c r="BM24" s="233"/>
      <c r="BN24" s="233"/>
      <c r="BO24" s="233"/>
      <c r="BP24" s="233"/>
      <c r="BQ24" s="238">
        <v>18</v>
      </c>
      <c r="BR24" s="239"/>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34"/>
    </row>
    <row r="25" spans="1:131" ht="26.25" customHeight="1" thickBot="1" x14ac:dyDescent="0.25">
      <c r="A25" s="1056" t="s">
        <v>402</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32"/>
      <c r="BK25" s="232"/>
      <c r="BL25" s="232"/>
      <c r="BM25" s="232"/>
      <c r="BN25" s="232"/>
      <c r="BO25" s="241"/>
      <c r="BP25" s="241"/>
      <c r="BQ25" s="238">
        <v>19</v>
      </c>
      <c r="BR25" s="239"/>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30"/>
    </row>
    <row r="26" spans="1:131" ht="26.25" customHeight="1" x14ac:dyDescent="0.2">
      <c r="A26" s="992" t="s">
        <v>377</v>
      </c>
      <c r="B26" s="993"/>
      <c r="C26" s="993"/>
      <c r="D26" s="993"/>
      <c r="E26" s="993"/>
      <c r="F26" s="993"/>
      <c r="G26" s="993"/>
      <c r="H26" s="993"/>
      <c r="I26" s="993"/>
      <c r="J26" s="993"/>
      <c r="K26" s="993"/>
      <c r="L26" s="993"/>
      <c r="M26" s="993"/>
      <c r="N26" s="993"/>
      <c r="O26" s="993"/>
      <c r="P26" s="994"/>
      <c r="Q26" s="998" t="s">
        <v>403</v>
      </c>
      <c r="R26" s="999"/>
      <c r="S26" s="999"/>
      <c r="T26" s="999"/>
      <c r="U26" s="1000"/>
      <c r="V26" s="998" t="s">
        <v>404</v>
      </c>
      <c r="W26" s="999"/>
      <c r="X26" s="999"/>
      <c r="Y26" s="999"/>
      <c r="Z26" s="1000"/>
      <c r="AA26" s="998" t="s">
        <v>405</v>
      </c>
      <c r="AB26" s="999"/>
      <c r="AC26" s="999"/>
      <c r="AD26" s="999"/>
      <c r="AE26" s="999"/>
      <c r="AF26" s="1052" t="s">
        <v>406</v>
      </c>
      <c r="AG26" s="1005"/>
      <c r="AH26" s="1005"/>
      <c r="AI26" s="1005"/>
      <c r="AJ26" s="1053"/>
      <c r="AK26" s="999" t="s">
        <v>407</v>
      </c>
      <c r="AL26" s="999"/>
      <c r="AM26" s="999"/>
      <c r="AN26" s="999"/>
      <c r="AO26" s="1000"/>
      <c r="AP26" s="998" t="s">
        <v>408</v>
      </c>
      <c r="AQ26" s="999"/>
      <c r="AR26" s="999"/>
      <c r="AS26" s="999"/>
      <c r="AT26" s="1000"/>
      <c r="AU26" s="998" t="s">
        <v>409</v>
      </c>
      <c r="AV26" s="999"/>
      <c r="AW26" s="999"/>
      <c r="AX26" s="999"/>
      <c r="AY26" s="1000"/>
      <c r="AZ26" s="998" t="s">
        <v>410</v>
      </c>
      <c r="BA26" s="999"/>
      <c r="BB26" s="999"/>
      <c r="BC26" s="999"/>
      <c r="BD26" s="1000"/>
      <c r="BE26" s="998" t="s">
        <v>384</v>
      </c>
      <c r="BF26" s="999"/>
      <c r="BG26" s="999"/>
      <c r="BH26" s="999"/>
      <c r="BI26" s="1012"/>
      <c r="BJ26" s="232"/>
      <c r="BK26" s="232"/>
      <c r="BL26" s="232"/>
      <c r="BM26" s="232"/>
      <c r="BN26" s="232"/>
      <c r="BO26" s="241"/>
      <c r="BP26" s="241"/>
      <c r="BQ26" s="238">
        <v>20</v>
      </c>
      <c r="BR26" s="239"/>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30"/>
    </row>
    <row r="27" spans="1:131" ht="26.25" customHeight="1" thickBot="1" x14ac:dyDescent="0.25">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32"/>
      <c r="BK27" s="232"/>
      <c r="BL27" s="232"/>
      <c r="BM27" s="232"/>
      <c r="BN27" s="232"/>
      <c r="BO27" s="241"/>
      <c r="BP27" s="241"/>
      <c r="BQ27" s="238">
        <v>21</v>
      </c>
      <c r="BR27" s="239"/>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30"/>
    </row>
    <row r="28" spans="1:131" ht="26.25" customHeight="1" thickTop="1" x14ac:dyDescent="0.2">
      <c r="A28" s="242">
        <v>1</v>
      </c>
      <c r="B28" s="1044" t="s">
        <v>411</v>
      </c>
      <c r="C28" s="1045"/>
      <c r="D28" s="1045"/>
      <c r="E28" s="1045"/>
      <c r="F28" s="1045"/>
      <c r="G28" s="1045"/>
      <c r="H28" s="1045"/>
      <c r="I28" s="1045"/>
      <c r="J28" s="1045"/>
      <c r="K28" s="1045"/>
      <c r="L28" s="1045"/>
      <c r="M28" s="1045"/>
      <c r="N28" s="1045"/>
      <c r="O28" s="1045"/>
      <c r="P28" s="1046"/>
      <c r="Q28" s="1047">
        <v>161</v>
      </c>
      <c r="R28" s="1048"/>
      <c r="S28" s="1048"/>
      <c r="T28" s="1048"/>
      <c r="U28" s="1048"/>
      <c r="V28" s="1048">
        <v>160</v>
      </c>
      <c r="W28" s="1048"/>
      <c r="X28" s="1048"/>
      <c r="Y28" s="1048"/>
      <c r="Z28" s="1048"/>
      <c r="AA28" s="1048">
        <f t="shared" ref="AA28:AA32" si="3">Q28-V28</f>
        <v>1</v>
      </c>
      <c r="AB28" s="1048"/>
      <c r="AC28" s="1048"/>
      <c r="AD28" s="1048"/>
      <c r="AE28" s="1049"/>
      <c r="AF28" s="1050">
        <v>1</v>
      </c>
      <c r="AG28" s="1048"/>
      <c r="AH28" s="1048"/>
      <c r="AI28" s="1048"/>
      <c r="AJ28" s="1051"/>
      <c r="AK28" s="1039"/>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32"/>
      <c r="BK28" s="232"/>
      <c r="BL28" s="232"/>
      <c r="BM28" s="232"/>
      <c r="BN28" s="232"/>
      <c r="BO28" s="241"/>
      <c r="BP28" s="241"/>
      <c r="BQ28" s="238">
        <v>22</v>
      </c>
      <c r="BR28" s="239"/>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30"/>
    </row>
    <row r="29" spans="1:131" ht="26.25" customHeight="1" x14ac:dyDescent="0.2">
      <c r="A29" s="242">
        <v>2</v>
      </c>
      <c r="B29" s="1027" t="s">
        <v>412</v>
      </c>
      <c r="C29" s="1028"/>
      <c r="D29" s="1028"/>
      <c r="E29" s="1028"/>
      <c r="F29" s="1028"/>
      <c r="G29" s="1028"/>
      <c r="H29" s="1028"/>
      <c r="I29" s="1028"/>
      <c r="J29" s="1028"/>
      <c r="K29" s="1028"/>
      <c r="L29" s="1028"/>
      <c r="M29" s="1028"/>
      <c r="N29" s="1028"/>
      <c r="O29" s="1028"/>
      <c r="P29" s="1029"/>
      <c r="Q29" s="1035">
        <v>257</v>
      </c>
      <c r="R29" s="1036"/>
      <c r="S29" s="1036"/>
      <c r="T29" s="1036"/>
      <c r="U29" s="1036"/>
      <c r="V29" s="1036">
        <v>210</v>
      </c>
      <c r="W29" s="1036"/>
      <c r="X29" s="1036"/>
      <c r="Y29" s="1036"/>
      <c r="Z29" s="1036"/>
      <c r="AA29" s="1036">
        <f>Q29-V29</f>
        <v>47</v>
      </c>
      <c r="AB29" s="1036"/>
      <c r="AC29" s="1036"/>
      <c r="AD29" s="1036"/>
      <c r="AE29" s="1037"/>
      <c r="AF29" s="1032">
        <v>47</v>
      </c>
      <c r="AG29" s="1033"/>
      <c r="AH29" s="1033"/>
      <c r="AI29" s="1033"/>
      <c r="AJ29" s="1034"/>
      <c r="AK29" s="980"/>
      <c r="AL29" s="971"/>
      <c r="AM29" s="971"/>
      <c r="AN29" s="971"/>
      <c r="AO29" s="971"/>
      <c r="AP29" s="971"/>
      <c r="AQ29" s="971"/>
      <c r="AR29" s="971"/>
      <c r="AS29" s="971"/>
      <c r="AT29" s="971"/>
      <c r="AU29" s="971"/>
      <c r="AV29" s="971"/>
      <c r="AW29" s="971"/>
      <c r="AX29" s="971"/>
      <c r="AY29" s="971"/>
      <c r="AZ29" s="1038"/>
      <c r="BA29" s="1038"/>
      <c r="BB29" s="1038"/>
      <c r="BC29" s="1038"/>
      <c r="BD29" s="1038"/>
      <c r="BE29" s="972"/>
      <c r="BF29" s="972"/>
      <c r="BG29" s="972"/>
      <c r="BH29" s="972"/>
      <c r="BI29" s="973"/>
      <c r="BJ29" s="232"/>
      <c r="BK29" s="232"/>
      <c r="BL29" s="232"/>
      <c r="BM29" s="232"/>
      <c r="BN29" s="232"/>
      <c r="BO29" s="241"/>
      <c r="BP29" s="241"/>
      <c r="BQ29" s="238">
        <v>23</v>
      </c>
      <c r="BR29" s="239"/>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30"/>
    </row>
    <row r="30" spans="1:131" ht="26.25" customHeight="1" x14ac:dyDescent="0.2">
      <c r="A30" s="242">
        <v>3</v>
      </c>
      <c r="B30" s="1027" t="s">
        <v>413</v>
      </c>
      <c r="C30" s="1028"/>
      <c r="D30" s="1028"/>
      <c r="E30" s="1028"/>
      <c r="F30" s="1028"/>
      <c r="G30" s="1028"/>
      <c r="H30" s="1028"/>
      <c r="I30" s="1028"/>
      <c r="J30" s="1028"/>
      <c r="K30" s="1028"/>
      <c r="L30" s="1028"/>
      <c r="M30" s="1028"/>
      <c r="N30" s="1028"/>
      <c r="O30" s="1028"/>
      <c r="P30" s="1029"/>
      <c r="Q30" s="1035">
        <v>22</v>
      </c>
      <c r="R30" s="1036"/>
      <c r="S30" s="1036"/>
      <c r="T30" s="1036"/>
      <c r="U30" s="1036"/>
      <c r="V30" s="1036">
        <v>22</v>
      </c>
      <c r="W30" s="1036"/>
      <c r="X30" s="1036"/>
      <c r="Y30" s="1036"/>
      <c r="Z30" s="1036"/>
      <c r="AA30" s="1036">
        <f>Q30-V30+1</f>
        <v>1</v>
      </c>
      <c r="AB30" s="1036"/>
      <c r="AC30" s="1036"/>
      <c r="AD30" s="1036"/>
      <c r="AE30" s="1037"/>
      <c r="AF30" s="1032">
        <v>1</v>
      </c>
      <c r="AG30" s="1033"/>
      <c r="AH30" s="1033"/>
      <c r="AI30" s="1033"/>
      <c r="AJ30" s="1034"/>
      <c r="AK30" s="980"/>
      <c r="AL30" s="971"/>
      <c r="AM30" s="971"/>
      <c r="AN30" s="971"/>
      <c r="AO30" s="971"/>
      <c r="AP30" s="971"/>
      <c r="AQ30" s="971"/>
      <c r="AR30" s="971"/>
      <c r="AS30" s="971"/>
      <c r="AT30" s="971"/>
      <c r="AU30" s="971"/>
      <c r="AV30" s="971"/>
      <c r="AW30" s="971"/>
      <c r="AX30" s="971"/>
      <c r="AY30" s="971"/>
      <c r="AZ30" s="1038"/>
      <c r="BA30" s="1038"/>
      <c r="BB30" s="1038"/>
      <c r="BC30" s="1038"/>
      <c r="BD30" s="1038"/>
      <c r="BE30" s="972"/>
      <c r="BF30" s="972"/>
      <c r="BG30" s="972"/>
      <c r="BH30" s="972"/>
      <c r="BI30" s="973"/>
      <c r="BJ30" s="232"/>
      <c r="BK30" s="232"/>
      <c r="BL30" s="232"/>
      <c r="BM30" s="232"/>
      <c r="BN30" s="232"/>
      <c r="BO30" s="241"/>
      <c r="BP30" s="241"/>
      <c r="BQ30" s="238">
        <v>24</v>
      </c>
      <c r="BR30" s="239"/>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30"/>
    </row>
    <row r="31" spans="1:131" ht="26.25" customHeight="1" x14ac:dyDescent="0.2">
      <c r="A31" s="242">
        <v>4</v>
      </c>
      <c r="B31" s="1027" t="s">
        <v>414</v>
      </c>
      <c r="C31" s="1028"/>
      <c r="D31" s="1028"/>
      <c r="E31" s="1028"/>
      <c r="F31" s="1028"/>
      <c r="G31" s="1028"/>
      <c r="H31" s="1028"/>
      <c r="I31" s="1028"/>
      <c r="J31" s="1028"/>
      <c r="K31" s="1028"/>
      <c r="L31" s="1028"/>
      <c r="M31" s="1028"/>
      <c r="N31" s="1028"/>
      <c r="O31" s="1028"/>
      <c r="P31" s="1029"/>
      <c r="Q31" s="1035">
        <v>27</v>
      </c>
      <c r="R31" s="1036"/>
      <c r="S31" s="1036"/>
      <c r="T31" s="1036"/>
      <c r="U31" s="1036"/>
      <c r="V31" s="1036">
        <v>10</v>
      </c>
      <c r="W31" s="1036"/>
      <c r="X31" s="1036"/>
      <c r="Y31" s="1036"/>
      <c r="Z31" s="1036"/>
      <c r="AA31" s="1036">
        <f t="shared" si="3"/>
        <v>17</v>
      </c>
      <c r="AB31" s="1036"/>
      <c r="AC31" s="1036"/>
      <c r="AD31" s="1036"/>
      <c r="AE31" s="1037"/>
      <c r="AF31" s="1032">
        <v>17</v>
      </c>
      <c r="AG31" s="1033"/>
      <c r="AH31" s="1033"/>
      <c r="AI31" s="1033"/>
      <c r="AJ31" s="1034"/>
      <c r="AK31" s="980"/>
      <c r="AL31" s="971"/>
      <c r="AM31" s="971"/>
      <c r="AN31" s="971"/>
      <c r="AO31" s="971"/>
      <c r="AP31" s="971"/>
      <c r="AQ31" s="971"/>
      <c r="AR31" s="971"/>
      <c r="AS31" s="971"/>
      <c r="AT31" s="971"/>
      <c r="AU31" s="971">
        <v>3</v>
      </c>
      <c r="AV31" s="971"/>
      <c r="AW31" s="971"/>
      <c r="AX31" s="971"/>
      <c r="AY31" s="971"/>
      <c r="AZ31" s="1038"/>
      <c r="BA31" s="1038"/>
      <c r="BB31" s="1038"/>
      <c r="BC31" s="1038"/>
      <c r="BD31" s="1038"/>
      <c r="BE31" s="972" t="s">
        <v>415</v>
      </c>
      <c r="BF31" s="972"/>
      <c r="BG31" s="972"/>
      <c r="BH31" s="972"/>
      <c r="BI31" s="973"/>
      <c r="BJ31" s="232"/>
      <c r="BK31" s="232"/>
      <c r="BL31" s="232"/>
      <c r="BM31" s="232"/>
      <c r="BN31" s="232"/>
      <c r="BO31" s="241"/>
      <c r="BP31" s="241"/>
      <c r="BQ31" s="238">
        <v>25</v>
      </c>
      <c r="BR31" s="239"/>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30"/>
    </row>
    <row r="32" spans="1:131" ht="26.25" customHeight="1" x14ac:dyDescent="0.2">
      <c r="A32" s="242">
        <v>5</v>
      </c>
      <c r="B32" s="1027" t="s">
        <v>416</v>
      </c>
      <c r="C32" s="1028"/>
      <c r="D32" s="1028"/>
      <c r="E32" s="1028"/>
      <c r="F32" s="1028"/>
      <c r="G32" s="1028"/>
      <c r="H32" s="1028"/>
      <c r="I32" s="1028"/>
      <c r="J32" s="1028"/>
      <c r="K32" s="1028"/>
      <c r="L32" s="1028"/>
      <c r="M32" s="1028"/>
      <c r="N32" s="1028"/>
      <c r="O32" s="1028"/>
      <c r="P32" s="1029"/>
      <c r="Q32" s="1035">
        <v>64</v>
      </c>
      <c r="R32" s="1036"/>
      <c r="S32" s="1036"/>
      <c r="T32" s="1036"/>
      <c r="U32" s="1036"/>
      <c r="V32" s="1036">
        <v>33</v>
      </c>
      <c r="W32" s="1036"/>
      <c r="X32" s="1036"/>
      <c r="Y32" s="1036"/>
      <c r="Z32" s="1036"/>
      <c r="AA32" s="1036">
        <f t="shared" si="3"/>
        <v>31</v>
      </c>
      <c r="AB32" s="1036"/>
      <c r="AC32" s="1036"/>
      <c r="AD32" s="1036"/>
      <c r="AE32" s="1037"/>
      <c r="AF32" s="1032">
        <v>31</v>
      </c>
      <c r="AG32" s="1033"/>
      <c r="AH32" s="1033"/>
      <c r="AI32" s="1033"/>
      <c r="AJ32" s="1034"/>
      <c r="AK32" s="980"/>
      <c r="AL32" s="971"/>
      <c r="AM32" s="971"/>
      <c r="AN32" s="971"/>
      <c r="AO32" s="971"/>
      <c r="AP32" s="971"/>
      <c r="AQ32" s="971"/>
      <c r="AR32" s="971"/>
      <c r="AS32" s="971"/>
      <c r="AT32" s="971"/>
      <c r="AU32" s="971">
        <v>86</v>
      </c>
      <c r="AV32" s="971"/>
      <c r="AW32" s="971"/>
      <c r="AX32" s="971"/>
      <c r="AY32" s="971"/>
      <c r="AZ32" s="1038"/>
      <c r="BA32" s="1038"/>
      <c r="BB32" s="1038"/>
      <c r="BC32" s="1038"/>
      <c r="BD32" s="1038"/>
      <c r="BE32" s="972" t="s">
        <v>417</v>
      </c>
      <c r="BF32" s="972"/>
      <c r="BG32" s="972"/>
      <c r="BH32" s="972"/>
      <c r="BI32" s="973"/>
      <c r="BJ32" s="232"/>
      <c r="BK32" s="232"/>
      <c r="BL32" s="232"/>
      <c r="BM32" s="232"/>
      <c r="BN32" s="232"/>
      <c r="BO32" s="241"/>
      <c r="BP32" s="241"/>
      <c r="BQ32" s="238">
        <v>26</v>
      </c>
      <c r="BR32" s="239"/>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30"/>
    </row>
    <row r="33" spans="1:131" ht="26.25" customHeight="1" x14ac:dyDescent="0.2">
      <c r="A33" s="242">
        <v>6</v>
      </c>
      <c r="B33" s="1027"/>
      <c r="C33" s="1028"/>
      <c r="D33" s="1028"/>
      <c r="E33" s="1028"/>
      <c r="F33" s="1028"/>
      <c r="G33" s="1028"/>
      <c r="H33" s="1028"/>
      <c r="I33" s="1028"/>
      <c r="J33" s="1028"/>
      <c r="K33" s="1028"/>
      <c r="L33" s="1028"/>
      <c r="M33" s="1028"/>
      <c r="N33" s="1028"/>
      <c r="O33" s="1028"/>
      <c r="P33" s="1029"/>
      <c r="Q33" s="1035"/>
      <c r="R33" s="1036"/>
      <c r="S33" s="1036"/>
      <c r="T33" s="1036"/>
      <c r="U33" s="1036"/>
      <c r="V33" s="1036"/>
      <c r="W33" s="1036"/>
      <c r="X33" s="1036"/>
      <c r="Y33" s="1036"/>
      <c r="Z33" s="1036"/>
      <c r="AA33" s="1036"/>
      <c r="AB33" s="1036"/>
      <c r="AC33" s="1036"/>
      <c r="AD33" s="1036"/>
      <c r="AE33" s="1037"/>
      <c r="AF33" s="1032"/>
      <c r="AG33" s="1033"/>
      <c r="AH33" s="1033"/>
      <c r="AI33" s="1033"/>
      <c r="AJ33" s="1034"/>
      <c r="AK33" s="980"/>
      <c r="AL33" s="971"/>
      <c r="AM33" s="971"/>
      <c r="AN33" s="971"/>
      <c r="AO33" s="971"/>
      <c r="AP33" s="971"/>
      <c r="AQ33" s="971"/>
      <c r="AR33" s="971"/>
      <c r="AS33" s="971"/>
      <c r="AT33" s="971"/>
      <c r="AU33" s="971"/>
      <c r="AV33" s="971"/>
      <c r="AW33" s="971"/>
      <c r="AX33" s="971"/>
      <c r="AY33" s="971"/>
      <c r="AZ33" s="1038"/>
      <c r="BA33" s="1038"/>
      <c r="BB33" s="1038"/>
      <c r="BC33" s="1038"/>
      <c r="BD33" s="1038"/>
      <c r="BE33" s="972"/>
      <c r="BF33" s="972"/>
      <c r="BG33" s="972"/>
      <c r="BH33" s="972"/>
      <c r="BI33" s="973"/>
      <c r="BJ33" s="232"/>
      <c r="BK33" s="232"/>
      <c r="BL33" s="232"/>
      <c r="BM33" s="232"/>
      <c r="BN33" s="232"/>
      <c r="BO33" s="241"/>
      <c r="BP33" s="241"/>
      <c r="BQ33" s="238">
        <v>27</v>
      </c>
      <c r="BR33" s="239"/>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30"/>
    </row>
    <row r="34" spans="1:131" ht="26.25" customHeight="1" x14ac:dyDescent="0.2">
      <c r="A34" s="242">
        <v>7</v>
      </c>
      <c r="B34" s="1027"/>
      <c r="C34" s="1028"/>
      <c r="D34" s="1028"/>
      <c r="E34" s="1028"/>
      <c r="F34" s="1028"/>
      <c r="G34" s="1028"/>
      <c r="H34" s="1028"/>
      <c r="I34" s="1028"/>
      <c r="J34" s="1028"/>
      <c r="K34" s="1028"/>
      <c r="L34" s="1028"/>
      <c r="M34" s="1028"/>
      <c r="N34" s="1028"/>
      <c r="O34" s="1028"/>
      <c r="P34" s="1029"/>
      <c r="Q34" s="1035"/>
      <c r="R34" s="1036"/>
      <c r="S34" s="1036"/>
      <c r="T34" s="1036"/>
      <c r="U34" s="1036"/>
      <c r="V34" s="1036"/>
      <c r="W34" s="1036"/>
      <c r="X34" s="1036"/>
      <c r="Y34" s="1036"/>
      <c r="Z34" s="1036"/>
      <c r="AA34" s="1036"/>
      <c r="AB34" s="1036"/>
      <c r="AC34" s="1036"/>
      <c r="AD34" s="1036"/>
      <c r="AE34" s="1037"/>
      <c r="AF34" s="1032"/>
      <c r="AG34" s="1033"/>
      <c r="AH34" s="1033"/>
      <c r="AI34" s="1033"/>
      <c r="AJ34" s="1034"/>
      <c r="AK34" s="980"/>
      <c r="AL34" s="971"/>
      <c r="AM34" s="971"/>
      <c r="AN34" s="971"/>
      <c r="AO34" s="971"/>
      <c r="AP34" s="971"/>
      <c r="AQ34" s="971"/>
      <c r="AR34" s="971"/>
      <c r="AS34" s="971"/>
      <c r="AT34" s="971"/>
      <c r="AU34" s="971"/>
      <c r="AV34" s="971"/>
      <c r="AW34" s="971"/>
      <c r="AX34" s="971"/>
      <c r="AY34" s="971"/>
      <c r="AZ34" s="1038"/>
      <c r="BA34" s="1038"/>
      <c r="BB34" s="1038"/>
      <c r="BC34" s="1038"/>
      <c r="BD34" s="1038"/>
      <c r="BE34" s="972"/>
      <c r="BF34" s="972"/>
      <c r="BG34" s="972"/>
      <c r="BH34" s="972"/>
      <c r="BI34" s="973"/>
      <c r="BJ34" s="232"/>
      <c r="BK34" s="232"/>
      <c r="BL34" s="232"/>
      <c r="BM34" s="232"/>
      <c r="BN34" s="232"/>
      <c r="BO34" s="241"/>
      <c r="BP34" s="241"/>
      <c r="BQ34" s="238">
        <v>28</v>
      </c>
      <c r="BR34" s="239"/>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30"/>
    </row>
    <row r="35" spans="1:131" ht="26.25" customHeight="1" x14ac:dyDescent="0.2">
      <c r="A35" s="242">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80"/>
      <c r="AL35" s="971"/>
      <c r="AM35" s="971"/>
      <c r="AN35" s="971"/>
      <c r="AO35" s="971"/>
      <c r="AP35" s="971"/>
      <c r="AQ35" s="971"/>
      <c r="AR35" s="971"/>
      <c r="AS35" s="971"/>
      <c r="AT35" s="971"/>
      <c r="AU35" s="971"/>
      <c r="AV35" s="971"/>
      <c r="AW35" s="971"/>
      <c r="AX35" s="971"/>
      <c r="AY35" s="971"/>
      <c r="AZ35" s="1038"/>
      <c r="BA35" s="1038"/>
      <c r="BB35" s="1038"/>
      <c r="BC35" s="1038"/>
      <c r="BD35" s="1038"/>
      <c r="BE35" s="972"/>
      <c r="BF35" s="972"/>
      <c r="BG35" s="972"/>
      <c r="BH35" s="972"/>
      <c r="BI35" s="973"/>
      <c r="BJ35" s="232"/>
      <c r="BK35" s="232"/>
      <c r="BL35" s="232"/>
      <c r="BM35" s="232"/>
      <c r="BN35" s="232"/>
      <c r="BO35" s="241"/>
      <c r="BP35" s="241"/>
      <c r="BQ35" s="238">
        <v>29</v>
      </c>
      <c r="BR35" s="239"/>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30"/>
    </row>
    <row r="36" spans="1:131" ht="26.25" customHeight="1" x14ac:dyDescent="0.2">
      <c r="A36" s="242">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80"/>
      <c r="AL36" s="971"/>
      <c r="AM36" s="971"/>
      <c r="AN36" s="971"/>
      <c r="AO36" s="971"/>
      <c r="AP36" s="971"/>
      <c r="AQ36" s="971"/>
      <c r="AR36" s="971"/>
      <c r="AS36" s="971"/>
      <c r="AT36" s="971"/>
      <c r="AU36" s="971"/>
      <c r="AV36" s="971"/>
      <c r="AW36" s="971"/>
      <c r="AX36" s="971"/>
      <c r="AY36" s="971"/>
      <c r="AZ36" s="1038"/>
      <c r="BA36" s="1038"/>
      <c r="BB36" s="1038"/>
      <c r="BC36" s="1038"/>
      <c r="BD36" s="1038"/>
      <c r="BE36" s="972"/>
      <c r="BF36" s="972"/>
      <c r="BG36" s="972"/>
      <c r="BH36" s="972"/>
      <c r="BI36" s="973"/>
      <c r="BJ36" s="232"/>
      <c r="BK36" s="232"/>
      <c r="BL36" s="232"/>
      <c r="BM36" s="232"/>
      <c r="BN36" s="232"/>
      <c r="BO36" s="241"/>
      <c r="BP36" s="241"/>
      <c r="BQ36" s="238">
        <v>30</v>
      </c>
      <c r="BR36" s="239"/>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30"/>
    </row>
    <row r="37" spans="1:131" ht="26.25" customHeight="1" x14ac:dyDescent="0.2">
      <c r="A37" s="242">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80"/>
      <c r="AL37" s="971"/>
      <c r="AM37" s="971"/>
      <c r="AN37" s="971"/>
      <c r="AO37" s="971"/>
      <c r="AP37" s="971"/>
      <c r="AQ37" s="971"/>
      <c r="AR37" s="971"/>
      <c r="AS37" s="971"/>
      <c r="AT37" s="971"/>
      <c r="AU37" s="971"/>
      <c r="AV37" s="971"/>
      <c r="AW37" s="971"/>
      <c r="AX37" s="971"/>
      <c r="AY37" s="971"/>
      <c r="AZ37" s="1038"/>
      <c r="BA37" s="1038"/>
      <c r="BB37" s="1038"/>
      <c r="BC37" s="1038"/>
      <c r="BD37" s="1038"/>
      <c r="BE37" s="972"/>
      <c r="BF37" s="972"/>
      <c r="BG37" s="972"/>
      <c r="BH37" s="972"/>
      <c r="BI37" s="973"/>
      <c r="BJ37" s="232"/>
      <c r="BK37" s="232"/>
      <c r="BL37" s="232"/>
      <c r="BM37" s="232"/>
      <c r="BN37" s="232"/>
      <c r="BO37" s="241"/>
      <c r="BP37" s="241"/>
      <c r="BQ37" s="238">
        <v>31</v>
      </c>
      <c r="BR37" s="239"/>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30"/>
    </row>
    <row r="38" spans="1:131" ht="26.25" customHeight="1" x14ac:dyDescent="0.2">
      <c r="A38" s="242">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80"/>
      <c r="AL38" s="971"/>
      <c r="AM38" s="971"/>
      <c r="AN38" s="971"/>
      <c r="AO38" s="971"/>
      <c r="AP38" s="971"/>
      <c r="AQ38" s="971"/>
      <c r="AR38" s="971"/>
      <c r="AS38" s="971"/>
      <c r="AT38" s="971"/>
      <c r="AU38" s="971"/>
      <c r="AV38" s="971"/>
      <c r="AW38" s="971"/>
      <c r="AX38" s="971"/>
      <c r="AY38" s="971"/>
      <c r="AZ38" s="1038"/>
      <c r="BA38" s="1038"/>
      <c r="BB38" s="1038"/>
      <c r="BC38" s="1038"/>
      <c r="BD38" s="1038"/>
      <c r="BE38" s="972"/>
      <c r="BF38" s="972"/>
      <c r="BG38" s="972"/>
      <c r="BH38" s="972"/>
      <c r="BI38" s="973"/>
      <c r="BJ38" s="232"/>
      <c r="BK38" s="232"/>
      <c r="BL38" s="232"/>
      <c r="BM38" s="232"/>
      <c r="BN38" s="232"/>
      <c r="BO38" s="241"/>
      <c r="BP38" s="241"/>
      <c r="BQ38" s="238">
        <v>32</v>
      </c>
      <c r="BR38" s="239"/>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30"/>
    </row>
    <row r="39" spans="1:131" ht="26.25" customHeight="1" x14ac:dyDescent="0.2">
      <c r="A39" s="242">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80"/>
      <c r="AL39" s="971"/>
      <c r="AM39" s="971"/>
      <c r="AN39" s="971"/>
      <c r="AO39" s="971"/>
      <c r="AP39" s="971"/>
      <c r="AQ39" s="971"/>
      <c r="AR39" s="971"/>
      <c r="AS39" s="971"/>
      <c r="AT39" s="971"/>
      <c r="AU39" s="971"/>
      <c r="AV39" s="971"/>
      <c r="AW39" s="971"/>
      <c r="AX39" s="971"/>
      <c r="AY39" s="971"/>
      <c r="AZ39" s="1038"/>
      <c r="BA39" s="1038"/>
      <c r="BB39" s="1038"/>
      <c r="BC39" s="1038"/>
      <c r="BD39" s="1038"/>
      <c r="BE39" s="972"/>
      <c r="BF39" s="972"/>
      <c r="BG39" s="972"/>
      <c r="BH39" s="972"/>
      <c r="BI39" s="973"/>
      <c r="BJ39" s="232"/>
      <c r="BK39" s="232"/>
      <c r="BL39" s="232"/>
      <c r="BM39" s="232"/>
      <c r="BN39" s="232"/>
      <c r="BO39" s="241"/>
      <c r="BP39" s="241"/>
      <c r="BQ39" s="238">
        <v>33</v>
      </c>
      <c r="BR39" s="239"/>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30"/>
    </row>
    <row r="40" spans="1:131" ht="26.25" customHeight="1" x14ac:dyDescent="0.2">
      <c r="A40" s="238">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80"/>
      <c r="AL40" s="971"/>
      <c r="AM40" s="971"/>
      <c r="AN40" s="971"/>
      <c r="AO40" s="971"/>
      <c r="AP40" s="971"/>
      <c r="AQ40" s="971"/>
      <c r="AR40" s="971"/>
      <c r="AS40" s="971"/>
      <c r="AT40" s="971"/>
      <c r="AU40" s="971"/>
      <c r="AV40" s="971"/>
      <c r="AW40" s="971"/>
      <c r="AX40" s="971"/>
      <c r="AY40" s="971"/>
      <c r="AZ40" s="1038"/>
      <c r="BA40" s="1038"/>
      <c r="BB40" s="1038"/>
      <c r="BC40" s="1038"/>
      <c r="BD40" s="1038"/>
      <c r="BE40" s="972"/>
      <c r="BF40" s="972"/>
      <c r="BG40" s="972"/>
      <c r="BH40" s="972"/>
      <c r="BI40" s="973"/>
      <c r="BJ40" s="232"/>
      <c r="BK40" s="232"/>
      <c r="BL40" s="232"/>
      <c r="BM40" s="232"/>
      <c r="BN40" s="232"/>
      <c r="BO40" s="241"/>
      <c r="BP40" s="241"/>
      <c r="BQ40" s="238">
        <v>34</v>
      </c>
      <c r="BR40" s="239"/>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30"/>
    </row>
    <row r="41" spans="1:131" ht="26.25" customHeight="1" x14ac:dyDescent="0.2">
      <c r="A41" s="238">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80"/>
      <c r="AL41" s="971"/>
      <c r="AM41" s="971"/>
      <c r="AN41" s="971"/>
      <c r="AO41" s="971"/>
      <c r="AP41" s="971"/>
      <c r="AQ41" s="971"/>
      <c r="AR41" s="971"/>
      <c r="AS41" s="971"/>
      <c r="AT41" s="971"/>
      <c r="AU41" s="971"/>
      <c r="AV41" s="971"/>
      <c r="AW41" s="971"/>
      <c r="AX41" s="971"/>
      <c r="AY41" s="971"/>
      <c r="AZ41" s="1038"/>
      <c r="BA41" s="1038"/>
      <c r="BB41" s="1038"/>
      <c r="BC41" s="1038"/>
      <c r="BD41" s="1038"/>
      <c r="BE41" s="972"/>
      <c r="BF41" s="972"/>
      <c r="BG41" s="972"/>
      <c r="BH41" s="972"/>
      <c r="BI41" s="973"/>
      <c r="BJ41" s="232"/>
      <c r="BK41" s="232"/>
      <c r="BL41" s="232"/>
      <c r="BM41" s="232"/>
      <c r="BN41" s="232"/>
      <c r="BO41" s="241"/>
      <c r="BP41" s="241"/>
      <c r="BQ41" s="238">
        <v>35</v>
      </c>
      <c r="BR41" s="239"/>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30"/>
    </row>
    <row r="42" spans="1:131" ht="26.25" customHeight="1" x14ac:dyDescent="0.2">
      <c r="A42" s="238">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80"/>
      <c r="AL42" s="971"/>
      <c r="AM42" s="971"/>
      <c r="AN42" s="971"/>
      <c r="AO42" s="971"/>
      <c r="AP42" s="971"/>
      <c r="AQ42" s="971"/>
      <c r="AR42" s="971"/>
      <c r="AS42" s="971"/>
      <c r="AT42" s="971"/>
      <c r="AU42" s="971"/>
      <c r="AV42" s="971"/>
      <c r="AW42" s="971"/>
      <c r="AX42" s="971"/>
      <c r="AY42" s="971"/>
      <c r="AZ42" s="1038"/>
      <c r="BA42" s="1038"/>
      <c r="BB42" s="1038"/>
      <c r="BC42" s="1038"/>
      <c r="BD42" s="1038"/>
      <c r="BE42" s="972"/>
      <c r="BF42" s="972"/>
      <c r="BG42" s="972"/>
      <c r="BH42" s="972"/>
      <c r="BI42" s="973"/>
      <c r="BJ42" s="232"/>
      <c r="BK42" s="232"/>
      <c r="BL42" s="232"/>
      <c r="BM42" s="232"/>
      <c r="BN42" s="232"/>
      <c r="BO42" s="241"/>
      <c r="BP42" s="241"/>
      <c r="BQ42" s="238">
        <v>36</v>
      </c>
      <c r="BR42" s="239"/>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30"/>
    </row>
    <row r="43" spans="1:131" ht="26.25" customHeight="1" x14ac:dyDescent="0.2">
      <c r="A43" s="238">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80"/>
      <c r="AL43" s="971"/>
      <c r="AM43" s="971"/>
      <c r="AN43" s="971"/>
      <c r="AO43" s="971"/>
      <c r="AP43" s="971"/>
      <c r="AQ43" s="971"/>
      <c r="AR43" s="971"/>
      <c r="AS43" s="971"/>
      <c r="AT43" s="971"/>
      <c r="AU43" s="971"/>
      <c r="AV43" s="971"/>
      <c r="AW43" s="971"/>
      <c r="AX43" s="971"/>
      <c r="AY43" s="971"/>
      <c r="AZ43" s="1038"/>
      <c r="BA43" s="1038"/>
      <c r="BB43" s="1038"/>
      <c r="BC43" s="1038"/>
      <c r="BD43" s="1038"/>
      <c r="BE43" s="972"/>
      <c r="BF43" s="972"/>
      <c r="BG43" s="972"/>
      <c r="BH43" s="972"/>
      <c r="BI43" s="973"/>
      <c r="BJ43" s="232"/>
      <c r="BK43" s="232"/>
      <c r="BL43" s="232"/>
      <c r="BM43" s="232"/>
      <c r="BN43" s="232"/>
      <c r="BO43" s="241"/>
      <c r="BP43" s="241"/>
      <c r="BQ43" s="238">
        <v>37</v>
      </c>
      <c r="BR43" s="239"/>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30"/>
    </row>
    <row r="44" spans="1:131" ht="26.25" customHeight="1" x14ac:dyDescent="0.2">
      <c r="A44" s="238">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80"/>
      <c r="AL44" s="971"/>
      <c r="AM44" s="971"/>
      <c r="AN44" s="971"/>
      <c r="AO44" s="971"/>
      <c r="AP44" s="971"/>
      <c r="AQ44" s="971"/>
      <c r="AR44" s="971"/>
      <c r="AS44" s="971"/>
      <c r="AT44" s="971"/>
      <c r="AU44" s="971"/>
      <c r="AV44" s="971"/>
      <c r="AW44" s="971"/>
      <c r="AX44" s="971"/>
      <c r="AY44" s="971"/>
      <c r="AZ44" s="1038"/>
      <c r="BA44" s="1038"/>
      <c r="BB44" s="1038"/>
      <c r="BC44" s="1038"/>
      <c r="BD44" s="1038"/>
      <c r="BE44" s="972"/>
      <c r="BF44" s="972"/>
      <c r="BG44" s="972"/>
      <c r="BH44" s="972"/>
      <c r="BI44" s="973"/>
      <c r="BJ44" s="232"/>
      <c r="BK44" s="232"/>
      <c r="BL44" s="232"/>
      <c r="BM44" s="232"/>
      <c r="BN44" s="232"/>
      <c r="BO44" s="241"/>
      <c r="BP44" s="241"/>
      <c r="BQ44" s="238">
        <v>38</v>
      </c>
      <c r="BR44" s="239"/>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30"/>
    </row>
    <row r="45" spans="1:131" ht="26.25" customHeight="1" x14ac:dyDescent="0.2">
      <c r="A45" s="238">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80"/>
      <c r="AL45" s="971"/>
      <c r="AM45" s="971"/>
      <c r="AN45" s="971"/>
      <c r="AO45" s="971"/>
      <c r="AP45" s="971"/>
      <c r="AQ45" s="971"/>
      <c r="AR45" s="971"/>
      <c r="AS45" s="971"/>
      <c r="AT45" s="971"/>
      <c r="AU45" s="971"/>
      <c r="AV45" s="971"/>
      <c r="AW45" s="971"/>
      <c r="AX45" s="971"/>
      <c r="AY45" s="971"/>
      <c r="AZ45" s="1038"/>
      <c r="BA45" s="1038"/>
      <c r="BB45" s="1038"/>
      <c r="BC45" s="1038"/>
      <c r="BD45" s="1038"/>
      <c r="BE45" s="972"/>
      <c r="BF45" s="972"/>
      <c r="BG45" s="972"/>
      <c r="BH45" s="972"/>
      <c r="BI45" s="973"/>
      <c r="BJ45" s="232"/>
      <c r="BK45" s="232"/>
      <c r="BL45" s="232"/>
      <c r="BM45" s="232"/>
      <c r="BN45" s="232"/>
      <c r="BO45" s="241"/>
      <c r="BP45" s="241"/>
      <c r="BQ45" s="238">
        <v>39</v>
      </c>
      <c r="BR45" s="239"/>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30"/>
    </row>
    <row r="46" spans="1:131" ht="26.25" customHeight="1" x14ac:dyDescent="0.2">
      <c r="A46" s="238">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80"/>
      <c r="AL46" s="971"/>
      <c r="AM46" s="971"/>
      <c r="AN46" s="971"/>
      <c r="AO46" s="971"/>
      <c r="AP46" s="971"/>
      <c r="AQ46" s="971"/>
      <c r="AR46" s="971"/>
      <c r="AS46" s="971"/>
      <c r="AT46" s="971"/>
      <c r="AU46" s="971"/>
      <c r="AV46" s="971"/>
      <c r="AW46" s="971"/>
      <c r="AX46" s="971"/>
      <c r="AY46" s="971"/>
      <c r="AZ46" s="1038"/>
      <c r="BA46" s="1038"/>
      <c r="BB46" s="1038"/>
      <c r="BC46" s="1038"/>
      <c r="BD46" s="1038"/>
      <c r="BE46" s="972"/>
      <c r="BF46" s="972"/>
      <c r="BG46" s="972"/>
      <c r="BH46" s="972"/>
      <c r="BI46" s="973"/>
      <c r="BJ46" s="232"/>
      <c r="BK46" s="232"/>
      <c r="BL46" s="232"/>
      <c r="BM46" s="232"/>
      <c r="BN46" s="232"/>
      <c r="BO46" s="241"/>
      <c r="BP46" s="241"/>
      <c r="BQ46" s="238">
        <v>40</v>
      </c>
      <c r="BR46" s="239"/>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30"/>
    </row>
    <row r="47" spans="1:131" ht="26.25" customHeight="1" x14ac:dyDescent="0.2">
      <c r="A47" s="238">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80"/>
      <c r="AL47" s="971"/>
      <c r="AM47" s="971"/>
      <c r="AN47" s="971"/>
      <c r="AO47" s="971"/>
      <c r="AP47" s="971"/>
      <c r="AQ47" s="971"/>
      <c r="AR47" s="971"/>
      <c r="AS47" s="971"/>
      <c r="AT47" s="971"/>
      <c r="AU47" s="971"/>
      <c r="AV47" s="971"/>
      <c r="AW47" s="971"/>
      <c r="AX47" s="971"/>
      <c r="AY47" s="971"/>
      <c r="AZ47" s="1038"/>
      <c r="BA47" s="1038"/>
      <c r="BB47" s="1038"/>
      <c r="BC47" s="1038"/>
      <c r="BD47" s="1038"/>
      <c r="BE47" s="972"/>
      <c r="BF47" s="972"/>
      <c r="BG47" s="972"/>
      <c r="BH47" s="972"/>
      <c r="BI47" s="973"/>
      <c r="BJ47" s="232"/>
      <c r="BK47" s="232"/>
      <c r="BL47" s="232"/>
      <c r="BM47" s="232"/>
      <c r="BN47" s="232"/>
      <c r="BO47" s="241"/>
      <c r="BP47" s="241"/>
      <c r="BQ47" s="238">
        <v>41</v>
      </c>
      <c r="BR47" s="239"/>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30"/>
    </row>
    <row r="48" spans="1:131" ht="26.25" customHeight="1" x14ac:dyDescent="0.2">
      <c r="A48" s="238">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80"/>
      <c r="AL48" s="971"/>
      <c r="AM48" s="971"/>
      <c r="AN48" s="971"/>
      <c r="AO48" s="971"/>
      <c r="AP48" s="971"/>
      <c r="AQ48" s="971"/>
      <c r="AR48" s="971"/>
      <c r="AS48" s="971"/>
      <c r="AT48" s="971"/>
      <c r="AU48" s="971"/>
      <c r="AV48" s="971"/>
      <c r="AW48" s="971"/>
      <c r="AX48" s="971"/>
      <c r="AY48" s="971"/>
      <c r="AZ48" s="1038"/>
      <c r="BA48" s="1038"/>
      <c r="BB48" s="1038"/>
      <c r="BC48" s="1038"/>
      <c r="BD48" s="1038"/>
      <c r="BE48" s="972"/>
      <c r="BF48" s="972"/>
      <c r="BG48" s="972"/>
      <c r="BH48" s="972"/>
      <c r="BI48" s="973"/>
      <c r="BJ48" s="232"/>
      <c r="BK48" s="232"/>
      <c r="BL48" s="232"/>
      <c r="BM48" s="232"/>
      <c r="BN48" s="232"/>
      <c r="BO48" s="241"/>
      <c r="BP48" s="241"/>
      <c r="BQ48" s="238">
        <v>42</v>
      </c>
      <c r="BR48" s="239"/>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30"/>
    </row>
    <row r="49" spans="1:131" ht="26.25" customHeight="1" x14ac:dyDescent="0.2">
      <c r="A49" s="238">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80"/>
      <c r="AL49" s="971"/>
      <c r="AM49" s="971"/>
      <c r="AN49" s="971"/>
      <c r="AO49" s="971"/>
      <c r="AP49" s="971"/>
      <c r="AQ49" s="971"/>
      <c r="AR49" s="971"/>
      <c r="AS49" s="971"/>
      <c r="AT49" s="971"/>
      <c r="AU49" s="971"/>
      <c r="AV49" s="971"/>
      <c r="AW49" s="971"/>
      <c r="AX49" s="971"/>
      <c r="AY49" s="971"/>
      <c r="AZ49" s="1038"/>
      <c r="BA49" s="1038"/>
      <c r="BB49" s="1038"/>
      <c r="BC49" s="1038"/>
      <c r="BD49" s="1038"/>
      <c r="BE49" s="972"/>
      <c r="BF49" s="972"/>
      <c r="BG49" s="972"/>
      <c r="BH49" s="972"/>
      <c r="BI49" s="973"/>
      <c r="BJ49" s="232"/>
      <c r="BK49" s="232"/>
      <c r="BL49" s="232"/>
      <c r="BM49" s="232"/>
      <c r="BN49" s="232"/>
      <c r="BO49" s="241"/>
      <c r="BP49" s="241"/>
      <c r="BQ49" s="238">
        <v>43</v>
      </c>
      <c r="BR49" s="239"/>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30"/>
    </row>
    <row r="50" spans="1:131" ht="26.25" customHeight="1" x14ac:dyDescent="0.2">
      <c r="A50" s="238">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72"/>
      <c r="BF50" s="972"/>
      <c r="BG50" s="972"/>
      <c r="BH50" s="972"/>
      <c r="BI50" s="973"/>
      <c r="BJ50" s="232"/>
      <c r="BK50" s="232"/>
      <c r="BL50" s="232"/>
      <c r="BM50" s="232"/>
      <c r="BN50" s="232"/>
      <c r="BO50" s="241"/>
      <c r="BP50" s="241"/>
      <c r="BQ50" s="238">
        <v>44</v>
      </c>
      <c r="BR50" s="239"/>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30"/>
    </row>
    <row r="51" spans="1:131" ht="26.25" customHeight="1" x14ac:dyDescent="0.2">
      <c r="A51" s="238">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72"/>
      <c r="BF51" s="972"/>
      <c r="BG51" s="972"/>
      <c r="BH51" s="972"/>
      <c r="BI51" s="973"/>
      <c r="BJ51" s="232"/>
      <c r="BK51" s="232"/>
      <c r="BL51" s="232"/>
      <c r="BM51" s="232"/>
      <c r="BN51" s="232"/>
      <c r="BO51" s="241"/>
      <c r="BP51" s="241"/>
      <c r="BQ51" s="238">
        <v>45</v>
      </c>
      <c r="BR51" s="239"/>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30"/>
    </row>
    <row r="52" spans="1:131" ht="26.25" customHeight="1" x14ac:dyDescent="0.2">
      <c r="A52" s="238">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72"/>
      <c r="BF52" s="972"/>
      <c r="BG52" s="972"/>
      <c r="BH52" s="972"/>
      <c r="BI52" s="973"/>
      <c r="BJ52" s="232"/>
      <c r="BK52" s="232"/>
      <c r="BL52" s="232"/>
      <c r="BM52" s="232"/>
      <c r="BN52" s="232"/>
      <c r="BO52" s="241"/>
      <c r="BP52" s="241"/>
      <c r="BQ52" s="238">
        <v>46</v>
      </c>
      <c r="BR52" s="239"/>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30"/>
    </row>
    <row r="53" spans="1:131" ht="26.25" customHeight="1" x14ac:dyDescent="0.2">
      <c r="A53" s="238">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72"/>
      <c r="BF53" s="972"/>
      <c r="BG53" s="972"/>
      <c r="BH53" s="972"/>
      <c r="BI53" s="973"/>
      <c r="BJ53" s="232"/>
      <c r="BK53" s="232"/>
      <c r="BL53" s="232"/>
      <c r="BM53" s="232"/>
      <c r="BN53" s="232"/>
      <c r="BO53" s="241"/>
      <c r="BP53" s="241"/>
      <c r="BQ53" s="238">
        <v>47</v>
      </c>
      <c r="BR53" s="239"/>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30"/>
    </row>
    <row r="54" spans="1:131" ht="26.25" customHeight="1" x14ac:dyDescent="0.2">
      <c r="A54" s="238">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72"/>
      <c r="BF54" s="972"/>
      <c r="BG54" s="972"/>
      <c r="BH54" s="972"/>
      <c r="BI54" s="973"/>
      <c r="BJ54" s="232"/>
      <c r="BK54" s="232"/>
      <c r="BL54" s="232"/>
      <c r="BM54" s="232"/>
      <c r="BN54" s="232"/>
      <c r="BO54" s="241"/>
      <c r="BP54" s="241"/>
      <c r="BQ54" s="238">
        <v>48</v>
      </c>
      <c r="BR54" s="239"/>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30"/>
    </row>
    <row r="55" spans="1:131" ht="26.25" customHeight="1" x14ac:dyDescent="0.2">
      <c r="A55" s="238">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72"/>
      <c r="BF55" s="972"/>
      <c r="BG55" s="972"/>
      <c r="BH55" s="972"/>
      <c r="BI55" s="973"/>
      <c r="BJ55" s="232"/>
      <c r="BK55" s="232"/>
      <c r="BL55" s="232"/>
      <c r="BM55" s="232"/>
      <c r="BN55" s="232"/>
      <c r="BO55" s="241"/>
      <c r="BP55" s="241"/>
      <c r="BQ55" s="238">
        <v>49</v>
      </c>
      <c r="BR55" s="239"/>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30"/>
    </row>
    <row r="56" spans="1:131" ht="26.25" customHeight="1" x14ac:dyDescent="0.2">
      <c r="A56" s="238">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72"/>
      <c r="BF56" s="972"/>
      <c r="BG56" s="972"/>
      <c r="BH56" s="972"/>
      <c r="BI56" s="973"/>
      <c r="BJ56" s="232"/>
      <c r="BK56" s="232"/>
      <c r="BL56" s="232"/>
      <c r="BM56" s="232"/>
      <c r="BN56" s="232"/>
      <c r="BO56" s="241"/>
      <c r="BP56" s="241"/>
      <c r="BQ56" s="238">
        <v>50</v>
      </c>
      <c r="BR56" s="239"/>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30"/>
    </row>
    <row r="57" spans="1:131" ht="26.25" customHeight="1" x14ac:dyDescent="0.2">
      <c r="A57" s="238">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72"/>
      <c r="BF57" s="972"/>
      <c r="BG57" s="972"/>
      <c r="BH57" s="972"/>
      <c r="BI57" s="973"/>
      <c r="BJ57" s="232"/>
      <c r="BK57" s="232"/>
      <c r="BL57" s="232"/>
      <c r="BM57" s="232"/>
      <c r="BN57" s="232"/>
      <c r="BO57" s="241"/>
      <c r="BP57" s="241"/>
      <c r="BQ57" s="238">
        <v>51</v>
      </c>
      <c r="BR57" s="239"/>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30"/>
    </row>
    <row r="58" spans="1:131" ht="26.25" customHeight="1" x14ac:dyDescent="0.2">
      <c r="A58" s="238">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72"/>
      <c r="BF58" s="972"/>
      <c r="BG58" s="972"/>
      <c r="BH58" s="972"/>
      <c r="BI58" s="973"/>
      <c r="BJ58" s="232"/>
      <c r="BK58" s="232"/>
      <c r="BL58" s="232"/>
      <c r="BM58" s="232"/>
      <c r="BN58" s="232"/>
      <c r="BO58" s="241"/>
      <c r="BP58" s="241"/>
      <c r="BQ58" s="238">
        <v>52</v>
      </c>
      <c r="BR58" s="239"/>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30"/>
    </row>
    <row r="59" spans="1:131" ht="26.25" customHeight="1" x14ac:dyDescent="0.2">
      <c r="A59" s="238">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72"/>
      <c r="BF59" s="972"/>
      <c r="BG59" s="972"/>
      <c r="BH59" s="972"/>
      <c r="BI59" s="973"/>
      <c r="BJ59" s="232"/>
      <c r="BK59" s="232"/>
      <c r="BL59" s="232"/>
      <c r="BM59" s="232"/>
      <c r="BN59" s="232"/>
      <c r="BO59" s="241"/>
      <c r="BP59" s="241"/>
      <c r="BQ59" s="238">
        <v>53</v>
      </c>
      <c r="BR59" s="239"/>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30"/>
    </row>
    <row r="60" spans="1:131" ht="26.25" customHeight="1" x14ac:dyDescent="0.2">
      <c r="A60" s="238">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72"/>
      <c r="BF60" s="972"/>
      <c r="BG60" s="972"/>
      <c r="BH60" s="972"/>
      <c r="BI60" s="973"/>
      <c r="BJ60" s="232"/>
      <c r="BK60" s="232"/>
      <c r="BL60" s="232"/>
      <c r="BM60" s="232"/>
      <c r="BN60" s="232"/>
      <c r="BO60" s="241"/>
      <c r="BP60" s="241"/>
      <c r="BQ60" s="238">
        <v>54</v>
      </c>
      <c r="BR60" s="239"/>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0"/>
    </row>
    <row r="61" spans="1:131" ht="26.25" customHeight="1" thickBot="1" x14ac:dyDescent="0.25">
      <c r="A61" s="238">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72"/>
      <c r="BF61" s="972"/>
      <c r="BG61" s="972"/>
      <c r="BH61" s="972"/>
      <c r="BI61" s="973"/>
      <c r="BJ61" s="232"/>
      <c r="BK61" s="232"/>
      <c r="BL61" s="232"/>
      <c r="BM61" s="232"/>
      <c r="BN61" s="232"/>
      <c r="BO61" s="241"/>
      <c r="BP61" s="241"/>
      <c r="BQ61" s="238">
        <v>55</v>
      </c>
      <c r="BR61" s="239"/>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0"/>
    </row>
    <row r="62" spans="1:131" ht="26.25" customHeight="1" x14ac:dyDescent="0.2">
      <c r="A62" s="238">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72"/>
      <c r="BF62" s="972"/>
      <c r="BG62" s="972"/>
      <c r="BH62" s="972"/>
      <c r="BI62" s="973"/>
      <c r="BJ62" s="1024" t="s">
        <v>418</v>
      </c>
      <c r="BK62" s="1025"/>
      <c r="BL62" s="1025"/>
      <c r="BM62" s="1025"/>
      <c r="BN62" s="1026"/>
      <c r="BO62" s="241"/>
      <c r="BP62" s="241"/>
      <c r="BQ62" s="238">
        <v>56</v>
      </c>
      <c r="BR62" s="239"/>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0"/>
    </row>
    <row r="63" spans="1:131" ht="26.25" customHeight="1" thickBot="1" x14ac:dyDescent="0.25">
      <c r="A63" s="240" t="s">
        <v>398</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7"/>
      <c r="AF63" s="1018">
        <v>96</v>
      </c>
      <c r="AG63" s="959"/>
      <c r="AH63" s="959"/>
      <c r="AI63" s="959"/>
      <c r="AJ63" s="1019"/>
      <c r="AK63" s="1020"/>
      <c r="AL63" s="963"/>
      <c r="AM63" s="963"/>
      <c r="AN63" s="963"/>
      <c r="AO63" s="963"/>
      <c r="AP63" s="959"/>
      <c r="AQ63" s="959"/>
      <c r="AR63" s="959"/>
      <c r="AS63" s="959"/>
      <c r="AT63" s="959"/>
      <c r="AU63" s="959">
        <v>20</v>
      </c>
      <c r="AV63" s="959"/>
      <c r="AW63" s="959"/>
      <c r="AX63" s="959"/>
      <c r="AY63" s="959"/>
      <c r="AZ63" s="1014"/>
      <c r="BA63" s="1014"/>
      <c r="BB63" s="1014"/>
      <c r="BC63" s="1014"/>
      <c r="BD63" s="1014"/>
      <c r="BE63" s="960"/>
      <c r="BF63" s="960"/>
      <c r="BG63" s="960"/>
      <c r="BH63" s="960"/>
      <c r="BI63" s="961"/>
      <c r="BJ63" s="1015" t="s">
        <v>420</v>
      </c>
      <c r="BK63" s="953"/>
      <c r="BL63" s="953"/>
      <c r="BM63" s="953"/>
      <c r="BN63" s="1016"/>
      <c r="BO63" s="241"/>
      <c r="BP63" s="241"/>
      <c r="BQ63" s="238">
        <v>57</v>
      </c>
      <c r="BR63" s="239"/>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0"/>
    </row>
    <row r="66" spans="1:131" ht="26.25" customHeight="1" x14ac:dyDescent="0.2">
      <c r="A66" s="992" t="s">
        <v>422</v>
      </c>
      <c r="B66" s="993"/>
      <c r="C66" s="993"/>
      <c r="D66" s="993"/>
      <c r="E66" s="993"/>
      <c r="F66" s="993"/>
      <c r="G66" s="993"/>
      <c r="H66" s="993"/>
      <c r="I66" s="993"/>
      <c r="J66" s="993"/>
      <c r="K66" s="993"/>
      <c r="L66" s="993"/>
      <c r="M66" s="993"/>
      <c r="N66" s="993"/>
      <c r="O66" s="993"/>
      <c r="P66" s="994"/>
      <c r="Q66" s="998" t="s">
        <v>423</v>
      </c>
      <c r="R66" s="999"/>
      <c r="S66" s="999"/>
      <c r="T66" s="999"/>
      <c r="U66" s="1000"/>
      <c r="V66" s="998" t="s">
        <v>404</v>
      </c>
      <c r="W66" s="999"/>
      <c r="X66" s="999"/>
      <c r="Y66" s="999"/>
      <c r="Z66" s="1000"/>
      <c r="AA66" s="998" t="s">
        <v>424</v>
      </c>
      <c r="AB66" s="999"/>
      <c r="AC66" s="999"/>
      <c r="AD66" s="999"/>
      <c r="AE66" s="1000"/>
      <c r="AF66" s="1004" t="s">
        <v>425</v>
      </c>
      <c r="AG66" s="1005"/>
      <c r="AH66" s="1005"/>
      <c r="AI66" s="1005"/>
      <c r="AJ66" s="1006"/>
      <c r="AK66" s="998" t="s">
        <v>426</v>
      </c>
      <c r="AL66" s="993"/>
      <c r="AM66" s="993"/>
      <c r="AN66" s="993"/>
      <c r="AO66" s="994"/>
      <c r="AP66" s="998" t="s">
        <v>408</v>
      </c>
      <c r="AQ66" s="999"/>
      <c r="AR66" s="999"/>
      <c r="AS66" s="999"/>
      <c r="AT66" s="1000"/>
      <c r="AU66" s="998" t="s">
        <v>427</v>
      </c>
      <c r="AV66" s="999"/>
      <c r="AW66" s="999"/>
      <c r="AX66" s="999"/>
      <c r="AY66" s="1000"/>
      <c r="AZ66" s="998" t="s">
        <v>384</v>
      </c>
      <c r="BA66" s="999"/>
      <c r="BB66" s="999"/>
      <c r="BC66" s="999"/>
      <c r="BD66" s="1012"/>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1106" t="s">
        <v>596</v>
      </c>
      <c r="C68" s="1107"/>
      <c r="D68" s="1107"/>
      <c r="E68" s="1107"/>
      <c r="F68" s="1107"/>
      <c r="G68" s="1107"/>
      <c r="H68" s="1107"/>
      <c r="I68" s="1107"/>
      <c r="J68" s="1107"/>
      <c r="K68" s="1107"/>
      <c r="L68" s="1107"/>
      <c r="M68" s="1107"/>
      <c r="N68" s="1107"/>
      <c r="O68" s="1107"/>
      <c r="P68" s="1108"/>
      <c r="Q68" s="985">
        <v>2063</v>
      </c>
      <c r="R68" s="982"/>
      <c r="S68" s="982"/>
      <c r="T68" s="982"/>
      <c r="U68" s="982"/>
      <c r="V68" s="982">
        <v>2033</v>
      </c>
      <c r="W68" s="982"/>
      <c r="X68" s="982"/>
      <c r="Y68" s="982"/>
      <c r="Z68" s="982"/>
      <c r="AA68" s="982">
        <f t="shared" ref="AA68:AA74" si="4">Q68-V68</f>
        <v>30</v>
      </c>
      <c r="AB68" s="982"/>
      <c r="AC68" s="982"/>
      <c r="AD68" s="982"/>
      <c r="AE68" s="982"/>
      <c r="AF68" s="982">
        <f>Q68-V68</f>
        <v>30</v>
      </c>
      <c r="AG68" s="982"/>
      <c r="AH68" s="982"/>
      <c r="AI68" s="982"/>
      <c r="AJ68" s="982"/>
      <c r="AK68" s="982">
        <v>45</v>
      </c>
      <c r="AL68" s="982"/>
      <c r="AM68" s="982"/>
      <c r="AN68" s="982"/>
      <c r="AO68" s="982"/>
      <c r="AP68" s="982">
        <v>248</v>
      </c>
      <c r="AQ68" s="982"/>
      <c r="AR68" s="982"/>
      <c r="AS68" s="982"/>
      <c r="AT68" s="982"/>
      <c r="AU68" s="982">
        <v>16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597</v>
      </c>
      <c r="C69" s="975"/>
      <c r="D69" s="975"/>
      <c r="E69" s="975"/>
      <c r="F69" s="975"/>
      <c r="G69" s="975"/>
      <c r="H69" s="975"/>
      <c r="I69" s="975"/>
      <c r="J69" s="975"/>
      <c r="K69" s="975"/>
      <c r="L69" s="975"/>
      <c r="M69" s="975"/>
      <c r="N69" s="975"/>
      <c r="O69" s="975"/>
      <c r="P69" s="976"/>
      <c r="Q69" s="977">
        <v>13812</v>
      </c>
      <c r="R69" s="971"/>
      <c r="S69" s="971"/>
      <c r="T69" s="971"/>
      <c r="U69" s="971"/>
      <c r="V69" s="971">
        <v>16236</v>
      </c>
      <c r="W69" s="971"/>
      <c r="X69" s="971"/>
      <c r="Y69" s="971"/>
      <c r="Z69" s="971"/>
      <c r="AA69" s="971">
        <f>Q69-V69+1</f>
        <v>-2423</v>
      </c>
      <c r="AB69" s="971"/>
      <c r="AC69" s="971"/>
      <c r="AD69" s="971"/>
      <c r="AE69" s="971"/>
      <c r="AF69" s="971">
        <v>5236</v>
      </c>
      <c r="AG69" s="971"/>
      <c r="AH69" s="971"/>
      <c r="AI69" s="971"/>
      <c r="AJ69" s="971"/>
      <c r="AK69" s="971">
        <v>0</v>
      </c>
      <c r="AL69" s="971"/>
      <c r="AM69" s="971"/>
      <c r="AN69" s="971"/>
      <c r="AO69" s="971"/>
      <c r="AP69" s="971">
        <f>14901209399/1000000</f>
        <v>14901.209398999999</v>
      </c>
      <c r="AQ69" s="971"/>
      <c r="AR69" s="971"/>
      <c r="AS69" s="971"/>
      <c r="AT69" s="971"/>
      <c r="AU69" s="971">
        <v>98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598</v>
      </c>
      <c r="C70" s="975"/>
      <c r="D70" s="975"/>
      <c r="E70" s="975"/>
      <c r="F70" s="975"/>
      <c r="G70" s="975"/>
      <c r="H70" s="975"/>
      <c r="I70" s="975"/>
      <c r="J70" s="975"/>
      <c r="K70" s="975"/>
      <c r="L70" s="975"/>
      <c r="M70" s="975"/>
      <c r="N70" s="975"/>
      <c r="O70" s="975"/>
      <c r="P70" s="976"/>
      <c r="Q70" s="977">
        <v>439</v>
      </c>
      <c r="R70" s="971"/>
      <c r="S70" s="971"/>
      <c r="T70" s="971"/>
      <c r="U70" s="971"/>
      <c r="V70" s="971">
        <v>511</v>
      </c>
      <c r="W70" s="971"/>
      <c r="X70" s="971"/>
      <c r="Y70" s="971"/>
      <c r="Z70" s="971"/>
      <c r="AA70" s="971">
        <f t="shared" ref="AA70" si="5">Q70-V70</f>
        <v>-72</v>
      </c>
      <c r="AB70" s="971"/>
      <c r="AC70" s="971"/>
      <c r="AD70" s="971"/>
      <c r="AE70" s="971"/>
      <c r="AF70" s="971">
        <v>213</v>
      </c>
      <c r="AG70" s="971"/>
      <c r="AH70" s="971"/>
      <c r="AI70" s="971"/>
      <c r="AJ70" s="971"/>
      <c r="AK70" s="971">
        <v>0</v>
      </c>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599</v>
      </c>
      <c r="C71" s="975"/>
      <c r="D71" s="975"/>
      <c r="E71" s="975"/>
      <c r="F71" s="975"/>
      <c r="G71" s="975"/>
      <c r="H71" s="975"/>
      <c r="I71" s="975"/>
      <c r="J71" s="975"/>
      <c r="K71" s="975"/>
      <c r="L71" s="975"/>
      <c r="M71" s="975"/>
      <c r="N71" s="975"/>
      <c r="O71" s="975"/>
      <c r="P71" s="976"/>
      <c r="Q71" s="977">
        <v>159</v>
      </c>
      <c r="R71" s="971"/>
      <c r="S71" s="971"/>
      <c r="T71" s="971"/>
      <c r="U71" s="971"/>
      <c r="V71" s="971">
        <v>134</v>
      </c>
      <c r="W71" s="971"/>
      <c r="X71" s="971"/>
      <c r="Y71" s="971"/>
      <c r="Z71" s="971"/>
      <c r="AA71" s="971">
        <f>Q71-V71-1</f>
        <v>24</v>
      </c>
      <c r="AB71" s="971"/>
      <c r="AC71" s="971"/>
      <c r="AD71" s="971"/>
      <c r="AE71" s="971"/>
      <c r="AF71" s="971">
        <v>24</v>
      </c>
      <c r="AG71" s="971"/>
      <c r="AH71" s="971"/>
      <c r="AI71" s="971"/>
      <c r="AJ71" s="971"/>
      <c r="AK71" s="971">
        <v>9</v>
      </c>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600</v>
      </c>
      <c r="C72" s="975"/>
      <c r="D72" s="975"/>
      <c r="E72" s="975"/>
      <c r="F72" s="975"/>
      <c r="G72" s="975"/>
      <c r="H72" s="975"/>
      <c r="I72" s="975"/>
      <c r="J72" s="975"/>
      <c r="K72" s="975"/>
      <c r="L72" s="975"/>
      <c r="M72" s="975"/>
      <c r="N72" s="975"/>
      <c r="O72" s="975"/>
      <c r="P72" s="976"/>
      <c r="Q72" s="977">
        <v>4300</v>
      </c>
      <c r="R72" s="971"/>
      <c r="S72" s="971"/>
      <c r="T72" s="971"/>
      <c r="U72" s="971"/>
      <c r="V72" s="971">
        <v>3691</v>
      </c>
      <c r="W72" s="971"/>
      <c r="X72" s="971"/>
      <c r="Y72" s="971"/>
      <c r="Z72" s="971"/>
      <c r="AA72" s="971">
        <f t="shared" si="4"/>
        <v>609</v>
      </c>
      <c r="AB72" s="971"/>
      <c r="AC72" s="971"/>
      <c r="AD72" s="971"/>
      <c r="AE72" s="971"/>
      <c r="AF72" s="971">
        <f t="shared" ref="AF72:AF74" si="6">Q72-V72</f>
        <v>609</v>
      </c>
      <c r="AG72" s="971"/>
      <c r="AH72" s="971"/>
      <c r="AI72" s="971"/>
      <c r="AJ72" s="971"/>
      <c r="AK72" s="971">
        <v>5</v>
      </c>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601</v>
      </c>
      <c r="C73" s="975"/>
      <c r="D73" s="975"/>
      <c r="E73" s="975"/>
      <c r="F73" s="975"/>
      <c r="G73" s="975"/>
      <c r="H73" s="975"/>
      <c r="I73" s="975"/>
      <c r="J73" s="975"/>
      <c r="K73" s="975"/>
      <c r="L73" s="975"/>
      <c r="M73" s="975"/>
      <c r="N73" s="975"/>
      <c r="O73" s="975"/>
      <c r="P73" s="976"/>
      <c r="Q73" s="977">
        <v>91</v>
      </c>
      <c r="R73" s="971"/>
      <c r="S73" s="971"/>
      <c r="T73" s="971"/>
      <c r="U73" s="971"/>
      <c r="V73" s="971">
        <v>85</v>
      </c>
      <c r="W73" s="971"/>
      <c r="X73" s="971"/>
      <c r="Y73" s="971"/>
      <c r="Z73" s="971"/>
      <c r="AA73" s="971">
        <v>5</v>
      </c>
      <c r="AB73" s="971"/>
      <c r="AC73" s="971"/>
      <c r="AD73" s="971"/>
      <c r="AE73" s="971"/>
      <c r="AF73" s="971">
        <v>5</v>
      </c>
      <c r="AG73" s="971"/>
      <c r="AH73" s="971"/>
      <c r="AI73" s="971"/>
      <c r="AJ73" s="971"/>
      <c r="AK73" s="971">
        <v>5</v>
      </c>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602</v>
      </c>
      <c r="C74" s="975"/>
      <c r="D74" s="975"/>
      <c r="E74" s="975"/>
      <c r="F74" s="975"/>
      <c r="G74" s="975"/>
      <c r="H74" s="975"/>
      <c r="I74" s="975"/>
      <c r="J74" s="975"/>
      <c r="K74" s="975"/>
      <c r="L74" s="975"/>
      <c r="M74" s="975"/>
      <c r="N74" s="975"/>
      <c r="O74" s="975"/>
      <c r="P74" s="976"/>
      <c r="Q74" s="977">
        <v>258426</v>
      </c>
      <c r="R74" s="971"/>
      <c r="S74" s="971"/>
      <c r="T74" s="971"/>
      <c r="U74" s="971"/>
      <c r="V74" s="971">
        <v>253681</v>
      </c>
      <c r="W74" s="971"/>
      <c r="X74" s="971"/>
      <c r="Y74" s="971"/>
      <c r="Z74" s="971"/>
      <c r="AA74" s="971">
        <f t="shared" si="4"/>
        <v>4745</v>
      </c>
      <c r="AB74" s="971"/>
      <c r="AC74" s="971"/>
      <c r="AD74" s="971"/>
      <c r="AE74" s="971"/>
      <c r="AF74" s="971">
        <f t="shared" si="6"/>
        <v>4745</v>
      </c>
      <c r="AG74" s="971"/>
      <c r="AH74" s="971"/>
      <c r="AI74" s="971"/>
      <c r="AJ74" s="971"/>
      <c r="AK74" s="971">
        <v>1906</v>
      </c>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398</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AF68+AF69+AF70+AF71+AF72+AF73+AF74+AF75</f>
        <v>10862</v>
      </c>
      <c r="AG88" s="959"/>
      <c r="AH88" s="959"/>
      <c r="AI88" s="959"/>
      <c r="AJ88" s="959"/>
      <c r="AK88" s="963"/>
      <c r="AL88" s="963"/>
      <c r="AM88" s="963"/>
      <c r="AN88" s="963"/>
      <c r="AO88" s="963"/>
      <c r="AP88" s="959">
        <f t="shared" ref="AP88" si="7">AP68+AP69+AP70+AP71+AP72+AP73+AP74+AP75</f>
        <v>15149.209398999999</v>
      </c>
      <c r="AQ88" s="959"/>
      <c r="AR88" s="959"/>
      <c r="AS88" s="959"/>
      <c r="AT88" s="959"/>
      <c r="AU88" s="959">
        <f t="shared" ref="AU88" si="8">AU68+AU69+AU70+AU71+AU72+AU73+AU74+AU75</f>
        <v>114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314</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314</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314</v>
      </c>
      <c r="DR109" s="896"/>
      <c r="DS109" s="896"/>
      <c r="DT109" s="896"/>
      <c r="DU109" s="897"/>
      <c r="DV109" s="898" t="s">
        <v>439</v>
      </c>
      <c r="DW109" s="896"/>
      <c r="DX109" s="896"/>
      <c r="DY109" s="896"/>
      <c r="DZ109" s="929"/>
    </row>
    <row r="110" spans="1:131" s="230" customFormat="1" ht="26.25" customHeight="1" x14ac:dyDescent="0.2">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388023</v>
      </c>
      <c r="AB110" s="889"/>
      <c r="AC110" s="889"/>
      <c r="AD110" s="889"/>
      <c r="AE110" s="890"/>
      <c r="AF110" s="891">
        <v>396098</v>
      </c>
      <c r="AG110" s="889"/>
      <c r="AH110" s="889"/>
      <c r="AI110" s="889"/>
      <c r="AJ110" s="890"/>
      <c r="AK110" s="891">
        <v>305011</v>
      </c>
      <c r="AL110" s="889"/>
      <c r="AM110" s="889"/>
      <c r="AN110" s="889"/>
      <c r="AO110" s="890"/>
      <c r="AP110" s="892">
        <v>21.6</v>
      </c>
      <c r="AQ110" s="893"/>
      <c r="AR110" s="893"/>
      <c r="AS110" s="893"/>
      <c r="AT110" s="894"/>
      <c r="AU110" s="930" t="s">
        <v>74</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3134551</v>
      </c>
      <c r="BR110" s="842"/>
      <c r="BS110" s="842"/>
      <c r="BT110" s="842"/>
      <c r="BU110" s="842"/>
      <c r="BV110" s="842">
        <v>3633933</v>
      </c>
      <c r="BW110" s="842"/>
      <c r="BX110" s="842"/>
      <c r="BY110" s="842"/>
      <c r="BZ110" s="842"/>
      <c r="CA110" s="842">
        <v>3944903</v>
      </c>
      <c r="CB110" s="842"/>
      <c r="CC110" s="842"/>
      <c r="CD110" s="842"/>
      <c r="CE110" s="842"/>
      <c r="CF110" s="866">
        <v>279.10000000000002</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420</v>
      </c>
      <c r="DH110" s="842"/>
      <c r="DI110" s="842"/>
      <c r="DJ110" s="842"/>
      <c r="DK110" s="842"/>
      <c r="DL110" s="842" t="s">
        <v>445</v>
      </c>
      <c r="DM110" s="842"/>
      <c r="DN110" s="842"/>
      <c r="DO110" s="842"/>
      <c r="DP110" s="842"/>
      <c r="DQ110" s="842" t="s">
        <v>400</v>
      </c>
      <c r="DR110" s="842"/>
      <c r="DS110" s="842"/>
      <c r="DT110" s="842"/>
      <c r="DU110" s="842"/>
      <c r="DV110" s="843" t="s">
        <v>446</v>
      </c>
      <c r="DW110" s="843"/>
      <c r="DX110" s="843"/>
      <c r="DY110" s="843"/>
      <c r="DZ110" s="844"/>
    </row>
    <row r="111" spans="1:131" s="230" customFormat="1" ht="26.25" customHeight="1" x14ac:dyDescent="0.2">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400</v>
      </c>
      <c r="AB111" s="919"/>
      <c r="AC111" s="919"/>
      <c r="AD111" s="919"/>
      <c r="AE111" s="920"/>
      <c r="AF111" s="921" t="s">
        <v>446</v>
      </c>
      <c r="AG111" s="919"/>
      <c r="AH111" s="919"/>
      <c r="AI111" s="919"/>
      <c r="AJ111" s="920"/>
      <c r="AK111" s="921" t="s">
        <v>400</v>
      </c>
      <c r="AL111" s="919"/>
      <c r="AM111" s="919"/>
      <c r="AN111" s="919"/>
      <c r="AO111" s="920"/>
      <c r="AP111" s="922" t="s">
        <v>400</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73</v>
      </c>
      <c r="BR111" s="817"/>
      <c r="BS111" s="817"/>
      <c r="BT111" s="817"/>
      <c r="BU111" s="817"/>
      <c r="BV111" s="817">
        <v>41</v>
      </c>
      <c r="BW111" s="817"/>
      <c r="BX111" s="817"/>
      <c r="BY111" s="817"/>
      <c r="BZ111" s="817"/>
      <c r="CA111" s="817">
        <v>25</v>
      </c>
      <c r="CB111" s="817"/>
      <c r="CC111" s="817"/>
      <c r="CD111" s="817"/>
      <c r="CE111" s="817"/>
      <c r="CF111" s="875">
        <v>0</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400</v>
      </c>
      <c r="DH111" s="817"/>
      <c r="DI111" s="817"/>
      <c r="DJ111" s="817"/>
      <c r="DK111" s="817"/>
      <c r="DL111" s="817" t="s">
        <v>445</v>
      </c>
      <c r="DM111" s="817"/>
      <c r="DN111" s="817"/>
      <c r="DO111" s="817"/>
      <c r="DP111" s="817"/>
      <c r="DQ111" s="817" t="s">
        <v>400</v>
      </c>
      <c r="DR111" s="817"/>
      <c r="DS111" s="817"/>
      <c r="DT111" s="817"/>
      <c r="DU111" s="817"/>
      <c r="DV111" s="794" t="s">
        <v>446</v>
      </c>
      <c r="DW111" s="794"/>
      <c r="DX111" s="794"/>
      <c r="DY111" s="794"/>
      <c r="DZ111" s="795"/>
    </row>
    <row r="112" spans="1:131" s="230"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420</v>
      </c>
      <c r="AB112" s="780"/>
      <c r="AC112" s="780"/>
      <c r="AD112" s="780"/>
      <c r="AE112" s="781"/>
      <c r="AF112" s="782" t="s">
        <v>452</v>
      </c>
      <c r="AG112" s="780"/>
      <c r="AH112" s="780"/>
      <c r="AI112" s="780"/>
      <c r="AJ112" s="781"/>
      <c r="AK112" s="782" t="s">
        <v>452</v>
      </c>
      <c r="AL112" s="780"/>
      <c r="AM112" s="780"/>
      <c r="AN112" s="780"/>
      <c r="AO112" s="781"/>
      <c r="AP112" s="824" t="s">
        <v>453</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86768</v>
      </c>
      <c r="BR112" s="817"/>
      <c r="BS112" s="817"/>
      <c r="BT112" s="817"/>
      <c r="BU112" s="817"/>
      <c r="BV112" s="817">
        <v>87887</v>
      </c>
      <c r="BW112" s="817"/>
      <c r="BX112" s="817"/>
      <c r="BY112" s="817"/>
      <c r="BZ112" s="817"/>
      <c r="CA112" s="817">
        <v>88910</v>
      </c>
      <c r="CB112" s="817"/>
      <c r="CC112" s="817"/>
      <c r="CD112" s="817"/>
      <c r="CE112" s="817"/>
      <c r="CF112" s="875">
        <v>6.3</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453</v>
      </c>
      <c r="DH112" s="817"/>
      <c r="DI112" s="817"/>
      <c r="DJ112" s="817"/>
      <c r="DK112" s="817"/>
      <c r="DL112" s="817" t="s">
        <v>452</v>
      </c>
      <c r="DM112" s="817"/>
      <c r="DN112" s="817"/>
      <c r="DO112" s="817"/>
      <c r="DP112" s="817"/>
      <c r="DQ112" s="817" t="s">
        <v>446</v>
      </c>
      <c r="DR112" s="817"/>
      <c r="DS112" s="817"/>
      <c r="DT112" s="817"/>
      <c r="DU112" s="817"/>
      <c r="DV112" s="794" t="s">
        <v>445</v>
      </c>
      <c r="DW112" s="794"/>
      <c r="DX112" s="794"/>
      <c r="DY112" s="794"/>
      <c r="DZ112" s="795"/>
    </row>
    <row r="113" spans="1:130" s="230" customFormat="1" ht="26.25" customHeight="1" x14ac:dyDescent="0.2">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7917</v>
      </c>
      <c r="AB113" s="919"/>
      <c r="AC113" s="919"/>
      <c r="AD113" s="919"/>
      <c r="AE113" s="920"/>
      <c r="AF113" s="921">
        <v>7931</v>
      </c>
      <c r="AG113" s="919"/>
      <c r="AH113" s="919"/>
      <c r="AI113" s="919"/>
      <c r="AJ113" s="920"/>
      <c r="AK113" s="921">
        <v>7962</v>
      </c>
      <c r="AL113" s="919"/>
      <c r="AM113" s="919"/>
      <c r="AN113" s="919"/>
      <c r="AO113" s="920"/>
      <c r="AP113" s="922">
        <v>0.6</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132601</v>
      </c>
      <c r="BR113" s="817"/>
      <c r="BS113" s="817"/>
      <c r="BT113" s="817"/>
      <c r="BU113" s="817"/>
      <c r="BV113" s="817">
        <v>123168</v>
      </c>
      <c r="BW113" s="817"/>
      <c r="BX113" s="817"/>
      <c r="BY113" s="817"/>
      <c r="BZ113" s="817"/>
      <c r="CA113" s="817">
        <v>114306</v>
      </c>
      <c r="CB113" s="817"/>
      <c r="CC113" s="817"/>
      <c r="CD113" s="817"/>
      <c r="CE113" s="817"/>
      <c r="CF113" s="875">
        <v>8.1</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400</v>
      </c>
      <c r="DM113" s="780"/>
      <c r="DN113" s="780"/>
      <c r="DO113" s="780"/>
      <c r="DP113" s="781"/>
      <c r="DQ113" s="782" t="s">
        <v>400</v>
      </c>
      <c r="DR113" s="780"/>
      <c r="DS113" s="780"/>
      <c r="DT113" s="780"/>
      <c r="DU113" s="781"/>
      <c r="DV113" s="824" t="s">
        <v>420</v>
      </c>
      <c r="DW113" s="825"/>
      <c r="DX113" s="825"/>
      <c r="DY113" s="825"/>
      <c r="DZ113" s="826"/>
    </row>
    <row r="114" spans="1:130" s="230" customFormat="1" ht="26.25" customHeight="1" x14ac:dyDescent="0.2">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14488</v>
      </c>
      <c r="AB114" s="780"/>
      <c r="AC114" s="780"/>
      <c r="AD114" s="780"/>
      <c r="AE114" s="781"/>
      <c r="AF114" s="782">
        <v>13788</v>
      </c>
      <c r="AG114" s="780"/>
      <c r="AH114" s="780"/>
      <c r="AI114" s="780"/>
      <c r="AJ114" s="781"/>
      <c r="AK114" s="782">
        <v>14759</v>
      </c>
      <c r="AL114" s="780"/>
      <c r="AM114" s="780"/>
      <c r="AN114" s="780"/>
      <c r="AO114" s="781"/>
      <c r="AP114" s="824">
        <v>1</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166383</v>
      </c>
      <c r="BR114" s="817"/>
      <c r="BS114" s="817"/>
      <c r="BT114" s="817"/>
      <c r="BU114" s="817"/>
      <c r="BV114" s="817">
        <v>163220</v>
      </c>
      <c r="BW114" s="817"/>
      <c r="BX114" s="817"/>
      <c r="BY114" s="817"/>
      <c r="BZ114" s="817"/>
      <c r="CA114" s="817">
        <v>263407</v>
      </c>
      <c r="CB114" s="817"/>
      <c r="CC114" s="817"/>
      <c r="CD114" s="817"/>
      <c r="CE114" s="817"/>
      <c r="CF114" s="875">
        <v>18.600000000000001</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400</v>
      </c>
      <c r="DM114" s="780"/>
      <c r="DN114" s="780"/>
      <c r="DO114" s="780"/>
      <c r="DP114" s="781"/>
      <c r="DQ114" s="782" t="s">
        <v>452</v>
      </c>
      <c r="DR114" s="780"/>
      <c r="DS114" s="780"/>
      <c r="DT114" s="780"/>
      <c r="DU114" s="781"/>
      <c r="DV114" s="824" t="s">
        <v>445</v>
      </c>
      <c r="DW114" s="825"/>
      <c r="DX114" s="825"/>
      <c r="DY114" s="825"/>
      <c r="DZ114" s="826"/>
    </row>
    <row r="115" spans="1:130" s="230" customFormat="1" ht="26.25" customHeight="1" x14ac:dyDescent="0.2">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86</v>
      </c>
      <c r="AB115" s="919"/>
      <c r="AC115" s="919"/>
      <c r="AD115" s="919"/>
      <c r="AE115" s="920"/>
      <c r="AF115" s="921">
        <v>50</v>
      </c>
      <c r="AG115" s="919"/>
      <c r="AH115" s="919"/>
      <c r="AI115" s="919"/>
      <c r="AJ115" s="920"/>
      <c r="AK115" s="921">
        <v>16</v>
      </c>
      <c r="AL115" s="919"/>
      <c r="AM115" s="919"/>
      <c r="AN115" s="919"/>
      <c r="AO115" s="920"/>
      <c r="AP115" s="922">
        <v>0</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420</v>
      </c>
      <c r="BR115" s="817"/>
      <c r="BS115" s="817"/>
      <c r="BT115" s="817"/>
      <c r="BU115" s="817"/>
      <c r="BV115" s="817" t="s">
        <v>452</v>
      </c>
      <c r="BW115" s="817"/>
      <c r="BX115" s="817"/>
      <c r="BY115" s="817"/>
      <c r="BZ115" s="817"/>
      <c r="CA115" s="817" t="s">
        <v>453</v>
      </c>
      <c r="CB115" s="817"/>
      <c r="CC115" s="817"/>
      <c r="CD115" s="817"/>
      <c r="CE115" s="817"/>
      <c r="CF115" s="875" t="s">
        <v>400</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452</v>
      </c>
      <c r="DM115" s="780"/>
      <c r="DN115" s="780"/>
      <c r="DO115" s="780"/>
      <c r="DP115" s="781"/>
      <c r="DQ115" s="782" t="s">
        <v>129</v>
      </c>
      <c r="DR115" s="780"/>
      <c r="DS115" s="780"/>
      <c r="DT115" s="780"/>
      <c r="DU115" s="781"/>
      <c r="DV115" s="824" t="s">
        <v>445</v>
      </c>
      <c r="DW115" s="825"/>
      <c r="DX115" s="825"/>
      <c r="DY115" s="825"/>
      <c r="DZ115" s="826"/>
    </row>
    <row r="116" spans="1:130" s="230" customFormat="1" ht="26.25" customHeight="1" x14ac:dyDescent="0.2">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400</v>
      </c>
      <c r="AG116" s="780"/>
      <c r="AH116" s="780"/>
      <c r="AI116" s="780"/>
      <c r="AJ116" s="781"/>
      <c r="AK116" s="782" t="s">
        <v>400</v>
      </c>
      <c r="AL116" s="780"/>
      <c r="AM116" s="780"/>
      <c r="AN116" s="780"/>
      <c r="AO116" s="781"/>
      <c r="AP116" s="824" t="s">
        <v>452</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420</v>
      </c>
      <c r="BR116" s="817"/>
      <c r="BS116" s="817"/>
      <c r="BT116" s="817"/>
      <c r="BU116" s="817"/>
      <c r="BV116" s="817" t="s">
        <v>452</v>
      </c>
      <c r="BW116" s="817"/>
      <c r="BX116" s="817"/>
      <c r="BY116" s="817"/>
      <c r="BZ116" s="817"/>
      <c r="CA116" s="817" t="s">
        <v>420</v>
      </c>
      <c r="CB116" s="817"/>
      <c r="CC116" s="817"/>
      <c r="CD116" s="817"/>
      <c r="CE116" s="817"/>
      <c r="CF116" s="875" t="s">
        <v>453</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446</v>
      </c>
      <c r="DH116" s="780"/>
      <c r="DI116" s="780"/>
      <c r="DJ116" s="780"/>
      <c r="DK116" s="781"/>
      <c r="DL116" s="782" t="s">
        <v>420</v>
      </c>
      <c r="DM116" s="780"/>
      <c r="DN116" s="780"/>
      <c r="DO116" s="780"/>
      <c r="DP116" s="781"/>
      <c r="DQ116" s="782" t="s">
        <v>452</v>
      </c>
      <c r="DR116" s="780"/>
      <c r="DS116" s="780"/>
      <c r="DT116" s="780"/>
      <c r="DU116" s="781"/>
      <c r="DV116" s="824" t="s">
        <v>400</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410514</v>
      </c>
      <c r="AB117" s="903"/>
      <c r="AC117" s="903"/>
      <c r="AD117" s="903"/>
      <c r="AE117" s="904"/>
      <c r="AF117" s="905">
        <v>417867</v>
      </c>
      <c r="AG117" s="903"/>
      <c r="AH117" s="903"/>
      <c r="AI117" s="903"/>
      <c r="AJ117" s="904"/>
      <c r="AK117" s="905">
        <v>327748</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400</v>
      </c>
      <c r="BR117" s="817"/>
      <c r="BS117" s="817"/>
      <c r="BT117" s="817"/>
      <c r="BU117" s="817"/>
      <c r="BV117" s="817" t="s">
        <v>400</v>
      </c>
      <c r="BW117" s="817"/>
      <c r="BX117" s="817"/>
      <c r="BY117" s="817"/>
      <c r="BZ117" s="817"/>
      <c r="CA117" s="817" t="s">
        <v>400</v>
      </c>
      <c r="CB117" s="817"/>
      <c r="CC117" s="817"/>
      <c r="CD117" s="817"/>
      <c r="CE117" s="817"/>
      <c r="CF117" s="875" t="s">
        <v>452</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400</v>
      </c>
      <c r="DH117" s="780"/>
      <c r="DI117" s="780"/>
      <c r="DJ117" s="780"/>
      <c r="DK117" s="781"/>
      <c r="DL117" s="782" t="s">
        <v>400</v>
      </c>
      <c r="DM117" s="780"/>
      <c r="DN117" s="780"/>
      <c r="DO117" s="780"/>
      <c r="DP117" s="781"/>
      <c r="DQ117" s="782" t="s">
        <v>452</v>
      </c>
      <c r="DR117" s="780"/>
      <c r="DS117" s="780"/>
      <c r="DT117" s="780"/>
      <c r="DU117" s="781"/>
      <c r="DV117" s="824" t="s">
        <v>400</v>
      </c>
      <c r="DW117" s="825"/>
      <c r="DX117" s="825"/>
      <c r="DY117" s="825"/>
      <c r="DZ117" s="826"/>
    </row>
    <row r="118" spans="1:130" s="230" customFormat="1" ht="26.25" customHeight="1" x14ac:dyDescent="0.2">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314</v>
      </c>
      <c r="AL118" s="896"/>
      <c r="AM118" s="896"/>
      <c r="AN118" s="896"/>
      <c r="AO118" s="897"/>
      <c r="AP118" s="899" t="s">
        <v>439</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452</v>
      </c>
      <c r="BR118" s="845"/>
      <c r="BS118" s="845"/>
      <c r="BT118" s="845"/>
      <c r="BU118" s="845"/>
      <c r="BV118" s="845" t="s">
        <v>452</v>
      </c>
      <c r="BW118" s="845"/>
      <c r="BX118" s="845"/>
      <c r="BY118" s="845"/>
      <c r="BZ118" s="845"/>
      <c r="CA118" s="845" t="s">
        <v>445</v>
      </c>
      <c r="CB118" s="845"/>
      <c r="CC118" s="845"/>
      <c r="CD118" s="845"/>
      <c r="CE118" s="845"/>
      <c r="CF118" s="875" t="s">
        <v>445</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452</v>
      </c>
      <c r="DH118" s="780"/>
      <c r="DI118" s="780"/>
      <c r="DJ118" s="780"/>
      <c r="DK118" s="781"/>
      <c r="DL118" s="782" t="s">
        <v>445</v>
      </c>
      <c r="DM118" s="780"/>
      <c r="DN118" s="780"/>
      <c r="DO118" s="780"/>
      <c r="DP118" s="781"/>
      <c r="DQ118" s="782" t="s">
        <v>446</v>
      </c>
      <c r="DR118" s="780"/>
      <c r="DS118" s="780"/>
      <c r="DT118" s="780"/>
      <c r="DU118" s="781"/>
      <c r="DV118" s="824" t="s">
        <v>452</v>
      </c>
      <c r="DW118" s="825"/>
      <c r="DX118" s="825"/>
      <c r="DY118" s="825"/>
      <c r="DZ118" s="826"/>
    </row>
    <row r="119" spans="1:130" s="230" customFormat="1" ht="26.25" customHeight="1" x14ac:dyDescent="0.2">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452</v>
      </c>
      <c r="AB119" s="889"/>
      <c r="AC119" s="889"/>
      <c r="AD119" s="889"/>
      <c r="AE119" s="890"/>
      <c r="AF119" s="891" t="s">
        <v>445</v>
      </c>
      <c r="AG119" s="889"/>
      <c r="AH119" s="889"/>
      <c r="AI119" s="889"/>
      <c r="AJ119" s="890"/>
      <c r="AK119" s="891" t="s">
        <v>452</v>
      </c>
      <c r="AL119" s="889"/>
      <c r="AM119" s="889"/>
      <c r="AN119" s="889"/>
      <c r="AO119" s="890"/>
      <c r="AP119" s="892" t="s">
        <v>446</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473</v>
      </c>
      <c r="BP119" s="878"/>
      <c r="BQ119" s="879">
        <v>3520376</v>
      </c>
      <c r="BR119" s="845"/>
      <c r="BS119" s="845"/>
      <c r="BT119" s="845"/>
      <c r="BU119" s="845"/>
      <c r="BV119" s="845">
        <v>4008249</v>
      </c>
      <c r="BW119" s="845"/>
      <c r="BX119" s="845"/>
      <c r="BY119" s="845"/>
      <c r="BZ119" s="845"/>
      <c r="CA119" s="845">
        <v>4411551</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73</v>
      </c>
      <c r="DH119" s="764"/>
      <c r="DI119" s="764"/>
      <c r="DJ119" s="764"/>
      <c r="DK119" s="765"/>
      <c r="DL119" s="766">
        <v>41</v>
      </c>
      <c r="DM119" s="764"/>
      <c r="DN119" s="764"/>
      <c r="DO119" s="764"/>
      <c r="DP119" s="765"/>
      <c r="DQ119" s="766">
        <v>25</v>
      </c>
      <c r="DR119" s="764"/>
      <c r="DS119" s="764"/>
      <c r="DT119" s="764"/>
      <c r="DU119" s="765"/>
      <c r="DV119" s="848">
        <v>0</v>
      </c>
      <c r="DW119" s="849"/>
      <c r="DX119" s="849"/>
      <c r="DY119" s="849"/>
      <c r="DZ119" s="850"/>
    </row>
    <row r="120" spans="1:130" s="230" customFormat="1" ht="26.25" customHeight="1" x14ac:dyDescent="0.2">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445</v>
      </c>
      <c r="AB120" s="780"/>
      <c r="AC120" s="780"/>
      <c r="AD120" s="780"/>
      <c r="AE120" s="781"/>
      <c r="AF120" s="782" t="s">
        <v>445</v>
      </c>
      <c r="AG120" s="780"/>
      <c r="AH120" s="780"/>
      <c r="AI120" s="780"/>
      <c r="AJ120" s="781"/>
      <c r="AK120" s="782" t="s">
        <v>445</v>
      </c>
      <c r="AL120" s="780"/>
      <c r="AM120" s="780"/>
      <c r="AN120" s="780"/>
      <c r="AO120" s="781"/>
      <c r="AP120" s="824" t="s">
        <v>445</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5523360</v>
      </c>
      <c r="BR120" s="842"/>
      <c r="BS120" s="842"/>
      <c r="BT120" s="842"/>
      <c r="BU120" s="842"/>
      <c r="BV120" s="842">
        <v>5676220</v>
      </c>
      <c r="BW120" s="842"/>
      <c r="BX120" s="842"/>
      <c r="BY120" s="842"/>
      <c r="BZ120" s="842"/>
      <c r="CA120" s="842">
        <v>5638160</v>
      </c>
      <c r="CB120" s="842"/>
      <c r="CC120" s="842"/>
      <c r="CD120" s="842"/>
      <c r="CE120" s="842"/>
      <c r="CF120" s="866">
        <v>398.9</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82835</v>
      </c>
      <c r="DH120" s="842"/>
      <c r="DI120" s="842"/>
      <c r="DJ120" s="842"/>
      <c r="DK120" s="842"/>
      <c r="DL120" s="842">
        <v>83607</v>
      </c>
      <c r="DM120" s="842"/>
      <c r="DN120" s="842"/>
      <c r="DO120" s="842"/>
      <c r="DP120" s="842"/>
      <c r="DQ120" s="842">
        <v>85579</v>
      </c>
      <c r="DR120" s="842"/>
      <c r="DS120" s="842"/>
      <c r="DT120" s="842"/>
      <c r="DU120" s="842"/>
      <c r="DV120" s="843">
        <v>6.1</v>
      </c>
      <c r="DW120" s="843"/>
      <c r="DX120" s="843"/>
      <c r="DY120" s="843"/>
      <c r="DZ120" s="844"/>
    </row>
    <row r="121" spans="1:130" s="230" customFormat="1" ht="26.25" customHeight="1" x14ac:dyDescent="0.2">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445</v>
      </c>
      <c r="AB121" s="780"/>
      <c r="AC121" s="780"/>
      <c r="AD121" s="780"/>
      <c r="AE121" s="781"/>
      <c r="AF121" s="782" t="s">
        <v>445</v>
      </c>
      <c r="AG121" s="780"/>
      <c r="AH121" s="780"/>
      <c r="AI121" s="780"/>
      <c r="AJ121" s="781"/>
      <c r="AK121" s="782" t="s">
        <v>445</v>
      </c>
      <c r="AL121" s="780"/>
      <c r="AM121" s="780"/>
      <c r="AN121" s="780"/>
      <c r="AO121" s="781"/>
      <c r="AP121" s="824" t="s">
        <v>445</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t="s">
        <v>445</v>
      </c>
      <c r="BR121" s="817"/>
      <c r="BS121" s="817"/>
      <c r="BT121" s="817"/>
      <c r="BU121" s="817"/>
      <c r="BV121" s="817" t="s">
        <v>445</v>
      </c>
      <c r="BW121" s="817"/>
      <c r="BX121" s="817"/>
      <c r="BY121" s="817"/>
      <c r="BZ121" s="817"/>
      <c r="CA121" s="817" t="s">
        <v>445</v>
      </c>
      <c r="CB121" s="817"/>
      <c r="CC121" s="817"/>
      <c r="CD121" s="817"/>
      <c r="CE121" s="817"/>
      <c r="CF121" s="875" t="s">
        <v>445</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v>3933</v>
      </c>
      <c r="DH121" s="817"/>
      <c r="DI121" s="817"/>
      <c r="DJ121" s="817"/>
      <c r="DK121" s="817"/>
      <c r="DL121" s="817">
        <v>4280</v>
      </c>
      <c r="DM121" s="817"/>
      <c r="DN121" s="817"/>
      <c r="DO121" s="817"/>
      <c r="DP121" s="817"/>
      <c r="DQ121" s="817">
        <v>3331</v>
      </c>
      <c r="DR121" s="817"/>
      <c r="DS121" s="817"/>
      <c r="DT121" s="817"/>
      <c r="DU121" s="817"/>
      <c r="DV121" s="794">
        <v>0.2</v>
      </c>
      <c r="DW121" s="794"/>
      <c r="DX121" s="794"/>
      <c r="DY121" s="794"/>
      <c r="DZ121" s="795"/>
    </row>
    <row r="122" spans="1:130" s="230" customFormat="1" ht="26.25" customHeight="1" x14ac:dyDescent="0.2">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445</v>
      </c>
      <c r="AB122" s="780"/>
      <c r="AC122" s="780"/>
      <c r="AD122" s="780"/>
      <c r="AE122" s="781"/>
      <c r="AF122" s="782" t="s">
        <v>445</v>
      </c>
      <c r="AG122" s="780"/>
      <c r="AH122" s="780"/>
      <c r="AI122" s="780"/>
      <c r="AJ122" s="781"/>
      <c r="AK122" s="782" t="s">
        <v>445</v>
      </c>
      <c r="AL122" s="780"/>
      <c r="AM122" s="780"/>
      <c r="AN122" s="780"/>
      <c r="AO122" s="781"/>
      <c r="AP122" s="824" t="s">
        <v>445</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2722779</v>
      </c>
      <c r="BR122" s="845"/>
      <c r="BS122" s="845"/>
      <c r="BT122" s="845"/>
      <c r="BU122" s="845"/>
      <c r="BV122" s="845">
        <v>3938302</v>
      </c>
      <c r="BW122" s="845"/>
      <c r="BX122" s="845"/>
      <c r="BY122" s="845"/>
      <c r="BZ122" s="845"/>
      <c r="CA122" s="845">
        <v>4163938</v>
      </c>
      <c r="CB122" s="845"/>
      <c r="CC122" s="845"/>
      <c r="CD122" s="845"/>
      <c r="CE122" s="845"/>
      <c r="CF122" s="846">
        <v>294.60000000000002</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t="s">
        <v>446</v>
      </c>
      <c r="DH122" s="817"/>
      <c r="DI122" s="817"/>
      <c r="DJ122" s="817"/>
      <c r="DK122" s="817"/>
      <c r="DL122" s="817" t="s">
        <v>445</v>
      </c>
      <c r="DM122" s="817"/>
      <c r="DN122" s="817"/>
      <c r="DO122" s="817"/>
      <c r="DP122" s="817"/>
      <c r="DQ122" s="817" t="s">
        <v>452</v>
      </c>
      <c r="DR122" s="817"/>
      <c r="DS122" s="817"/>
      <c r="DT122" s="817"/>
      <c r="DU122" s="817"/>
      <c r="DV122" s="794" t="s">
        <v>452</v>
      </c>
      <c r="DW122" s="794"/>
      <c r="DX122" s="794"/>
      <c r="DY122" s="794"/>
      <c r="DZ122" s="795"/>
    </row>
    <row r="123" spans="1:130" s="230" customFormat="1" ht="26.25" customHeight="1" x14ac:dyDescent="0.2">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452</v>
      </c>
      <c r="AB123" s="780"/>
      <c r="AC123" s="780"/>
      <c r="AD123" s="780"/>
      <c r="AE123" s="781"/>
      <c r="AF123" s="782" t="s">
        <v>452</v>
      </c>
      <c r="AG123" s="780"/>
      <c r="AH123" s="780"/>
      <c r="AI123" s="780"/>
      <c r="AJ123" s="781"/>
      <c r="AK123" s="782" t="s">
        <v>452</v>
      </c>
      <c r="AL123" s="780"/>
      <c r="AM123" s="780"/>
      <c r="AN123" s="780"/>
      <c r="AO123" s="781"/>
      <c r="AP123" s="824" t="s">
        <v>452</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484</v>
      </c>
      <c r="BP123" s="878"/>
      <c r="BQ123" s="832">
        <v>8246139</v>
      </c>
      <c r="BR123" s="833"/>
      <c r="BS123" s="833"/>
      <c r="BT123" s="833"/>
      <c r="BU123" s="833"/>
      <c r="BV123" s="833">
        <v>9614522</v>
      </c>
      <c r="BW123" s="833"/>
      <c r="BX123" s="833"/>
      <c r="BY123" s="833"/>
      <c r="BZ123" s="833"/>
      <c r="CA123" s="833">
        <v>9802098</v>
      </c>
      <c r="CB123" s="833"/>
      <c r="CC123" s="833"/>
      <c r="CD123" s="833"/>
      <c r="CE123" s="833"/>
      <c r="CF123" s="748"/>
      <c r="CG123" s="749"/>
      <c r="CH123" s="749"/>
      <c r="CI123" s="749"/>
      <c r="CJ123" s="834"/>
      <c r="CK123" s="869"/>
      <c r="CL123" s="855"/>
      <c r="CM123" s="855"/>
      <c r="CN123" s="855"/>
      <c r="CO123" s="856"/>
      <c r="CP123" s="835" t="s">
        <v>485</v>
      </c>
      <c r="CQ123" s="836"/>
      <c r="CR123" s="836"/>
      <c r="CS123" s="836"/>
      <c r="CT123" s="836"/>
      <c r="CU123" s="836"/>
      <c r="CV123" s="836"/>
      <c r="CW123" s="836"/>
      <c r="CX123" s="836"/>
      <c r="CY123" s="836"/>
      <c r="CZ123" s="836"/>
      <c r="DA123" s="836"/>
      <c r="DB123" s="836"/>
      <c r="DC123" s="836"/>
      <c r="DD123" s="836"/>
      <c r="DE123" s="836"/>
      <c r="DF123" s="837"/>
      <c r="DG123" s="779" t="s">
        <v>486</v>
      </c>
      <c r="DH123" s="780"/>
      <c r="DI123" s="780"/>
      <c r="DJ123" s="780"/>
      <c r="DK123" s="781"/>
      <c r="DL123" s="782" t="s">
        <v>486</v>
      </c>
      <c r="DM123" s="780"/>
      <c r="DN123" s="780"/>
      <c r="DO123" s="780"/>
      <c r="DP123" s="781"/>
      <c r="DQ123" s="782" t="s">
        <v>486</v>
      </c>
      <c r="DR123" s="780"/>
      <c r="DS123" s="780"/>
      <c r="DT123" s="780"/>
      <c r="DU123" s="781"/>
      <c r="DV123" s="824" t="s">
        <v>486</v>
      </c>
      <c r="DW123" s="825"/>
      <c r="DX123" s="825"/>
      <c r="DY123" s="825"/>
      <c r="DZ123" s="826"/>
    </row>
    <row r="124" spans="1:130" s="230" customFormat="1" ht="26.25" customHeight="1" thickBot="1" x14ac:dyDescent="0.25">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486</v>
      </c>
      <c r="AB124" s="780"/>
      <c r="AC124" s="780"/>
      <c r="AD124" s="780"/>
      <c r="AE124" s="781"/>
      <c r="AF124" s="782" t="s">
        <v>486</v>
      </c>
      <c r="AG124" s="780"/>
      <c r="AH124" s="780"/>
      <c r="AI124" s="780"/>
      <c r="AJ124" s="781"/>
      <c r="AK124" s="782" t="s">
        <v>486</v>
      </c>
      <c r="AL124" s="780"/>
      <c r="AM124" s="780"/>
      <c r="AN124" s="780"/>
      <c r="AO124" s="781"/>
      <c r="AP124" s="824" t="s">
        <v>486</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486</v>
      </c>
      <c r="BR124" s="831"/>
      <c r="BS124" s="831"/>
      <c r="BT124" s="831"/>
      <c r="BU124" s="831"/>
      <c r="BV124" s="831" t="s">
        <v>486</v>
      </c>
      <c r="BW124" s="831"/>
      <c r="BX124" s="831"/>
      <c r="BY124" s="831"/>
      <c r="BZ124" s="831"/>
      <c r="CA124" s="831" t="s">
        <v>486</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489</v>
      </c>
      <c r="DH124" s="764"/>
      <c r="DI124" s="764"/>
      <c r="DJ124" s="764"/>
      <c r="DK124" s="765"/>
      <c r="DL124" s="766" t="s">
        <v>489</v>
      </c>
      <c r="DM124" s="764"/>
      <c r="DN124" s="764"/>
      <c r="DO124" s="764"/>
      <c r="DP124" s="765"/>
      <c r="DQ124" s="766" t="s">
        <v>489</v>
      </c>
      <c r="DR124" s="764"/>
      <c r="DS124" s="764"/>
      <c r="DT124" s="764"/>
      <c r="DU124" s="765"/>
      <c r="DV124" s="848" t="s">
        <v>489</v>
      </c>
      <c r="DW124" s="849"/>
      <c r="DX124" s="849"/>
      <c r="DY124" s="849"/>
      <c r="DZ124" s="850"/>
    </row>
    <row r="125" spans="1:130" s="230" customFormat="1" ht="26.25" customHeight="1" x14ac:dyDescent="0.2">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489</v>
      </c>
      <c r="AB125" s="780"/>
      <c r="AC125" s="780"/>
      <c r="AD125" s="780"/>
      <c r="AE125" s="781"/>
      <c r="AF125" s="782" t="s">
        <v>489</v>
      </c>
      <c r="AG125" s="780"/>
      <c r="AH125" s="780"/>
      <c r="AI125" s="780"/>
      <c r="AJ125" s="781"/>
      <c r="AK125" s="782" t="s">
        <v>489</v>
      </c>
      <c r="AL125" s="780"/>
      <c r="AM125" s="780"/>
      <c r="AN125" s="780"/>
      <c r="AO125" s="781"/>
      <c r="AP125" s="824" t="s">
        <v>489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489</v>
      </c>
      <c r="DH125" s="842"/>
      <c r="DI125" s="842"/>
      <c r="DJ125" s="842"/>
      <c r="DK125" s="842"/>
      <c r="DL125" s="842" t="s">
        <v>489</v>
      </c>
      <c r="DM125" s="842"/>
      <c r="DN125" s="842"/>
      <c r="DO125" s="842"/>
      <c r="DP125" s="842"/>
      <c r="DQ125" s="842" t="s">
        <v>489</v>
      </c>
      <c r="DR125" s="842"/>
      <c r="DS125" s="842"/>
      <c r="DT125" s="842"/>
      <c r="DU125" s="842"/>
      <c r="DV125" s="843" t="s">
        <v>489</v>
      </c>
      <c r="DW125" s="843"/>
      <c r="DX125" s="843"/>
      <c r="DY125" s="843"/>
      <c r="DZ125" s="844"/>
    </row>
    <row r="126" spans="1:130" s="230" customFormat="1" ht="26.25" customHeight="1" thickBot="1" x14ac:dyDescent="0.25">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489</v>
      </c>
      <c r="AB126" s="780"/>
      <c r="AC126" s="780"/>
      <c r="AD126" s="780"/>
      <c r="AE126" s="781"/>
      <c r="AF126" s="782" t="s">
        <v>489</v>
      </c>
      <c r="AG126" s="780"/>
      <c r="AH126" s="780"/>
      <c r="AI126" s="780"/>
      <c r="AJ126" s="781"/>
      <c r="AK126" s="782" t="s">
        <v>489</v>
      </c>
      <c r="AL126" s="780"/>
      <c r="AM126" s="780"/>
      <c r="AN126" s="780"/>
      <c r="AO126" s="781"/>
      <c r="AP126" s="824" t="s">
        <v>489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489</v>
      </c>
      <c r="DM126" s="817"/>
      <c r="DN126" s="817"/>
      <c r="DO126" s="817"/>
      <c r="DP126" s="817"/>
      <c r="DQ126" s="817" t="s">
        <v>489</v>
      </c>
      <c r="DR126" s="817"/>
      <c r="DS126" s="817"/>
      <c r="DT126" s="817"/>
      <c r="DU126" s="817"/>
      <c r="DV126" s="794" t="s">
        <v>489</v>
      </c>
      <c r="DW126" s="794"/>
      <c r="DX126" s="794"/>
      <c r="DY126" s="794"/>
      <c r="DZ126" s="795"/>
    </row>
    <row r="127" spans="1:130" s="230" customFormat="1" ht="26.25" customHeight="1" x14ac:dyDescent="0.2">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86</v>
      </c>
      <c r="AB127" s="780"/>
      <c r="AC127" s="780"/>
      <c r="AD127" s="780"/>
      <c r="AE127" s="781"/>
      <c r="AF127" s="782">
        <v>50</v>
      </c>
      <c r="AG127" s="780"/>
      <c r="AH127" s="780"/>
      <c r="AI127" s="780"/>
      <c r="AJ127" s="781"/>
      <c r="AK127" s="782">
        <v>16</v>
      </c>
      <c r="AL127" s="780"/>
      <c r="AM127" s="780"/>
      <c r="AN127" s="780"/>
      <c r="AO127" s="781"/>
      <c r="AP127" s="824">
        <v>0</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489</v>
      </c>
      <c r="DH127" s="817"/>
      <c r="DI127" s="817"/>
      <c r="DJ127" s="817"/>
      <c r="DK127" s="817"/>
      <c r="DL127" s="817" t="s">
        <v>489</v>
      </c>
      <c r="DM127" s="817"/>
      <c r="DN127" s="817"/>
      <c r="DO127" s="817"/>
      <c r="DP127" s="817"/>
      <c r="DQ127" s="817" t="s">
        <v>489</v>
      </c>
      <c r="DR127" s="817"/>
      <c r="DS127" s="817"/>
      <c r="DT127" s="817"/>
      <c r="DU127" s="817"/>
      <c r="DV127" s="794" t="s">
        <v>129</v>
      </c>
      <c r="DW127" s="794"/>
      <c r="DX127" s="794"/>
      <c r="DY127" s="794"/>
      <c r="DZ127" s="795"/>
    </row>
    <row r="128" spans="1:130" s="230" customFormat="1" ht="26.25" customHeight="1" thickBot="1" x14ac:dyDescent="0.25">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t="s">
        <v>489</v>
      </c>
      <c r="AB128" s="801"/>
      <c r="AC128" s="801"/>
      <c r="AD128" s="801"/>
      <c r="AE128" s="802"/>
      <c r="AF128" s="803" t="s">
        <v>489</v>
      </c>
      <c r="AG128" s="801"/>
      <c r="AH128" s="801"/>
      <c r="AI128" s="801"/>
      <c r="AJ128" s="802"/>
      <c r="AK128" s="803" t="s">
        <v>129</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489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t="s">
        <v>489</v>
      </c>
      <c r="DH128" s="791"/>
      <c r="DI128" s="791"/>
      <c r="DJ128" s="791"/>
      <c r="DK128" s="791"/>
      <c r="DL128" s="791" t="s">
        <v>129</v>
      </c>
      <c r="DM128" s="791"/>
      <c r="DN128" s="791"/>
      <c r="DO128" s="791"/>
      <c r="DP128" s="791"/>
      <c r="DQ128" s="791" t="s">
        <v>489</v>
      </c>
      <c r="DR128" s="791"/>
      <c r="DS128" s="791"/>
      <c r="DT128" s="791"/>
      <c r="DU128" s="791"/>
      <c r="DV128" s="792" t="s">
        <v>489</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1650534</v>
      </c>
      <c r="AB129" s="780"/>
      <c r="AC129" s="780"/>
      <c r="AD129" s="780"/>
      <c r="AE129" s="781"/>
      <c r="AF129" s="782">
        <v>1824338</v>
      </c>
      <c r="AG129" s="780"/>
      <c r="AH129" s="780"/>
      <c r="AI129" s="780"/>
      <c r="AJ129" s="781"/>
      <c r="AK129" s="782">
        <v>1672348</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129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315289</v>
      </c>
      <c r="AB130" s="780"/>
      <c r="AC130" s="780"/>
      <c r="AD130" s="780"/>
      <c r="AE130" s="781"/>
      <c r="AF130" s="782">
        <v>318523</v>
      </c>
      <c r="AG130" s="780"/>
      <c r="AH130" s="780"/>
      <c r="AI130" s="780"/>
      <c r="AJ130" s="781"/>
      <c r="AK130" s="782">
        <v>259063</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6.1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1335245</v>
      </c>
      <c r="AB131" s="764"/>
      <c r="AC131" s="764"/>
      <c r="AD131" s="764"/>
      <c r="AE131" s="765"/>
      <c r="AF131" s="766">
        <v>1505815</v>
      </c>
      <c r="AG131" s="764"/>
      <c r="AH131" s="764"/>
      <c r="AI131" s="764"/>
      <c r="AJ131" s="765"/>
      <c r="AK131" s="766">
        <v>1413285</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489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7.1316499970000002</v>
      </c>
      <c r="AB132" s="745"/>
      <c r="AC132" s="745"/>
      <c r="AD132" s="745"/>
      <c r="AE132" s="746"/>
      <c r="AF132" s="747">
        <v>6.5973575770000004</v>
      </c>
      <c r="AG132" s="745"/>
      <c r="AH132" s="745"/>
      <c r="AI132" s="745"/>
      <c r="AJ132" s="746"/>
      <c r="AK132" s="747">
        <v>4.8599539370000002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7.6</v>
      </c>
      <c r="AB133" s="724"/>
      <c r="AC133" s="724"/>
      <c r="AD133" s="724"/>
      <c r="AE133" s="725"/>
      <c r="AF133" s="723">
        <v>7.2</v>
      </c>
      <c r="AG133" s="724"/>
      <c r="AH133" s="724"/>
      <c r="AI133" s="724"/>
      <c r="AJ133" s="725"/>
      <c r="AK133" s="723">
        <v>6.1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JmlA39TivyAXxMQeHuH59Mipr2ZQJ7p+esizNGUY/uyKRZKyRDmtj+OcRizLTXCqK9n3OaWaZUyjxPWxMEgfA==" saltValue="JE3En6tyfUzroqyvryvVU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B74:P74"/>
    <mergeCell ref="B73:P73"/>
    <mergeCell ref="B72:P72"/>
    <mergeCell ref="B71:P71"/>
    <mergeCell ref="B70:P70"/>
    <mergeCell ref="B69:P69"/>
    <mergeCell ref="B68:P68"/>
    <mergeCell ref="DL7:DP7"/>
    <mergeCell ref="DQ7:DU7"/>
    <mergeCell ref="DV7:DZ7"/>
    <mergeCell ref="B8:P8"/>
    <mergeCell ref="Q8:U8"/>
    <mergeCell ref="V8:Z8"/>
    <mergeCell ref="AA8:AE8"/>
    <mergeCell ref="AF8:AJ8"/>
    <mergeCell ref="AK8:AO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F06C7-B661-43CD-B18A-DBED8E6A5FE7}">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YSPtN28PgHhsRYedeX7tiuqfA2SEH2wPN5ym8SRu7N5ns4JiX5SM4/FN99DqiWF3Cll1yiPnTkf29QzABcxfig==" saltValue="k2QSy0S1Bmd8c5ISUTDdS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REbOUWTislJHFt6Bn1Dts26Wckz4nPNUo96U+6iMt/vBn2UTpn0CUg/uXmJrjQKgKiNPA87QafZDhd0ZLmR/GA==" saltValue="4JrpDENytHmf6fp3TM0gO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378326</v>
      </c>
      <c r="AP9" s="281">
        <v>351931</v>
      </c>
      <c r="AQ9" s="282">
        <v>239803</v>
      </c>
      <c r="AR9" s="283">
        <v>46.8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65466</v>
      </c>
      <c r="AP10" s="284">
        <v>60899</v>
      </c>
      <c r="AQ10" s="285">
        <v>35073</v>
      </c>
      <c r="AR10" s="286">
        <v>73.599999999999994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v>2045</v>
      </c>
      <c r="AP11" s="284">
        <v>1902</v>
      </c>
      <c r="AQ11" s="285">
        <v>3640</v>
      </c>
      <c r="AR11" s="286">
        <v>-47.7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525</v>
      </c>
      <c r="AP12" s="284" t="s">
        <v>525</v>
      </c>
      <c r="AQ12" s="285" t="s">
        <v>525</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8035</v>
      </c>
      <c r="AP13" s="284">
        <v>7474</v>
      </c>
      <c r="AQ13" s="285">
        <v>11407</v>
      </c>
      <c r="AR13" s="286">
        <v>-34.5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7454</v>
      </c>
      <c r="AP14" s="284">
        <v>6934</v>
      </c>
      <c r="AQ14" s="285">
        <v>4585</v>
      </c>
      <c r="AR14" s="286">
        <v>51.2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-24902</v>
      </c>
      <c r="AP15" s="284">
        <v>-23165</v>
      </c>
      <c r="AQ15" s="285">
        <v>-18839</v>
      </c>
      <c r="AR15" s="286">
        <v>23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436424</v>
      </c>
      <c r="AP16" s="284">
        <v>405976</v>
      </c>
      <c r="AQ16" s="285">
        <v>275669</v>
      </c>
      <c r="AR16" s="286">
        <v>47.3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31.63</v>
      </c>
      <c r="AP21" s="298">
        <v>23.86</v>
      </c>
      <c r="AQ21" s="299">
        <v>7.77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90</v>
      </c>
      <c r="AP22" s="303">
        <v>95.5</v>
      </c>
      <c r="AQ22" s="304">
        <v>-5.5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305011</v>
      </c>
      <c r="AP32" s="312">
        <v>283731</v>
      </c>
      <c r="AQ32" s="313">
        <v>162926</v>
      </c>
      <c r="AR32" s="314">
        <v>74.099999999999994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525</v>
      </c>
      <c r="AP34" s="312" t="s">
        <v>525</v>
      </c>
      <c r="AQ34" s="313">
        <v>4</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7962</v>
      </c>
      <c r="AP35" s="312">
        <v>7407</v>
      </c>
      <c r="AQ35" s="313">
        <v>33512</v>
      </c>
      <c r="AR35" s="314">
        <v>-77.900000000000006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14759</v>
      </c>
      <c r="AP36" s="312">
        <v>13729</v>
      </c>
      <c r="AQ36" s="313">
        <v>2866</v>
      </c>
      <c r="AR36" s="314">
        <v>379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v>16</v>
      </c>
      <c r="AP37" s="312">
        <v>15</v>
      </c>
      <c r="AQ37" s="313">
        <v>1429</v>
      </c>
      <c r="AR37" s="314">
        <v>-99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525</v>
      </c>
      <c r="AP38" s="315" t="s">
        <v>525</v>
      </c>
      <c r="AQ38" s="316">
        <v>30</v>
      </c>
      <c r="AR38" s="304" t="s">
        <v>525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t="s">
        <v>525</v>
      </c>
      <c r="AP39" s="312" t="s">
        <v>525</v>
      </c>
      <c r="AQ39" s="313">
        <v>-7390</v>
      </c>
      <c r="AR39" s="314" t="s">
        <v>525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-259063</v>
      </c>
      <c r="AP40" s="312">
        <v>-240989</v>
      </c>
      <c r="AQ40" s="313">
        <v>-136323</v>
      </c>
      <c r="AR40" s="314">
        <v>76.8</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68685</v>
      </c>
      <c r="AP41" s="312">
        <v>63893</v>
      </c>
      <c r="AQ41" s="313">
        <v>57054</v>
      </c>
      <c r="AR41" s="314">
        <v>12</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1122884</v>
      </c>
      <c r="AN51" s="334">
        <v>943600</v>
      </c>
      <c r="AO51" s="335">
        <v>17.7</v>
      </c>
      <c r="AP51" s="336">
        <v>271581</v>
      </c>
      <c r="AQ51" s="337">
        <v>-6.7</v>
      </c>
      <c r="AR51" s="338">
        <v>24.4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589410</v>
      </c>
      <c r="AN52" s="342">
        <v>495303</v>
      </c>
      <c r="AO52" s="343">
        <v>32</v>
      </c>
      <c r="AP52" s="344">
        <v>117844</v>
      </c>
      <c r="AQ52" s="345">
        <v>-1</v>
      </c>
      <c r="AR52" s="346">
        <v>33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1053507</v>
      </c>
      <c r="AN53" s="334">
        <v>909764</v>
      </c>
      <c r="AO53" s="335">
        <v>-3.6</v>
      </c>
      <c r="AP53" s="336">
        <v>268375</v>
      </c>
      <c r="AQ53" s="337">
        <v>-1.2</v>
      </c>
      <c r="AR53" s="338">
        <v>-2.4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467328</v>
      </c>
      <c r="AN54" s="342">
        <v>403565</v>
      </c>
      <c r="AO54" s="343">
        <v>-18.5</v>
      </c>
      <c r="AP54" s="344">
        <v>119602</v>
      </c>
      <c r="AQ54" s="345">
        <v>1.5</v>
      </c>
      <c r="AR54" s="346">
        <v>-20</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969554</v>
      </c>
      <c r="AN55" s="334">
        <v>853481</v>
      </c>
      <c r="AO55" s="335">
        <v>-6.2</v>
      </c>
      <c r="AP55" s="336">
        <v>301035</v>
      </c>
      <c r="AQ55" s="337">
        <v>12.2</v>
      </c>
      <c r="AR55" s="338">
        <v>-18.399999999999999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588043</v>
      </c>
      <c r="AN56" s="342">
        <v>517643</v>
      </c>
      <c r="AO56" s="343">
        <v>28.3</v>
      </c>
      <c r="AP56" s="344">
        <v>154376</v>
      </c>
      <c r="AQ56" s="345">
        <v>29.1</v>
      </c>
      <c r="AR56" s="346">
        <v>-0.8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971873</v>
      </c>
      <c r="AN57" s="334">
        <v>854018</v>
      </c>
      <c r="AO57" s="335">
        <v>0.1</v>
      </c>
      <c r="AP57" s="336">
        <v>277467</v>
      </c>
      <c r="AQ57" s="337">
        <v>-7.8</v>
      </c>
      <c r="AR57" s="338">
        <v>7.9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635645</v>
      </c>
      <c r="AN58" s="342">
        <v>558563</v>
      </c>
      <c r="AO58" s="343">
        <v>7.9</v>
      </c>
      <c r="AP58" s="344">
        <v>128378</v>
      </c>
      <c r="AQ58" s="345">
        <v>-16.8</v>
      </c>
      <c r="AR58" s="346">
        <v>24.7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1011314</v>
      </c>
      <c r="AN59" s="334">
        <v>940757</v>
      </c>
      <c r="AO59" s="335">
        <v>10.199999999999999</v>
      </c>
      <c r="AP59" s="336">
        <v>282256</v>
      </c>
      <c r="AQ59" s="337">
        <v>1.7</v>
      </c>
      <c r="AR59" s="338">
        <v>8.5</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668595</v>
      </c>
      <c r="AN60" s="342">
        <v>621949</v>
      </c>
      <c r="AO60" s="343">
        <v>11.3</v>
      </c>
      <c r="AP60" s="344">
        <v>145453</v>
      </c>
      <c r="AQ60" s="345">
        <v>13.3</v>
      </c>
      <c r="AR60" s="346">
        <v>-2</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1025826</v>
      </c>
      <c r="AN61" s="349">
        <v>900324</v>
      </c>
      <c r="AO61" s="350">
        <v>3.6</v>
      </c>
      <c r="AP61" s="351">
        <v>280143</v>
      </c>
      <c r="AQ61" s="352">
        <v>-0.4</v>
      </c>
      <c r="AR61" s="338">
        <v>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589804</v>
      </c>
      <c r="AN62" s="342">
        <v>519405</v>
      </c>
      <c r="AO62" s="343">
        <v>12.2</v>
      </c>
      <c r="AP62" s="344">
        <v>133131</v>
      </c>
      <c r="AQ62" s="345">
        <v>5.2</v>
      </c>
      <c r="AR62" s="346">
        <v>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UToRKzefqdndBz06p9YaRnygcF6mLPGZoahAZohZp/GVJpHJW3kewdBM3KJ7ge3RQapYx8nTqII9Rz9WEDVbEg==" saltValue="kp8laHuDKKKL9/l7OELJ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1" spans="125:125" ht="13.5" hidden="1" customHeight="1" x14ac:dyDescent="0.2">
      <c r="DU121" s="259"/>
    </row>
  </sheetData>
  <sheetProtection algorithmName="SHA-512" hashValue="TDWyqyurfsjRo8M2xqULvGGxSw/VT6xR7nhRNViY1xDXCqhsmSFMtZOJKeG5A5cKzxTWaYpXEwJWMSL/8UXCQA==" saltValue="PjUVwUUG27B0uZcejKNw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9ZohN9QQ1iOkLMUfez0Tz+MhNds7J26Q7nuIIYWYlkQgERUHdvi4t6Rhr1XV4SYbcGxQycv9fAZQSLSuaB2QTg==" saltValue="CefY8EpMlUaWHXYV2osF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58.31</v>
      </c>
      <c r="G47" s="12">
        <v>56.43</v>
      </c>
      <c r="H47" s="12">
        <v>49.02</v>
      </c>
      <c r="I47" s="12">
        <v>51.54</v>
      </c>
      <c r="J47" s="13">
        <v>57.59</v>
      </c>
    </row>
    <row r="48" spans="2:10" ht="57.75" customHeight="1" x14ac:dyDescent="0.2">
      <c r="B48" s="14"/>
      <c r="C48" s="1141" t="s">
        <v>4</v>
      </c>
      <c r="D48" s="1141"/>
      <c r="E48" s="1142"/>
      <c r="F48" s="15">
        <v>4.99</v>
      </c>
      <c r="G48" s="16">
        <v>2.62</v>
      </c>
      <c r="H48" s="16">
        <v>10.48</v>
      </c>
      <c r="I48" s="16">
        <v>5.13</v>
      </c>
      <c r="J48" s="17">
        <v>16.2</v>
      </c>
    </row>
    <row r="49" spans="2:10" ht="57.75" customHeight="1" thickBot="1" x14ac:dyDescent="0.25">
      <c r="B49" s="18"/>
      <c r="C49" s="1143" t="s">
        <v>5</v>
      </c>
      <c r="D49" s="1143"/>
      <c r="E49" s="1144"/>
      <c r="F49" s="19" t="s">
        <v>571</v>
      </c>
      <c r="G49" s="20" t="s">
        <v>572</v>
      </c>
      <c r="H49" s="20">
        <v>0</v>
      </c>
      <c r="I49" s="20" t="s">
        <v>573</v>
      </c>
      <c r="J49" s="21">
        <v>7.62</v>
      </c>
    </row>
    <row r="50" spans="2:10" ht="13" x14ac:dyDescent="0.2"/>
  </sheetData>
  <sheetProtection algorithmName="SHA-512" hashValue="+r7wRK4d9buWi3Z0neYBjdAovf9NPe0lt9uRd+rQ82yrFskd5I4adhyDbX3XjcB4VCpGwkCFKh66dHcBM/pXAg==" saltValue="yaZiqFuNxI36aiKgX661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2024-03-19T01:35:11Z</cp:lastPrinted>
  <dcterms:created xsi:type="dcterms:W3CDTF">2024-02-05T00:29:41Z</dcterms:created>
  <dcterms:modified xsi:type="dcterms:W3CDTF">2024-03-19T02:43:15Z</dcterms:modified>
  <cp:category/>
</cp:coreProperties>
</file>