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10.1.36.23\地方債係\210-公営企業決算調査\07経営比較分析表\R05（R4決算）\04 各団体回答\○09 藤岡市\"/>
    </mc:Choice>
  </mc:AlternateContent>
  <xr:revisionPtr revIDLastSave="0" documentId="13_ncr:1_{A5096AE7-C7AA-4683-81BB-82381BFF34EF}" xr6:coauthVersionLast="47" xr6:coauthVersionMax="47" xr10:uidLastSave="{00000000-0000-0000-0000-000000000000}"/>
  <workbookProtection workbookAlgorithmName="SHA-512" workbookHashValue="nIMMF9m3WLuZwjHLt+Z+1DJWOW7FslGPmXX9u4k6sNt2B2QR5DaUCfVQwlhFgYxbPr+axEvedH9s4YnMjhcOsA==" workbookSaltValue="GaUlqYIccjVnwUujp3IXYA==" workbookSpinCount="100000" lockStructure="1"/>
  <bookViews>
    <workbookView xWindow="0" yWindow="240" windowWidth="25125" windowHeight="1491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AT10" i="4" s="1"/>
  <c r="V6" i="5"/>
  <c r="U6" i="5"/>
  <c r="T6" i="5"/>
  <c r="AT8" i="4" s="1"/>
  <c r="S6" i="5"/>
  <c r="AL8" i="4" s="1"/>
  <c r="R6" i="5"/>
  <c r="AD10" i="4" s="1"/>
  <c r="Q6" i="5"/>
  <c r="P6" i="5"/>
  <c r="P10" i="4" s="1"/>
  <c r="O6" i="5"/>
  <c r="I10" i="4" s="1"/>
  <c r="N6" i="5"/>
  <c r="M6" i="5"/>
  <c r="L6" i="5"/>
  <c r="K6" i="5"/>
  <c r="P8" i="4" s="1"/>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H86" i="4"/>
  <c r="E86" i="4"/>
  <c r="BB10" i="4"/>
  <c r="AL10" i="4"/>
  <c r="W10" i="4"/>
  <c r="B10" i="4"/>
  <c r="BB8" i="4"/>
  <c r="AD8" i="4"/>
  <c r="W8" i="4"/>
  <c r="B8" i="4"/>
  <c r="B6" i="4"/>
</calcChain>
</file>

<file path=xl/sharedStrings.xml><?xml version="1.0" encoding="utf-8"?>
<sst xmlns="http://schemas.openxmlformats.org/spreadsheetml/2006/main" count="247" uniqueCount="118">
  <si>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</si>
  <si>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</si>
  <si>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</si>
  <si>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</si>
  <si>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</si>
  <si>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</si>
  <si>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</si>
  <si>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</si>
  <si>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</si>
  <si>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</si>
  <si>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</si>
  <si>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</si>
  <si>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</si>
  <si>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</si>
  <si>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</si>
  <si>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</si>
  <si>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</si>
  <si>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</si>
  <si>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</si>
  <si>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</si>
  <si>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</si>
  <si>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</si>
  <si>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</si>
  <si>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</si>
  <si>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</si>
  <si>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</si>
  <si>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</si>
  <si>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</si>
  <si>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</si>
  <si>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</si>
  <si>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</si>
  <si>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</si>
  <si>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</si>
  <si>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</si>
  <si>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</si>
  <si>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</si>
  <si>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</si>
  <si>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</si>
  <si>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</si>
  <si>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</si>
  <si>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</si>
  <si>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</si>
  <si>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</si>
  <si>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</si>
  <si>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</si>
  <si>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</si>
  <si>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</si>
  <si>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</si>
  <si>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</si>
  <si>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</si>
  <si>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</si>
  <si>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</si>
  <si>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</si>
  <si>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</si>
  <si>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</si>
  <si>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</si>
  <si>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</si>
  <si>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</si>
  <si>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</si>
  <si>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</si>
  <si>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</si>
  <si>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</si>
  <si>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</si>
  <si>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</si>
  <si>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</si>
  <si>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</si>
  <si>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</si>
  <si>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</si>
  <si>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</si>
  <si>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</si>
  <si>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</si>
  <si>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</si>
  <si>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</si>
  <si>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</si>
  <si>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</si>
  <si>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</si>
  <si>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</si>
  <si>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</si>
  <si>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</si>
  <si>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</si>
  <si>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</si>
  <si>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</si>
  <si>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</si>
  <si>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</si>
  <si>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</si>
  <si>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</si>
  <si>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</si>
  <si>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</si>
  <si>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</si>
  <si>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</si>
  <si>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</si>
  <si>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</si>
  <si>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</si>
  <si>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</si>
  <si>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</si>
  <si>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</si>
  <si>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</si>
  <si>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藤岡市</t>
  </si>
  <si>
    <t>法非適用</t>
  </si>
  <si>
    <t>下水道事業</t>
  </si>
  <si>
    <t>特定地域生活排水処理</t>
  </si>
  <si>
    <t>K2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</si>
  <si>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</si>
  <si>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</si>
  <si>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</si>
  <si>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</si>
  <si>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</si>
  <si>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</si>
  <si>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</si>
  <si>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</si>
  <si>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</si>
  <si>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</si>
  <si>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</si>
  <si>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</si>
  <si>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</si>
  <si>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事業開始後20年が経過し、ブロワ本体の耐用年数による交換等による修繕費の増加が見込まれる。
　また、ネット破損による担体流出など、本体の不具合の発生も増えてきている。
　各戸に整備した浄化槽機種に合ったブロワが必要であることや、経年により交換部品の供給が終了となった機種もあるため、引き続き計画的な更新により長寿命化を行うことが必要となっている。</t>
    <rPh sb="33" eb="35">
      <t>シュウゼン</t>
    </rPh>
    <rPh sb="35" eb="36">
      <t>ヒ</t>
    </rPh>
    <rPh sb="155" eb="159">
      <t>チョウジュミョウカ</t>
    </rPh>
    <phoneticPr fontId="4"/>
  </si>
  <si>
    <t>　令和2年度に、事業全体の財源不足を補うため減債基金積立金繰入額を多めにした結果、①収益的収支比率が高くなったが、令和3年度に例年並みに戻したため、以降は減少している。
　使用料は、浄化槽の点検費用や検査費用を基に積算された単価であるが、浄化槽設置工事に係る起債償還金が考慮されていないため、④企業債残高対事業規模比率が高くなっている。令和2年度に下水道事業が法適化されたことに伴い、当事業も含めて一般会計繰出金について見直しを行ったが、企業債償還に一般会計から負担することを定めなかったため、令和2年度には大幅に増加したがその後は徐々に減少している。
　本市の使用料には修繕費用も含まれる設定になっており、令和3年度は修繕に係る費用が前年度から減少したことから⑤経費回収率が上昇、4年度も同水準となった。
　設置した浄化槽にメーターを設置していないことから、浄化槽の規格から想定される処理量から汚水処理原価を算出している。処理量が定量であることから⑥汚水処理原価についても修繕に係る費用が影響し、ほぼ横ばいとなっている。また、浄化槽の現状能力を把握していないことから、⑦施設利用率は、設置時の想定された処理水量のまま見直していないため、100％となっている。
　当事業は、浄化槽設置希望者の住宅敷地に、市が浄化槽を設置するものである。既に個人で合併浄化槽を設置してある箇所もあり、あくまで希望に基づく事業であるため、⑧処理区域人口を、希望者の人員数としたことから、水洗化率は100％となっている。
　浄化槽の整備希望が減少したことから、令和2年度限りで新規の浄化槽整備は廃止し、既存浄化槽の維持管理を中心とした事業へ転換した。</t>
    <rPh sb="57" eb="59">
      <t>レイワ</t>
    </rPh>
    <rPh sb="60" eb="62">
      <t>ネンド</t>
    </rPh>
    <rPh sb="63" eb="65">
      <t>レイネン</t>
    </rPh>
    <rPh sb="65" eb="66">
      <t>ナ</t>
    </rPh>
    <rPh sb="68" eb="69">
      <t>モド</t>
    </rPh>
    <rPh sb="74" eb="76">
      <t>イコウ</t>
    </rPh>
    <rPh sb="77" eb="79">
      <t>ゲンショウ</t>
    </rPh>
    <rPh sb="247" eb="249">
      <t>レイワ</t>
    </rPh>
    <rPh sb="250" eb="252">
      <t>ネンド</t>
    </rPh>
    <rPh sb="264" eb="265">
      <t>ゴ</t>
    </rPh>
    <rPh sb="266" eb="268">
      <t>ジョジョ</t>
    </rPh>
    <rPh sb="269" eb="271">
      <t>ゲンショウ</t>
    </rPh>
    <rPh sb="278" eb="280">
      <t>ホンシ</t>
    </rPh>
    <rPh sb="281" eb="283">
      <t>シヨウ</t>
    </rPh>
    <rPh sb="283" eb="284">
      <t>リョウ</t>
    </rPh>
    <rPh sb="304" eb="306">
      <t>レイワ</t>
    </rPh>
    <rPh sb="307" eb="309">
      <t>ネンド</t>
    </rPh>
    <rPh sb="310" eb="312">
      <t>シュウゼン</t>
    </rPh>
    <rPh sb="313" eb="314">
      <t>カカ</t>
    </rPh>
    <rPh sb="315" eb="317">
      <t>ヒヨウ</t>
    </rPh>
    <rPh sb="318" eb="321">
      <t>ゼンネンド</t>
    </rPh>
    <rPh sb="323" eb="325">
      <t>ゲンショウ</t>
    </rPh>
    <rPh sb="338" eb="340">
      <t>ジョウショウ</t>
    </rPh>
    <rPh sb="342" eb="344">
      <t>ネンド</t>
    </rPh>
    <rPh sb="345" eb="348">
      <t>ドウスイジュン</t>
    </rPh>
    <rPh sb="416" eb="418">
      <t>テイリョウ</t>
    </rPh>
    <rPh sb="437" eb="439">
      <t>シュウゼン</t>
    </rPh>
    <rPh sb="440" eb="441">
      <t>カカ</t>
    </rPh>
    <rPh sb="442" eb="444">
      <t>ヒヨウ</t>
    </rPh>
    <rPh sb="445" eb="447">
      <t>エイキョウ</t>
    </rPh>
    <rPh sb="451" eb="452">
      <t>ヨコ</t>
    </rPh>
    <rPh sb="657" eb="659">
      <t>キボウ</t>
    </rPh>
    <rPh sb="660" eb="662">
      <t>ゲンショウ</t>
    </rPh>
    <rPh sb="674" eb="675">
      <t>カギ</t>
    </rPh>
    <phoneticPr fontId="4"/>
  </si>
  <si>
    <t>　事業実施地域は高齢者世帯が多く、既に空き家となり使用休止となったケースが生じている。
　アンケート結果や申請実績から、本事業での浄化槽整備に対する住民ニーズは極めて少ないと考えられるため、令和2年度限りで当事業における新規の設置は終了し、他の地域で実施している合併処理浄化槽設置補助金事業をこの地域でも適用させた。
　本事業においては、整備済み浄化槽の維持管理を行いながら経営の健全化を図るとともに、浄化槽使用料の改定、使用者への浄化槽の譲渡や、使用休止状態が続き再開が見込めない浄化槽等については撤去するなど、経営の効率性や使用者の利便性からも事業の方向性の検討が必要と考えられる。</t>
    <rPh sb="100" eb="101">
      <t>カギ</t>
    </rPh>
    <rPh sb="113" eb="115">
      <t>セッチ</t>
    </rPh>
    <rPh sb="116" eb="118">
      <t>シュウリョウ</t>
    </rPh>
    <rPh sb="131" eb="133">
      <t>ガッペイ</t>
    </rPh>
    <rPh sb="133" eb="135">
      <t>ショリ</t>
    </rPh>
    <rPh sb="135" eb="138">
      <t>ジョウカソウ</t>
    </rPh>
    <rPh sb="138" eb="140">
      <t>セッチ</t>
    </rPh>
    <rPh sb="182" eb="183">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</si>
</sst>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16" fillId="0" borderId="6" xfId="0" applyFont="1" applyBorder="1" applyAlignment="1" applyProtection="1">
      <alignment horizontal="left" vertical="top" wrapText="1"/>
      <protection locked="0"/>
    </xf>
    <xf numFmtId="0" fontId="16" fillId="0" borderId="0" xfId="0" applyFont="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A6A-480B-B98C-237D3F434AAB}"/>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9A6A-480B-B98C-237D3F434AAB}"/>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812D-471D-A386-A6FBB2E01852}"/>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59.94</c:v>
                </c:pt>
                <c:pt idx="1">
                  <c:v>59.64</c:v>
                </c:pt>
                <c:pt idx="2">
                  <c:v>58.19</c:v>
                </c:pt>
                <c:pt idx="3">
                  <c:v>56.52</c:v>
                </c:pt>
                <c:pt idx="4">
                  <c:v>88.45</c:v>
                </c:pt>
              </c:numCache>
            </c:numRef>
          </c:val>
          <c:smooth val="0"/>
          <c:extLst>
            <c:ext xmlns:c16="http://schemas.microsoft.com/office/drawing/2014/chart" uri="{C3380CC4-5D6E-409C-BE32-E72D297353CC}">
              <c16:uniqueId val="{00000001-812D-471D-A386-A6FBB2E01852}"/>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F3F5-47C8-A979-1A1319D742DE}"/>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89.66</c:v>
                </c:pt>
                <c:pt idx="1">
                  <c:v>90.63</c:v>
                </c:pt>
                <c:pt idx="2">
                  <c:v>87.8</c:v>
                </c:pt>
                <c:pt idx="3">
                  <c:v>88.43</c:v>
                </c:pt>
                <c:pt idx="4">
                  <c:v>90.34</c:v>
                </c:pt>
              </c:numCache>
            </c:numRef>
          </c:val>
          <c:smooth val="0"/>
          <c:extLst>
            <c:ext xmlns:c16="http://schemas.microsoft.com/office/drawing/2014/chart" uri="{C3380CC4-5D6E-409C-BE32-E72D297353CC}">
              <c16:uniqueId val="{00000001-F3F5-47C8-A979-1A1319D742DE}"/>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108.79</c:v>
                </c:pt>
                <c:pt idx="1">
                  <c:v>115.71</c:v>
                </c:pt>
                <c:pt idx="2">
                  <c:v>124.85</c:v>
                </c:pt>
                <c:pt idx="3">
                  <c:v>95.02</c:v>
                </c:pt>
                <c:pt idx="4">
                  <c:v>97.67</c:v>
                </c:pt>
              </c:numCache>
            </c:numRef>
          </c:val>
          <c:extLst>
            <c:ext xmlns:c16="http://schemas.microsoft.com/office/drawing/2014/chart" uri="{C3380CC4-5D6E-409C-BE32-E72D297353CC}">
              <c16:uniqueId val="{00000000-95A0-4ADC-AD0B-E9E454AA5A59}"/>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5A0-4ADC-AD0B-E9E454AA5A59}"/>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18F-4DAE-897F-8A11DF36F058}"/>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18F-4DAE-897F-8A11DF36F058}"/>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CFB-467D-92BC-AC30B7234362}"/>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CFB-467D-92BC-AC30B7234362}"/>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F52-48F9-B8DC-D4714A0538EE}"/>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F52-48F9-B8DC-D4714A0538EE}"/>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BA4-4FBF-B896-84678813EF7D}"/>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BA4-4FBF-B896-84678813EF7D}"/>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466.72</c:v>
                </c:pt>
                <c:pt idx="1">
                  <c:v>399.04</c:v>
                </c:pt>
                <c:pt idx="2">
                  <c:v>563.52</c:v>
                </c:pt>
                <c:pt idx="3">
                  <c:v>512.25</c:v>
                </c:pt>
                <c:pt idx="4">
                  <c:v>461.76</c:v>
                </c:pt>
              </c:numCache>
            </c:numRef>
          </c:val>
          <c:extLst>
            <c:ext xmlns:c16="http://schemas.microsoft.com/office/drawing/2014/chart" uri="{C3380CC4-5D6E-409C-BE32-E72D297353CC}">
              <c16:uniqueId val="{00000000-B9AE-4E3B-8958-FE6C7426F914}"/>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296.89</c:v>
                </c:pt>
                <c:pt idx="1">
                  <c:v>270.57</c:v>
                </c:pt>
                <c:pt idx="2">
                  <c:v>294.27</c:v>
                </c:pt>
                <c:pt idx="3">
                  <c:v>294.08999999999997</c:v>
                </c:pt>
                <c:pt idx="4">
                  <c:v>294.08999999999997</c:v>
                </c:pt>
              </c:numCache>
            </c:numRef>
          </c:val>
          <c:smooth val="0"/>
          <c:extLst>
            <c:ext xmlns:c16="http://schemas.microsoft.com/office/drawing/2014/chart" uri="{C3380CC4-5D6E-409C-BE32-E72D297353CC}">
              <c16:uniqueId val="{00000001-B9AE-4E3B-8958-FE6C7426F914}"/>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62.26</c:v>
                </c:pt>
                <c:pt idx="1">
                  <c:v>59.99</c:v>
                </c:pt>
                <c:pt idx="2">
                  <c:v>57.72</c:v>
                </c:pt>
                <c:pt idx="3">
                  <c:v>59.88</c:v>
                </c:pt>
                <c:pt idx="4">
                  <c:v>59.88</c:v>
                </c:pt>
              </c:numCache>
            </c:numRef>
          </c:val>
          <c:extLst>
            <c:ext xmlns:c16="http://schemas.microsoft.com/office/drawing/2014/chart" uri="{C3380CC4-5D6E-409C-BE32-E72D297353CC}">
              <c16:uniqueId val="{00000000-CF25-474E-B964-55E8F3931B94}"/>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63.06</c:v>
                </c:pt>
                <c:pt idx="1">
                  <c:v>62.5</c:v>
                </c:pt>
                <c:pt idx="2">
                  <c:v>60.59</c:v>
                </c:pt>
                <c:pt idx="3">
                  <c:v>60</c:v>
                </c:pt>
                <c:pt idx="4">
                  <c:v>59.01</c:v>
                </c:pt>
              </c:numCache>
            </c:numRef>
          </c:val>
          <c:smooth val="0"/>
          <c:extLst>
            <c:ext xmlns:c16="http://schemas.microsoft.com/office/drawing/2014/chart" uri="{C3380CC4-5D6E-409C-BE32-E72D297353CC}">
              <c16:uniqueId val="{00000001-CF25-474E-B964-55E8F3931B94}"/>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157.88999999999999</c:v>
                </c:pt>
                <c:pt idx="1">
                  <c:v>164.76</c:v>
                </c:pt>
                <c:pt idx="2">
                  <c:v>172.01</c:v>
                </c:pt>
                <c:pt idx="3">
                  <c:v>166.44</c:v>
                </c:pt>
                <c:pt idx="4">
                  <c:v>166.64</c:v>
                </c:pt>
              </c:numCache>
            </c:numRef>
          </c:val>
          <c:extLst>
            <c:ext xmlns:c16="http://schemas.microsoft.com/office/drawing/2014/chart" uri="{C3380CC4-5D6E-409C-BE32-E72D297353CC}">
              <c16:uniqueId val="{00000000-CF54-4807-9CA7-BB93CDE461E8}"/>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264.77</c:v>
                </c:pt>
                <c:pt idx="1">
                  <c:v>269.33</c:v>
                </c:pt>
                <c:pt idx="2">
                  <c:v>280.23</c:v>
                </c:pt>
                <c:pt idx="3">
                  <c:v>282.70999999999998</c:v>
                </c:pt>
                <c:pt idx="4">
                  <c:v>291.82</c:v>
                </c:pt>
              </c:numCache>
            </c:numRef>
          </c:val>
          <c:smooth val="0"/>
          <c:extLst>
            <c:ext xmlns:c16="http://schemas.microsoft.com/office/drawing/2014/chart" uri="{C3380CC4-5D6E-409C-BE32-E72D297353CC}">
              <c16:uniqueId val="{00000001-CF54-4807-9CA7-BB93CDE461E8}"/>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【307.39】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【86.02】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【294.83】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群馬県　藤岡市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75" t="s">
        <v>9</v>
      </c>
      <c r="BM7" s="76"/>
      <c r="BN7" s="76"/>
      <c r="BO7" s="76"/>
      <c r="BP7" s="76"/>
      <c r="BQ7" s="76"/>
      <c r="BR7" s="76"/>
      <c r="BS7" s="76"/>
      <c r="BT7" s="76"/>
      <c r="BU7" s="76"/>
      <c r="BV7" s="76"/>
      <c r="BW7" s="76"/>
      <c r="BX7" s="76"/>
      <c r="BY7" s="77"/>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特定地域生活排水処理</v>
      </c>
      <c r="Q8" s="71"/>
      <c r="R8" s="71"/>
      <c r="S8" s="71"/>
      <c r="T8" s="71"/>
      <c r="U8" s="71"/>
      <c r="V8" s="71"/>
      <c r="W8" s="71" t="str">
        <f>データ!L6</f>
        <v>K2</v>
      </c>
      <c r="X8" s="71"/>
      <c r="Y8" s="71"/>
      <c r="Z8" s="71"/>
      <c r="AA8" s="71"/>
      <c r="AB8" s="71"/>
      <c r="AC8" s="71"/>
      <c r="AD8" s="72" t="str">
        <f>データ!$M$6</f>
        <v>非設置</v>
      </c>
      <c r="AE8" s="72"/>
      <c r="AF8" s="72"/>
      <c r="AG8" s="72"/>
      <c r="AH8" s="72"/>
      <c r="AI8" s="72"/>
      <c r="AJ8" s="72"/>
      <c r="AK8" s="3"/>
      <c r="AL8" s="45">
        <f>データ!S6</f>
        <v>62884</v>
      </c>
      <c r="AM8" s="45"/>
      <c r="AN8" s="45"/>
      <c r="AO8" s="45"/>
      <c r="AP8" s="45"/>
      <c r="AQ8" s="45"/>
      <c r="AR8" s="45"/>
      <c r="AS8" s="45"/>
      <c r="AT8" s="46">
        <f>データ!T6</f>
        <v>180.29</v>
      </c>
      <c r="AU8" s="46"/>
      <c r="AV8" s="46"/>
      <c r="AW8" s="46"/>
      <c r="AX8" s="46"/>
      <c r="AY8" s="46"/>
      <c r="AZ8" s="46"/>
      <c r="BA8" s="46"/>
      <c r="BB8" s="46">
        <f>データ!U6</f>
        <v>348.79</v>
      </c>
      <c r="BC8" s="46"/>
      <c r="BD8" s="46"/>
      <c r="BE8" s="46"/>
      <c r="BF8" s="46"/>
      <c r="BG8" s="46"/>
      <c r="BH8" s="46"/>
      <c r="BI8" s="46"/>
      <c r="BJ8" s="3"/>
      <c r="BK8" s="3"/>
      <c r="BL8" s="67" t="s">
        <v>10</v>
      </c>
      <c r="BM8" s="68"/>
      <c r="BN8" s="69" t="s">
        <v>11</v>
      </c>
      <c r="BO8" s="69"/>
      <c r="BP8" s="69"/>
      <c r="BQ8" s="69"/>
      <c r="BR8" s="69"/>
      <c r="BS8" s="69"/>
      <c r="BT8" s="69"/>
      <c r="BU8" s="69"/>
      <c r="BV8" s="69"/>
      <c r="BW8" s="69"/>
      <c r="BX8" s="69"/>
      <c r="BY8" s="70"/>
    </row>
    <row r="9" spans="1:78" ht="18.75" customHeight="1" x14ac:dyDescent="0.15">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0.75</v>
      </c>
      <c r="Q10" s="46"/>
      <c r="R10" s="46"/>
      <c r="S10" s="46"/>
      <c r="T10" s="46"/>
      <c r="U10" s="46"/>
      <c r="V10" s="46"/>
      <c r="W10" s="46">
        <f>データ!Q6</f>
        <v>100</v>
      </c>
      <c r="X10" s="46"/>
      <c r="Y10" s="46"/>
      <c r="Z10" s="46"/>
      <c r="AA10" s="46"/>
      <c r="AB10" s="46"/>
      <c r="AC10" s="46"/>
      <c r="AD10" s="45">
        <f>データ!R6</f>
        <v>3560</v>
      </c>
      <c r="AE10" s="45"/>
      <c r="AF10" s="45"/>
      <c r="AG10" s="45"/>
      <c r="AH10" s="45"/>
      <c r="AI10" s="45"/>
      <c r="AJ10" s="45"/>
      <c r="AK10" s="2"/>
      <c r="AL10" s="45">
        <f>データ!V6</f>
        <v>472</v>
      </c>
      <c r="AM10" s="45"/>
      <c r="AN10" s="45"/>
      <c r="AO10" s="45"/>
      <c r="AP10" s="45"/>
      <c r="AQ10" s="45"/>
      <c r="AR10" s="45"/>
      <c r="AS10" s="45"/>
      <c r="AT10" s="46">
        <f>データ!W6</f>
        <v>0.09</v>
      </c>
      <c r="AU10" s="46"/>
      <c r="AV10" s="46"/>
      <c r="AW10" s="46"/>
      <c r="AX10" s="46"/>
      <c r="AY10" s="46"/>
      <c r="AZ10" s="46"/>
      <c r="BA10" s="46"/>
      <c r="BB10" s="46">
        <f>データ!X6</f>
        <v>5244.44</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116</v>
      </c>
      <c r="BM16" s="62"/>
      <c r="BN16" s="62"/>
      <c r="BO16" s="62"/>
      <c r="BP16" s="62"/>
      <c r="BQ16" s="62"/>
      <c r="BR16" s="62"/>
      <c r="BS16" s="62"/>
      <c r="BT16" s="62"/>
      <c r="BU16" s="62"/>
      <c r="BV16" s="62"/>
      <c r="BW16" s="62"/>
      <c r="BX16" s="62"/>
      <c r="BY16" s="62"/>
      <c r="BZ16" s="6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115</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117</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【307.39】</v>
      </c>
      <c r="I86" s="12" t="str">
        <f>データ!CA6</f>
        <v>【57.03】</v>
      </c>
      <c r="J86" s="12" t="str">
        <f>データ!CL6</f>
        <v>【294.83】</v>
      </c>
      <c r="K86" s="12" t="str">
        <f>データ!CW6</f>
        <v>【84.27】</v>
      </c>
      <c r="L86" s="12" t="str">
        <f>データ!DH6</f>
        <v>【86.02】</v>
      </c>
      <c r="M86" s="12" t="s">
        <v>43</v>
      </c>
      <c r="N86" s="12" t="s">
        <v>43</v>
      </c>
      <c r="O86" s="12" t="str">
        <f>データ!EO6</f>
        <v>【-】</v>
      </c>
    </row>
  </sheetData>
  <sheetProtection algorithmName="SHA-512" hashValue="VtPMI0Cs0ll5NsG6aHh2FNrLsxJUiNLyoACwqwICzau513ZzIwXh3flnkd7qytp81C4Kw91IjZBbEJhvZZ8lBg==" saltValue="ajv4FJgC6PBNZ4iEbjYSpg=="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44</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45</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46</v>
      </c>
      <c r="B3" s="15" t="s">
        <v>47</v>
      </c>
      <c r="C3" s="15" t="s">
        <v>48</v>
      </c>
      <c r="D3" s="15" t="s">
        <v>49</v>
      </c>
      <c r="E3" s="15" t="s">
        <v>50</v>
      </c>
      <c r="F3" s="15" t="s">
        <v>51</v>
      </c>
      <c r="G3" s="15" t="s">
        <v>52</v>
      </c>
      <c r="H3" s="79" t="s">
        <v>53</v>
      </c>
      <c r="I3" s="80"/>
      <c r="J3" s="80"/>
      <c r="K3" s="80"/>
      <c r="L3" s="80"/>
      <c r="M3" s="80"/>
      <c r="N3" s="80"/>
      <c r="O3" s="80"/>
      <c r="P3" s="80"/>
      <c r="Q3" s="80"/>
      <c r="R3" s="80"/>
      <c r="S3" s="80"/>
      <c r="T3" s="80"/>
      <c r="U3" s="80"/>
      <c r="V3" s="80"/>
      <c r="W3" s="80"/>
      <c r="X3" s="81"/>
      <c r="Y3" s="85" t="s">
        <v>54</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55</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5" x14ac:dyDescent="0.15">
      <c r="A4" s="14" t="s">
        <v>56</v>
      </c>
      <c r="B4" s="16"/>
      <c r="C4" s="16"/>
      <c r="D4" s="16"/>
      <c r="E4" s="16"/>
      <c r="F4" s="16"/>
      <c r="G4" s="16"/>
      <c r="H4" s="82"/>
      <c r="I4" s="83"/>
      <c r="J4" s="83"/>
      <c r="K4" s="83"/>
      <c r="L4" s="83"/>
      <c r="M4" s="83"/>
      <c r="N4" s="83"/>
      <c r="O4" s="83"/>
      <c r="P4" s="83"/>
      <c r="Q4" s="83"/>
      <c r="R4" s="83"/>
      <c r="S4" s="83"/>
      <c r="T4" s="83"/>
      <c r="U4" s="83"/>
      <c r="V4" s="83"/>
      <c r="W4" s="83"/>
      <c r="X4" s="84"/>
      <c r="Y4" s="78" t="s">
        <v>57</v>
      </c>
      <c r="Z4" s="78"/>
      <c r="AA4" s="78"/>
      <c r="AB4" s="78"/>
      <c r="AC4" s="78"/>
      <c r="AD4" s="78"/>
      <c r="AE4" s="78"/>
      <c r="AF4" s="78"/>
      <c r="AG4" s="78"/>
      <c r="AH4" s="78"/>
      <c r="AI4" s="78"/>
      <c r="AJ4" s="78" t="s">
        <v>58</v>
      </c>
      <c r="AK4" s="78"/>
      <c r="AL4" s="78"/>
      <c r="AM4" s="78"/>
      <c r="AN4" s="78"/>
      <c r="AO4" s="78"/>
      <c r="AP4" s="78"/>
      <c r="AQ4" s="78"/>
      <c r="AR4" s="78"/>
      <c r="AS4" s="78"/>
      <c r="AT4" s="78"/>
      <c r="AU4" s="78" t="s">
        <v>59</v>
      </c>
      <c r="AV4" s="78"/>
      <c r="AW4" s="78"/>
      <c r="AX4" s="78"/>
      <c r="AY4" s="78"/>
      <c r="AZ4" s="78"/>
      <c r="BA4" s="78"/>
      <c r="BB4" s="78"/>
      <c r="BC4" s="78"/>
      <c r="BD4" s="78"/>
      <c r="BE4" s="78"/>
      <c r="BF4" s="78" t="s">
        <v>60</v>
      </c>
      <c r="BG4" s="78"/>
      <c r="BH4" s="78"/>
      <c r="BI4" s="78"/>
      <c r="BJ4" s="78"/>
      <c r="BK4" s="78"/>
      <c r="BL4" s="78"/>
      <c r="BM4" s="78"/>
      <c r="BN4" s="78"/>
      <c r="BO4" s="78"/>
      <c r="BP4" s="78"/>
      <c r="BQ4" s="78" t="s">
        <v>61</v>
      </c>
      <c r="BR4" s="78"/>
      <c r="BS4" s="78"/>
      <c r="BT4" s="78"/>
      <c r="BU4" s="78"/>
      <c r="BV4" s="78"/>
      <c r="BW4" s="78"/>
      <c r="BX4" s="78"/>
      <c r="BY4" s="78"/>
      <c r="BZ4" s="78"/>
      <c r="CA4" s="78"/>
      <c r="CB4" s="78" t="s">
        <v>62</v>
      </c>
      <c r="CC4" s="78"/>
      <c r="CD4" s="78"/>
      <c r="CE4" s="78"/>
      <c r="CF4" s="78"/>
      <c r="CG4" s="78"/>
      <c r="CH4" s="78"/>
      <c r="CI4" s="78"/>
      <c r="CJ4" s="78"/>
      <c r="CK4" s="78"/>
      <c r="CL4" s="78"/>
      <c r="CM4" s="78" t="s">
        <v>63</v>
      </c>
      <c r="CN4" s="78"/>
      <c r="CO4" s="78"/>
      <c r="CP4" s="78"/>
      <c r="CQ4" s="78"/>
      <c r="CR4" s="78"/>
      <c r="CS4" s="78"/>
      <c r="CT4" s="78"/>
      <c r="CU4" s="78"/>
      <c r="CV4" s="78"/>
      <c r="CW4" s="78"/>
      <c r="CX4" s="78" t="s">
        <v>64</v>
      </c>
      <c r="CY4" s="78"/>
      <c r="CZ4" s="78"/>
      <c r="DA4" s="78"/>
      <c r="DB4" s="78"/>
      <c r="DC4" s="78"/>
      <c r="DD4" s="78"/>
      <c r="DE4" s="78"/>
      <c r="DF4" s="78"/>
      <c r="DG4" s="78"/>
      <c r="DH4" s="78"/>
      <c r="DI4" s="78" t="s">
        <v>65</v>
      </c>
      <c r="DJ4" s="78"/>
      <c r="DK4" s="78"/>
      <c r="DL4" s="78"/>
      <c r="DM4" s="78"/>
      <c r="DN4" s="78"/>
      <c r="DO4" s="78"/>
      <c r="DP4" s="78"/>
      <c r="DQ4" s="78"/>
      <c r="DR4" s="78"/>
      <c r="DS4" s="78"/>
      <c r="DT4" s="78" t="s">
        <v>66</v>
      </c>
      <c r="DU4" s="78"/>
      <c r="DV4" s="78"/>
      <c r="DW4" s="78"/>
      <c r="DX4" s="78"/>
      <c r="DY4" s="78"/>
      <c r="DZ4" s="78"/>
      <c r="EA4" s="78"/>
      <c r="EB4" s="78"/>
      <c r="EC4" s="78"/>
      <c r="ED4" s="78"/>
      <c r="EE4" s="78" t="s">
        <v>67</v>
      </c>
      <c r="EF4" s="78"/>
      <c r="EG4" s="78"/>
      <c r="EH4" s="78"/>
      <c r="EI4" s="78"/>
      <c r="EJ4" s="78"/>
      <c r="EK4" s="78"/>
      <c r="EL4" s="78"/>
      <c r="EM4" s="78"/>
      <c r="EN4" s="78"/>
      <c r="EO4" s="78"/>
    </row>
    <row r="5" spans="1:145" x14ac:dyDescent="0.15">
      <c r="A5" s="14" t="s">
        <v>68</v>
      </c>
      <c r="B5" s="17"/>
      <c r="C5" s="17"/>
      <c r="D5" s="17"/>
      <c r="E5" s="17"/>
      <c r="F5" s="17"/>
      <c r="G5" s="17"/>
      <c r="H5" s="18" t="s">
        <v>69</v>
      </c>
      <c r="I5" s="18" t="s">
        <v>70</v>
      </c>
      <c r="J5" s="18" t="s">
        <v>71</v>
      </c>
      <c r="K5" s="18" t="s">
        <v>72</v>
      </c>
      <c r="L5" s="18" t="s">
        <v>73</v>
      </c>
      <c r="M5" s="18" t="s">
        <v>5</v>
      </c>
      <c r="N5" s="18" t="s">
        <v>74</v>
      </c>
      <c r="O5" s="18" t="s">
        <v>75</v>
      </c>
      <c r="P5" s="18" t="s">
        <v>76</v>
      </c>
      <c r="Q5" s="18" t="s">
        <v>77</v>
      </c>
      <c r="R5" s="18" t="s">
        <v>78</v>
      </c>
      <c r="S5" s="18" t="s">
        <v>79</v>
      </c>
      <c r="T5" s="18" t="s">
        <v>80</v>
      </c>
      <c r="U5" s="18" t="s">
        <v>81</v>
      </c>
      <c r="V5" s="18" t="s">
        <v>82</v>
      </c>
      <c r="W5" s="18" t="s">
        <v>83</v>
      </c>
      <c r="X5" s="18" t="s">
        <v>84</v>
      </c>
      <c r="Y5" s="18" t="s">
        <v>85</v>
      </c>
      <c r="Z5" s="18" t="s">
        <v>86</v>
      </c>
      <c r="AA5" s="18" t="s">
        <v>87</v>
      </c>
      <c r="AB5" s="18" t="s">
        <v>88</v>
      </c>
      <c r="AC5" s="18" t="s">
        <v>89</v>
      </c>
      <c r="AD5" s="18" t="s">
        <v>90</v>
      </c>
      <c r="AE5" s="18" t="s">
        <v>91</v>
      </c>
      <c r="AF5" s="18" t="s">
        <v>92</v>
      </c>
      <c r="AG5" s="18" t="s">
        <v>93</v>
      </c>
      <c r="AH5" s="18" t="s">
        <v>94</v>
      </c>
      <c r="AI5" s="18" t="s">
        <v>31</v>
      </c>
      <c r="AJ5" s="18" t="s">
        <v>85</v>
      </c>
      <c r="AK5" s="18" t="s">
        <v>86</v>
      </c>
      <c r="AL5" s="18" t="s">
        <v>87</v>
      </c>
      <c r="AM5" s="18" t="s">
        <v>88</v>
      </c>
      <c r="AN5" s="18" t="s">
        <v>89</v>
      </c>
      <c r="AO5" s="18" t="s">
        <v>90</v>
      </c>
      <c r="AP5" s="18" t="s">
        <v>91</v>
      </c>
      <c r="AQ5" s="18" t="s">
        <v>92</v>
      </c>
      <c r="AR5" s="18" t="s">
        <v>93</v>
      </c>
      <c r="AS5" s="18" t="s">
        <v>94</v>
      </c>
      <c r="AT5" s="18" t="s">
        <v>95</v>
      </c>
      <c r="AU5" s="18" t="s">
        <v>85</v>
      </c>
      <c r="AV5" s="18" t="s">
        <v>86</v>
      </c>
      <c r="AW5" s="18" t="s">
        <v>87</v>
      </c>
      <c r="AX5" s="18" t="s">
        <v>88</v>
      </c>
      <c r="AY5" s="18" t="s">
        <v>89</v>
      </c>
      <c r="AZ5" s="18" t="s">
        <v>90</v>
      </c>
      <c r="BA5" s="18" t="s">
        <v>91</v>
      </c>
      <c r="BB5" s="18" t="s">
        <v>92</v>
      </c>
      <c r="BC5" s="18" t="s">
        <v>93</v>
      </c>
      <c r="BD5" s="18" t="s">
        <v>94</v>
      </c>
      <c r="BE5" s="18" t="s">
        <v>95</v>
      </c>
      <c r="BF5" s="18" t="s">
        <v>85</v>
      </c>
      <c r="BG5" s="18" t="s">
        <v>86</v>
      </c>
      <c r="BH5" s="18" t="s">
        <v>87</v>
      </c>
      <c r="BI5" s="18" t="s">
        <v>88</v>
      </c>
      <c r="BJ5" s="18" t="s">
        <v>89</v>
      </c>
      <c r="BK5" s="18" t="s">
        <v>90</v>
      </c>
      <c r="BL5" s="18" t="s">
        <v>91</v>
      </c>
      <c r="BM5" s="18" t="s">
        <v>92</v>
      </c>
      <c r="BN5" s="18" t="s">
        <v>93</v>
      </c>
      <c r="BO5" s="18" t="s">
        <v>94</v>
      </c>
      <c r="BP5" s="18" t="s">
        <v>95</v>
      </c>
      <c r="BQ5" s="18" t="s">
        <v>85</v>
      </c>
      <c r="BR5" s="18" t="s">
        <v>86</v>
      </c>
      <c r="BS5" s="18" t="s">
        <v>87</v>
      </c>
      <c r="BT5" s="18" t="s">
        <v>88</v>
      </c>
      <c r="BU5" s="18" t="s">
        <v>89</v>
      </c>
      <c r="BV5" s="18" t="s">
        <v>90</v>
      </c>
      <c r="BW5" s="18" t="s">
        <v>91</v>
      </c>
      <c r="BX5" s="18" t="s">
        <v>92</v>
      </c>
      <c r="BY5" s="18" t="s">
        <v>93</v>
      </c>
      <c r="BZ5" s="18" t="s">
        <v>94</v>
      </c>
      <c r="CA5" s="18" t="s">
        <v>95</v>
      </c>
      <c r="CB5" s="18" t="s">
        <v>85</v>
      </c>
      <c r="CC5" s="18" t="s">
        <v>86</v>
      </c>
      <c r="CD5" s="18" t="s">
        <v>87</v>
      </c>
      <c r="CE5" s="18" t="s">
        <v>88</v>
      </c>
      <c r="CF5" s="18" t="s">
        <v>89</v>
      </c>
      <c r="CG5" s="18" t="s">
        <v>90</v>
      </c>
      <c r="CH5" s="18" t="s">
        <v>91</v>
      </c>
      <c r="CI5" s="18" t="s">
        <v>92</v>
      </c>
      <c r="CJ5" s="18" t="s">
        <v>93</v>
      </c>
      <c r="CK5" s="18" t="s">
        <v>94</v>
      </c>
      <c r="CL5" s="18" t="s">
        <v>95</v>
      </c>
      <c r="CM5" s="18" t="s">
        <v>85</v>
      </c>
      <c r="CN5" s="18" t="s">
        <v>86</v>
      </c>
      <c r="CO5" s="18" t="s">
        <v>87</v>
      </c>
      <c r="CP5" s="18" t="s">
        <v>88</v>
      </c>
      <c r="CQ5" s="18" t="s">
        <v>89</v>
      </c>
      <c r="CR5" s="18" t="s">
        <v>90</v>
      </c>
      <c r="CS5" s="18" t="s">
        <v>91</v>
      </c>
      <c r="CT5" s="18" t="s">
        <v>92</v>
      </c>
      <c r="CU5" s="18" t="s">
        <v>93</v>
      </c>
      <c r="CV5" s="18" t="s">
        <v>94</v>
      </c>
      <c r="CW5" s="18" t="s">
        <v>95</v>
      </c>
      <c r="CX5" s="18" t="s">
        <v>85</v>
      </c>
      <c r="CY5" s="18" t="s">
        <v>86</v>
      </c>
      <c r="CZ5" s="18" t="s">
        <v>87</v>
      </c>
      <c r="DA5" s="18" t="s">
        <v>88</v>
      </c>
      <c r="DB5" s="18" t="s">
        <v>89</v>
      </c>
      <c r="DC5" s="18" t="s">
        <v>90</v>
      </c>
      <c r="DD5" s="18" t="s">
        <v>91</v>
      </c>
      <c r="DE5" s="18" t="s">
        <v>92</v>
      </c>
      <c r="DF5" s="18" t="s">
        <v>93</v>
      </c>
      <c r="DG5" s="18" t="s">
        <v>94</v>
      </c>
      <c r="DH5" s="18" t="s">
        <v>95</v>
      </c>
      <c r="DI5" s="18" t="s">
        <v>85</v>
      </c>
      <c r="DJ5" s="18" t="s">
        <v>86</v>
      </c>
      <c r="DK5" s="18" t="s">
        <v>87</v>
      </c>
      <c r="DL5" s="18" t="s">
        <v>88</v>
      </c>
      <c r="DM5" s="18" t="s">
        <v>89</v>
      </c>
      <c r="DN5" s="18" t="s">
        <v>90</v>
      </c>
      <c r="DO5" s="18" t="s">
        <v>91</v>
      </c>
      <c r="DP5" s="18" t="s">
        <v>92</v>
      </c>
      <c r="DQ5" s="18" t="s">
        <v>93</v>
      </c>
      <c r="DR5" s="18" t="s">
        <v>94</v>
      </c>
      <c r="DS5" s="18" t="s">
        <v>95</v>
      </c>
      <c r="DT5" s="18" t="s">
        <v>85</v>
      </c>
      <c r="DU5" s="18" t="s">
        <v>86</v>
      </c>
      <c r="DV5" s="18" t="s">
        <v>87</v>
      </c>
      <c r="DW5" s="18" t="s">
        <v>88</v>
      </c>
      <c r="DX5" s="18" t="s">
        <v>89</v>
      </c>
      <c r="DY5" s="18" t="s">
        <v>90</v>
      </c>
      <c r="DZ5" s="18" t="s">
        <v>91</v>
      </c>
      <c r="EA5" s="18" t="s">
        <v>92</v>
      </c>
      <c r="EB5" s="18" t="s">
        <v>93</v>
      </c>
      <c r="EC5" s="18" t="s">
        <v>94</v>
      </c>
      <c r="ED5" s="18" t="s">
        <v>95</v>
      </c>
      <c r="EE5" s="18" t="s">
        <v>85</v>
      </c>
      <c r="EF5" s="18" t="s">
        <v>86</v>
      </c>
      <c r="EG5" s="18" t="s">
        <v>87</v>
      </c>
      <c r="EH5" s="18" t="s">
        <v>88</v>
      </c>
      <c r="EI5" s="18" t="s">
        <v>89</v>
      </c>
      <c r="EJ5" s="18" t="s">
        <v>90</v>
      </c>
      <c r="EK5" s="18" t="s">
        <v>91</v>
      </c>
      <c r="EL5" s="18" t="s">
        <v>92</v>
      </c>
      <c r="EM5" s="18" t="s">
        <v>93</v>
      </c>
      <c r="EN5" s="18" t="s">
        <v>94</v>
      </c>
      <c r="EO5" s="18" t="s">
        <v>95</v>
      </c>
    </row>
    <row r="6" spans="1:145" s="22" customFormat="1" x14ac:dyDescent="0.15">
      <c r="A6" s="14" t="s">
        <v>96</v>
      </c>
      <c r="B6" s="19">
        <f>B7</f>
        <v>2022</v>
      </c>
      <c r="C6" s="19">
        <f t="shared" ref="C6:X6" si="3">C7</f>
        <v>102091</v>
      </c>
      <c r="D6" s="19">
        <f t="shared" si="3"/>
        <v>47</v>
      </c>
      <c r="E6" s="19">
        <f t="shared" si="3"/>
        <v>18</v>
      </c>
      <c r="F6" s="19">
        <f t="shared" si="3"/>
        <v>0</v>
      </c>
      <c r="G6" s="19">
        <f t="shared" si="3"/>
        <v>0</v>
      </c>
      <c r="H6" s="19" t="str">
        <f t="shared" si="3"/>
        <v>群馬県　藤岡市</v>
      </c>
      <c r="I6" s="19" t="str">
        <f t="shared" si="3"/>
        <v>法非適用</v>
      </c>
      <c r="J6" s="19" t="str">
        <f t="shared" si="3"/>
        <v>下水道事業</v>
      </c>
      <c r="K6" s="19" t="str">
        <f t="shared" si="3"/>
        <v>特定地域生活排水処理</v>
      </c>
      <c r="L6" s="19" t="str">
        <f t="shared" si="3"/>
        <v>K2</v>
      </c>
      <c r="M6" s="19" t="str">
        <f t="shared" si="3"/>
        <v>非設置</v>
      </c>
      <c r="N6" s="20" t="str">
        <f t="shared" si="3"/>
        <v>-</v>
      </c>
      <c r="O6" s="20" t="str">
        <f t="shared" si="3"/>
        <v>該当数値なし</v>
      </c>
      <c r="P6" s="20">
        <f t="shared" si="3"/>
        <v>0.75</v>
      </c>
      <c r="Q6" s="20">
        <f t="shared" si="3"/>
        <v>100</v>
      </c>
      <c r="R6" s="20">
        <f t="shared" si="3"/>
        <v>3560</v>
      </c>
      <c r="S6" s="20">
        <f t="shared" si="3"/>
        <v>62884</v>
      </c>
      <c r="T6" s="20">
        <f t="shared" si="3"/>
        <v>180.29</v>
      </c>
      <c r="U6" s="20">
        <f t="shared" si="3"/>
        <v>348.79</v>
      </c>
      <c r="V6" s="20">
        <f t="shared" si="3"/>
        <v>472</v>
      </c>
      <c r="W6" s="20">
        <f t="shared" si="3"/>
        <v>0.09</v>
      </c>
      <c r="X6" s="20">
        <f t="shared" si="3"/>
        <v>5244.44</v>
      </c>
      <c r="Y6" s="21">
        <f>IF(Y7="",NA(),Y7)</f>
        <v>108.79</v>
      </c>
      <c r="Z6" s="21">
        <f t="shared" ref="Z6:AH6" si="4">IF(Z7="",NA(),Z7)</f>
        <v>115.71</v>
      </c>
      <c r="AA6" s="21">
        <f t="shared" si="4"/>
        <v>124.85</v>
      </c>
      <c r="AB6" s="21">
        <f t="shared" si="4"/>
        <v>95.02</v>
      </c>
      <c r="AC6" s="21">
        <f t="shared" si="4"/>
        <v>97.67</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466.72</v>
      </c>
      <c r="BG6" s="21">
        <f t="shared" ref="BG6:BO6" si="7">IF(BG7="",NA(),BG7)</f>
        <v>399.04</v>
      </c>
      <c r="BH6" s="21">
        <f t="shared" si="7"/>
        <v>563.52</v>
      </c>
      <c r="BI6" s="21">
        <f t="shared" si="7"/>
        <v>512.25</v>
      </c>
      <c r="BJ6" s="21">
        <f t="shared" si="7"/>
        <v>461.76</v>
      </c>
      <c r="BK6" s="21">
        <f t="shared" si="7"/>
        <v>296.89</v>
      </c>
      <c r="BL6" s="21">
        <f t="shared" si="7"/>
        <v>270.57</v>
      </c>
      <c r="BM6" s="21">
        <f t="shared" si="7"/>
        <v>294.27</v>
      </c>
      <c r="BN6" s="21">
        <f t="shared" si="7"/>
        <v>294.08999999999997</v>
      </c>
      <c r="BO6" s="21">
        <f t="shared" si="7"/>
        <v>294.08999999999997</v>
      </c>
      <c r="BP6" s="20" t="str">
        <f>IF(BP7="","",IF(BP7="-","【-】","【"&amp;SUBSTITUTE(TEXT(BP7,"#,##0.00"),"-","△")&amp;"】"))</f>
        <v>【307.39】</v>
      </c>
      <c r="BQ6" s="21">
        <f>IF(BQ7="",NA(),BQ7)</f>
        <v>62.26</v>
      </c>
      <c r="BR6" s="21">
        <f t="shared" ref="BR6:BZ6" si="8">IF(BR7="",NA(),BR7)</f>
        <v>59.99</v>
      </c>
      <c r="BS6" s="21">
        <f t="shared" si="8"/>
        <v>57.72</v>
      </c>
      <c r="BT6" s="21">
        <f t="shared" si="8"/>
        <v>59.88</v>
      </c>
      <c r="BU6" s="21">
        <f t="shared" si="8"/>
        <v>59.88</v>
      </c>
      <c r="BV6" s="21">
        <f t="shared" si="8"/>
        <v>63.06</v>
      </c>
      <c r="BW6" s="21">
        <f t="shared" si="8"/>
        <v>62.5</v>
      </c>
      <c r="BX6" s="21">
        <f t="shared" si="8"/>
        <v>60.59</v>
      </c>
      <c r="BY6" s="21">
        <f t="shared" si="8"/>
        <v>60</v>
      </c>
      <c r="BZ6" s="21">
        <f t="shared" si="8"/>
        <v>59.01</v>
      </c>
      <c r="CA6" s="20" t="str">
        <f>IF(CA7="","",IF(CA7="-","【-】","【"&amp;SUBSTITUTE(TEXT(CA7,"#,##0.00"),"-","△")&amp;"】"))</f>
        <v>【57.03】</v>
      </c>
      <c r="CB6" s="21">
        <f>IF(CB7="",NA(),CB7)</f>
        <v>157.88999999999999</v>
      </c>
      <c r="CC6" s="21">
        <f t="shared" ref="CC6:CK6" si="9">IF(CC7="",NA(),CC7)</f>
        <v>164.76</v>
      </c>
      <c r="CD6" s="21">
        <f t="shared" si="9"/>
        <v>172.01</v>
      </c>
      <c r="CE6" s="21">
        <f t="shared" si="9"/>
        <v>166.44</v>
      </c>
      <c r="CF6" s="21">
        <f t="shared" si="9"/>
        <v>166.64</v>
      </c>
      <c r="CG6" s="21">
        <f t="shared" si="9"/>
        <v>264.77</v>
      </c>
      <c r="CH6" s="21">
        <f t="shared" si="9"/>
        <v>269.33</v>
      </c>
      <c r="CI6" s="21">
        <f t="shared" si="9"/>
        <v>280.23</v>
      </c>
      <c r="CJ6" s="21">
        <f t="shared" si="9"/>
        <v>282.70999999999998</v>
      </c>
      <c r="CK6" s="21">
        <f t="shared" si="9"/>
        <v>291.82</v>
      </c>
      <c r="CL6" s="20" t="str">
        <f>IF(CL7="","",IF(CL7="-","【-】","【"&amp;SUBSTITUTE(TEXT(CL7,"#,##0.00"),"-","△")&amp;"】"))</f>
        <v>【294.83】</v>
      </c>
      <c r="CM6" s="21">
        <f>IF(CM7="",NA(),CM7)</f>
        <v>100</v>
      </c>
      <c r="CN6" s="21">
        <f t="shared" ref="CN6:CV6" si="10">IF(CN7="",NA(),CN7)</f>
        <v>100</v>
      </c>
      <c r="CO6" s="21">
        <f t="shared" si="10"/>
        <v>100</v>
      </c>
      <c r="CP6" s="21">
        <f t="shared" si="10"/>
        <v>100</v>
      </c>
      <c r="CQ6" s="21">
        <f t="shared" si="10"/>
        <v>100</v>
      </c>
      <c r="CR6" s="21">
        <f t="shared" si="10"/>
        <v>59.94</v>
      </c>
      <c r="CS6" s="21">
        <f t="shared" si="10"/>
        <v>59.64</v>
      </c>
      <c r="CT6" s="21">
        <f t="shared" si="10"/>
        <v>58.19</v>
      </c>
      <c r="CU6" s="21">
        <f t="shared" si="10"/>
        <v>56.52</v>
      </c>
      <c r="CV6" s="21">
        <f t="shared" si="10"/>
        <v>88.45</v>
      </c>
      <c r="CW6" s="20" t="str">
        <f>IF(CW7="","",IF(CW7="-","【-】","【"&amp;SUBSTITUTE(TEXT(CW7,"#,##0.00"),"-","△")&amp;"】"))</f>
        <v>【84.27】</v>
      </c>
      <c r="CX6" s="21">
        <f>IF(CX7="",NA(),CX7)</f>
        <v>100</v>
      </c>
      <c r="CY6" s="21">
        <f t="shared" ref="CY6:DG6" si="11">IF(CY7="",NA(),CY7)</f>
        <v>100</v>
      </c>
      <c r="CZ6" s="21">
        <f t="shared" si="11"/>
        <v>100</v>
      </c>
      <c r="DA6" s="21">
        <f t="shared" si="11"/>
        <v>100</v>
      </c>
      <c r="DB6" s="21">
        <f t="shared" si="11"/>
        <v>100</v>
      </c>
      <c r="DC6" s="21">
        <f t="shared" si="11"/>
        <v>89.66</v>
      </c>
      <c r="DD6" s="21">
        <f t="shared" si="11"/>
        <v>90.63</v>
      </c>
      <c r="DE6" s="21">
        <f t="shared" si="11"/>
        <v>87.8</v>
      </c>
      <c r="DF6" s="21">
        <f t="shared" si="11"/>
        <v>88.43</v>
      </c>
      <c r="DG6" s="21">
        <f t="shared" si="11"/>
        <v>90.34</v>
      </c>
      <c r="DH6" s="20" t="str">
        <f>IF(DH7="","",IF(DH7="-","【-】","【"&amp;SUBSTITUTE(TEXT(DH7,"#,##0.00"),"-","△")&amp;"】"))</f>
        <v>【86.02】</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1" t="str">
        <f>IF(EE7="",NA(),EE7)</f>
        <v>-</v>
      </c>
      <c r="EF6" s="21" t="str">
        <f t="shared" ref="EF6:EN6" si="14">IF(EF7="",NA(),EF7)</f>
        <v>-</v>
      </c>
      <c r="EG6" s="21" t="str">
        <f t="shared" si="14"/>
        <v>-</v>
      </c>
      <c r="EH6" s="21" t="str">
        <f t="shared" si="14"/>
        <v>-</v>
      </c>
      <c r="EI6" s="21" t="str">
        <f t="shared" si="14"/>
        <v>-</v>
      </c>
      <c r="EJ6" s="21" t="str">
        <f t="shared" si="14"/>
        <v>-</v>
      </c>
      <c r="EK6" s="21" t="str">
        <f t="shared" si="14"/>
        <v>-</v>
      </c>
      <c r="EL6" s="21" t="str">
        <f t="shared" si="14"/>
        <v>-</v>
      </c>
      <c r="EM6" s="21" t="str">
        <f t="shared" si="14"/>
        <v>-</v>
      </c>
      <c r="EN6" s="21" t="str">
        <f t="shared" si="14"/>
        <v>-</v>
      </c>
      <c r="EO6" s="20" t="str">
        <f>IF(EO7="","",IF(EO7="-","【-】","【"&amp;SUBSTITUTE(TEXT(EO7,"#,##0.00"),"-","△")&amp;"】"))</f>
        <v>【-】</v>
      </c>
    </row>
    <row r="7" spans="1:145" s="22" customFormat="1" x14ac:dyDescent="0.15">
      <c r="A7" s="14"/>
      <c r="B7" s="23">
        <v>2022</v>
      </c>
      <c r="C7" s="23">
        <v>102091</v>
      </c>
      <c r="D7" s="23">
        <v>47</v>
      </c>
      <c r="E7" s="23">
        <v>18</v>
      </c>
      <c r="F7" s="23">
        <v>0</v>
      </c>
      <c r="G7" s="23">
        <v>0</v>
      </c>
      <c r="H7" s="23" t="s">
        <v>97</v>
      </c>
      <c r="I7" s="23" t="s">
        <v>98</v>
      </c>
      <c r="J7" s="23" t="s">
        <v>99</v>
      </c>
      <c r="K7" s="23" t="s">
        <v>100</v>
      </c>
      <c r="L7" s="23" t="s">
        <v>101</v>
      </c>
      <c r="M7" s="23" t="s">
        <v>102</v>
      </c>
      <c r="N7" s="24" t="s">
        <v>103</v>
      </c>
      <c r="O7" s="24" t="s">
        <v>104</v>
      </c>
      <c r="P7" s="24">
        <v>0.75</v>
      </c>
      <c r="Q7" s="24">
        <v>100</v>
      </c>
      <c r="R7" s="24">
        <v>3560</v>
      </c>
      <c r="S7" s="24">
        <v>62884</v>
      </c>
      <c r="T7" s="24">
        <v>180.29</v>
      </c>
      <c r="U7" s="24">
        <v>348.79</v>
      </c>
      <c r="V7" s="24">
        <v>472</v>
      </c>
      <c r="W7" s="24">
        <v>0.09</v>
      </c>
      <c r="X7" s="24">
        <v>5244.44</v>
      </c>
      <c r="Y7" s="24">
        <v>108.79</v>
      </c>
      <c r="Z7" s="24">
        <v>115.71</v>
      </c>
      <c r="AA7" s="24">
        <v>124.85</v>
      </c>
      <c r="AB7" s="24">
        <v>95.02</v>
      </c>
      <c r="AC7" s="24">
        <v>97.67</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466.72</v>
      </c>
      <c r="BG7" s="24">
        <v>399.04</v>
      </c>
      <c r="BH7" s="24">
        <v>563.52</v>
      </c>
      <c r="BI7" s="24">
        <v>512.25</v>
      </c>
      <c r="BJ7" s="24">
        <v>461.76</v>
      </c>
      <c r="BK7" s="24">
        <v>296.89</v>
      </c>
      <c r="BL7" s="24">
        <v>270.57</v>
      </c>
      <c r="BM7" s="24">
        <v>294.27</v>
      </c>
      <c r="BN7" s="24">
        <v>294.08999999999997</v>
      </c>
      <c r="BO7" s="24">
        <v>294.08999999999997</v>
      </c>
      <c r="BP7" s="24">
        <v>307.39</v>
      </c>
      <c r="BQ7" s="24">
        <v>62.26</v>
      </c>
      <c r="BR7" s="24">
        <v>59.99</v>
      </c>
      <c r="BS7" s="24">
        <v>57.72</v>
      </c>
      <c r="BT7" s="24">
        <v>59.88</v>
      </c>
      <c r="BU7" s="24">
        <v>59.88</v>
      </c>
      <c r="BV7" s="24">
        <v>63.06</v>
      </c>
      <c r="BW7" s="24">
        <v>62.5</v>
      </c>
      <c r="BX7" s="24">
        <v>60.59</v>
      </c>
      <c r="BY7" s="24">
        <v>60</v>
      </c>
      <c r="BZ7" s="24">
        <v>59.01</v>
      </c>
      <c r="CA7" s="24">
        <v>57.03</v>
      </c>
      <c r="CB7" s="24">
        <v>157.88999999999999</v>
      </c>
      <c r="CC7" s="24">
        <v>164.76</v>
      </c>
      <c r="CD7" s="24">
        <v>172.01</v>
      </c>
      <c r="CE7" s="24">
        <v>166.44</v>
      </c>
      <c r="CF7" s="24">
        <v>166.64</v>
      </c>
      <c r="CG7" s="24">
        <v>264.77</v>
      </c>
      <c r="CH7" s="24">
        <v>269.33</v>
      </c>
      <c r="CI7" s="24">
        <v>280.23</v>
      </c>
      <c r="CJ7" s="24">
        <v>282.70999999999998</v>
      </c>
      <c r="CK7" s="24">
        <v>291.82</v>
      </c>
      <c r="CL7" s="24">
        <v>294.83</v>
      </c>
      <c r="CM7" s="24">
        <v>100</v>
      </c>
      <c r="CN7" s="24">
        <v>100</v>
      </c>
      <c r="CO7" s="24">
        <v>100</v>
      </c>
      <c r="CP7" s="24">
        <v>100</v>
      </c>
      <c r="CQ7" s="24">
        <v>100</v>
      </c>
      <c r="CR7" s="24">
        <v>59.94</v>
      </c>
      <c r="CS7" s="24">
        <v>59.64</v>
      </c>
      <c r="CT7" s="24">
        <v>58.19</v>
      </c>
      <c r="CU7" s="24">
        <v>56.52</v>
      </c>
      <c r="CV7" s="24">
        <v>88.45</v>
      </c>
      <c r="CW7" s="24">
        <v>84.27</v>
      </c>
      <c r="CX7" s="24">
        <v>100</v>
      </c>
      <c r="CY7" s="24">
        <v>100</v>
      </c>
      <c r="CZ7" s="24">
        <v>100</v>
      </c>
      <c r="DA7" s="24">
        <v>100</v>
      </c>
      <c r="DB7" s="24">
        <v>100</v>
      </c>
      <c r="DC7" s="24">
        <v>89.66</v>
      </c>
      <c r="DD7" s="24">
        <v>90.63</v>
      </c>
      <c r="DE7" s="24">
        <v>87.8</v>
      </c>
      <c r="DF7" s="24">
        <v>88.43</v>
      </c>
      <c r="DG7" s="24">
        <v>90.34</v>
      </c>
      <c r="DH7" s="24">
        <v>86.02</v>
      </c>
      <c r="DI7" s="24"/>
      <c r="DJ7" s="24"/>
      <c r="DK7" s="24"/>
      <c r="DL7" s="24"/>
      <c r="DM7" s="24"/>
      <c r="DN7" s="24"/>
      <c r="DO7" s="24"/>
      <c r="DP7" s="24"/>
      <c r="DQ7" s="24"/>
      <c r="DR7" s="24"/>
      <c r="DS7" s="24"/>
      <c r="DT7" s="24"/>
      <c r="DU7" s="24"/>
      <c r="DV7" s="24"/>
      <c r="DW7" s="24"/>
      <c r="DX7" s="24"/>
      <c r="DY7" s="24"/>
      <c r="DZ7" s="24"/>
      <c r="EA7" s="24"/>
      <c r="EB7" s="24"/>
      <c r="EC7" s="24"/>
      <c r="ED7" s="24"/>
      <c r="EE7" s="24" t="s">
        <v>103</v>
      </c>
      <c r="EF7" s="24" t="s">
        <v>103</v>
      </c>
      <c r="EG7" s="24" t="s">
        <v>103</v>
      </c>
      <c r="EH7" s="24" t="s">
        <v>103</v>
      </c>
      <c r="EI7" s="24" t="s">
        <v>103</v>
      </c>
      <c r="EJ7" s="24" t="s">
        <v>103</v>
      </c>
      <c r="EK7" s="24" t="s">
        <v>103</v>
      </c>
      <c r="EL7" s="24" t="s">
        <v>103</v>
      </c>
      <c r="EM7" s="24" t="s">
        <v>103</v>
      </c>
      <c r="EN7" s="24" t="s">
        <v>103</v>
      </c>
      <c r="EO7" s="24" t="s">
        <v>103</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105</v>
      </c>
      <c r="C9" s="26" t="s">
        <v>106</v>
      </c>
      <c r="D9" s="26" t="s">
        <v>107</v>
      </c>
      <c r="E9" s="26" t="s">
        <v>108</v>
      </c>
      <c r="F9" s="26" t="s">
        <v>109</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47</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15">
      <c r="B11">
        <v>4</v>
      </c>
      <c r="C11">
        <v>3</v>
      </c>
      <c r="D11">
        <v>2</v>
      </c>
      <c r="E11">
        <v>1</v>
      </c>
      <c r="F11">
        <v>0</v>
      </c>
      <c r="G11" t="s">
        <v>110</v>
      </c>
    </row>
    <row r="12" spans="1:145" x14ac:dyDescent="0.15">
      <c r="B12">
        <v>1</v>
      </c>
      <c r="C12">
        <v>1</v>
      </c>
      <c r="D12">
        <v>2</v>
      </c>
      <c r="E12">
        <v>3</v>
      </c>
      <c r="F12">
        <v>4</v>
      </c>
      <c r="G12" t="s">
        <v>111</v>
      </c>
    </row>
    <row r="13" spans="1:145" x14ac:dyDescent="0.15">
      <c r="B13" t="s">
        <v>112</v>
      </c>
      <c r="C13" t="s">
        <v>113</v>
      </c>
      <c r="D13" t="s">
        <v>113</v>
      </c>
      <c r="E13" t="s">
        <v>113</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2024-02-20T05:52:08Z</cp:lastPrinted>
  <dcterms:created xsi:type="dcterms:W3CDTF">2023-12-12T02:59:48Z</dcterms:created>
  <dcterms:modified xsi:type="dcterms:W3CDTF">2024-02-20T05:52:19Z</dcterms:modified>
  <cp:category/>
</cp:coreProperties>
</file>