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29 みなかみ町\"/>
    </mc:Choice>
  </mc:AlternateContent>
  <xr:revisionPtr revIDLastSave="0" documentId="13_ncr:1_{4D223FB4-FA71-45CD-94D1-B91E7A91EA6C}" xr6:coauthVersionLast="47" xr6:coauthVersionMax="47" xr10:uidLastSave="{00000000-0000-0000-0000-000000000000}"/>
  <workbookProtection workbookAlgorithmName="SHA-512" workbookHashValue="HbJHvbpowxX4MrHKoQTlCVvkL9UbPprhnujKjV6bwyj1mPCsdrGb+dItZarBUy6+iMyBa2nMQnSb4svZKhaCQg==" workbookSaltValue="uz//A5rWe0PzMcFq/9nEiA=="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I10" i="4"/>
  <c r="BB8" i="4"/>
  <c r="AT8" i="4"/>
  <c r="AL8" i="4"/>
  <c r="P8" i="4"/>
  <c r="I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<sst xmlns="http://schemas.openxmlformats.org/spreadsheetml/2006/main" count="236" uniqueCount="118">
  <si>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</si>
  <si>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</si>
  <si>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</si>
  <si>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</si>
  <si>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</si>
  <si>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</si>
  <si>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</si>
  <si>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</si>
  <si>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</si>
  <si>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</si>
  <si>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</si>
  <si>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</si>
  <si>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</si>
  <si>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</si>
  <si>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</si>
  <si>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</si>
  <si>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</si>
  <si>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</si>
  <si>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</si>
  <si>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</si>
  <si>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</si>
  <si>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</si>
  <si>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</si>
  <si>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</si>
  <si>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</si>
  <si>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</si>
  <si>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</si>
  <si>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</si>
  <si>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</si>
  <si>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</si>
  <si>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</si>
  <si>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</si>
  <si>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</si>
  <si>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</si>
  <si>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</si>
  <si>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</si>
  <si>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</si>
  <si>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</si>
  <si>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</si>
  <si>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</si>
  <si>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</si>
  <si>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</si>
  <si>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</si>
  <si>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</si>
  <si>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</si>
  <si>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</si>
  <si>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</si>
  <si>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</si>
  <si>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</si>
  <si>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</si>
  <si>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</si>
  <si>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</si>
  <si>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</si>
  <si>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</si>
  <si>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</si>
  <si>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</si>
  <si>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</si>
  <si>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</si>
  <si>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</si>
  <si>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</si>
  <si>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</si>
  <si>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</si>
  <si>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</si>
  <si>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</si>
  <si>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</si>
  <si>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</si>
  <si>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</si>
  <si>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</si>
  <si>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</si>
  <si>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</si>
  <si>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</si>
  <si>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</si>
  <si>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</si>
  <si>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</si>
  <si>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</si>
  <si>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</si>
  <si>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</si>
  <si>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</si>
  <si>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</si>
  <si>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</si>
  <si>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</si>
  <si>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</si>
  <si>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</si>
  <si>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</si>
  <si>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</si>
  <si>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</si>
  <si>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</si>
  <si>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</si>
  <si>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</si>
  <si>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</si>
  <si>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</si>
  <si>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</si>
  <si>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</si>
  <si>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</si>
  <si>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</si>
  <si>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</si>
  <si>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</si>
  <si>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</si>
  <si>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</si>
  <si>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</si>
  <si>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</si>
  <si>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</si>
  <si>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</si>
  <si>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</si>
  <si>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</si>
  <si>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</si>
  <si>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</si>
  <si>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</si>
  <si>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</si>
  <si>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</si>
  <si>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</si>
  <si>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</si>
  <si>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</si>
  <si>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</si>
  <si>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</si>
  <si>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人口減少による過疎化の進行などにより使用料収入の維持が厳しい状況となっているが、利根川源流域の水質保全や生活環境の維持向上のため当町の下水道事業は重要な役割を担っている。
　事業の健全な経営には、使用料収入の確保、未接続の解消、老朽化施設の改修・更新等課題が多いため、経営戦略やストックマネジメント計画を踏まえ、計画的な事業運営をしていきたい。</t>
    <rPh sb="1" eb="5">
      <t>ジンコウゲンショウ</t>
    </rPh>
    <rPh sb="8" eb="11">
      <t>カソカ</t>
    </rPh>
    <rPh sb="12" eb="14">
      <t>シンコウ</t>
    </rPh>
    <rPh sb="19" eb="22">
      <t>シヨウリョウ</t>
    </rPh>
    <rPh sb="22" eb="24">
      <t>シュウニュウ</t>
    </rPh>
    <rPh sb="25" eb="27">
      <t>イジ</t>
    </rPh>
    <rPh sb="28" eb="29">
      <t>キビ</t>
    </rPh>
    <rPh sb="31" eb="33">
      <t>ジョウキョウ</t>
    </rPh>
    <rPh sb="41" eb="44">
      <t>トネガワ</t>
    </rPh>
    <rPh sb="44" eb="47">
      <t>ゲンリュウイキ</t>
    </rPh>
    <rPh sb="48" eb="52">
      <t>スイシツホゼン</t>
    </rPh>
    <rPh sb="53" eb="57">
      <t>セイカツカンキョウ</t>
    </rPh>
    <rPh sb="58" eb="62">
      <t>イジコウジョウ</t>
    </rPh>
    <rPh sb="65" eb="67">
      <t>トウマチ</t>
    </rPh>
    <rPh sb="68" eb="73">
      <t>ゲスイドウジギョウ</t>
    </rPh>
    <rPh sb="74" eb="76">
      <t>ジュウヨウ</t>
    </rPh>
    <rPh sb="77" eb="79">
      <t>ヤクワリ</t>
    </rPh>
    <rPh sb="80" eb="81">
      <t>ニナ</t>
    </rPh>
    <rPh sb="88" eb="90">
      <t>ジギョウ</t>
    </rPh>
    <rPh sb="91" eb="93">
      <t>ケンゼン</t>
    </rPh>
    <rPh sb="94" eb="96">
      <t>ケイエイ</t>
    </rPh>
    <rPh sb="99" eb="104">
      <t>シヨウリョウシュウニュウ</t>
    </rPh>
    <rPh sb="105" eb="107">
      <t>カクホ</t>
    </rPh>
    <rPh sb="108" eb="111">
      <t>ミセツゾク</t>
    </rPh>
    <rPh sb="112" eb="114">
      <t>カイショウ</t>
    </rPh>
    <rPh sb="115" eb="120">
      <t>ロウキュウカシセツ</t>
    </rPh>
    <rPh sb="121" eb="123">
      <t>カイシュウ</t>
    </rPh>
    <rPh sb="124" eb="126">
      <t>コウシン</t>
    </rPh>
    <rPh sb="126" eb="127">
      <t>トウ</t>
    </rPh>
    <rPh sb="127" eb="129">
      <t>カダイ</t>
    </rPh>
    <rPh sb="130" eb="131">
      <t>オオ</t>
    </rPh>
    <rPh sb="135" eb="139">
      <t>ケイエイセンリャク</t>
    </rPh>
    <rPh sb="150" eb="152">
      <t>ケイカク</t>
    </rPh>
    <rPh sb="153" eb="154">
      <t>フ</t>
    </rPh>
    <rPh sb="157" eb="160">
      <t>ケイカクテキ</t>
    </rPh>
    <rPh sb="161" eb="165">
      <t>ジギョウウンエイ</t>
    </rPh>
    <phoneticPr fontId="4"/>
  </si>
  <si>
    <t>　供用開始から30年以上経過した施設があり、老朽化が進んできている。各施設の維持管理を適切に行いながら計画的な改修・更新を行う必要があるためストックマネジメント計画を活用しながら、安定的な事業運営をしていきたい。</t>
    <rPh sb="1" eb="5">
      <t>キョウヨウカイシ</t>
    </rPh>
    <rPh sb="9" eb="12">
      <t>ネンイジョウ</t>
    </rPh>
    <rPh sb="12" eb="14">
      <t>ケイカ</t>
    </rPh>
    <rPh sb="16" eb="18">
      <t>シセツ</t>
    </rPh>
    <rPh sb="22" eb="25">
      <t>ロウキュウカ</t>
    </rPh>
    <rPh sb="26" eb="27">
      <t>スス</t>
    </rPh>
    <rPh sb="34" eb="37">
      <t>カクシセツ</t>
    </rPh>
    <rPh sb="38" eb="42">
      <t>イジカンリ</t>
    </rPh>
    <rPh sb="43" eb="45">
      <t>テキセツ</t>
    </rPh>
    <rPh sb="46" eb="47">
      <t>オコナ</t>
    </rPh>
    <rPh sb="51" eb="54">
      <t>ケイカクテキ</t>
    </rPh>
    <rPh sb="55" eb="57">
      <t>カイシュウ</t>
    </rPh>
    <rPh sb="58" eb="60">
      <t>コウシン</t>
    </rPh>
    <rPh sb="61" eb="62">
      <t>オコナ</t>
    </rPh>
    <rPh sb="63" eb="65">
      <t>ヒツヨウ</t>
    </rPh>
    <rPh sb="80" eb="82">
      <t>ケイカク</t>
    </rPh>
    <rPh sb="83" eb="85">
      <t>カツヨウ</t>
    </rPh>
    <rPh sb="90" eb="93">
      <t>アンテイテキ</t>
    </rPh>
    <rPh sb="94" eb="98">
      <t>ジギョウウンエイ</t>
    </rPh>
    <phoneticPr fontId="4"/>
  </si>
  <si>
    <t>「収益的収支比率」は人口減少による過疎化の進行などにより使用料収入の停滞が続いていることや施設の老朽化に伴う修繕費の増加などにより、100％未満となる事が多くなっている。料金改定の検討や維持管理費等の経費節減など更なる経営改善に取り組んでいく必要がある。
　「企業債残高対事業規模比率」については前年度決算から類似団体平均値を下回っている。今後も施設・設備の更新や改修を計画的に行い、企業債の有効活用を図っていく。
　「経費回収率」は類似団体平均値を下回っているため、使用料収入の確保及びコスト節減に努めたい。
　「汚水処理原価」は概ね類似団体平均値に近い状態で推移していたが、県営流域下水道に対する負担金が増額されたことが影響し、悪化状態が続いている。
　「施設利用率」は類似団体平均値よりも高い水準にあり、適正な施設規模が維持されていると考えられる。
　「水洗化率」は類似団体平均値よりも低い水準が続いているため、町が設置している水洗便所設置のための貸付基金の活用について周知するなど、比率上昇のための取り組みを強化していきたい。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</si>
</sst>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33-4D95-A913-9E64F0D7546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8433-4D95-A913-9E64F0D7546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80.05</c:v>
                </c:pt>
                <c:pt idx="1">
                  <c:v>85.75</c:v>
                </c:pt>
                <c:pt idx="2">
                  <c:v>76.7</c:v>
                </c:pt>
                <c:pt idx="3">
                  <c:v>83.1</c:v>
                </c:pt>
                <c:pt idx="4">
                  <c:v>83.25</c:v>
                </c:pt>
              </c:numCache>
            </c:numRef>
          </c:val>
          <c:extLst>
            <c:ext xmlns:c16="http://schemas.microsoft.com/office/drawing/2014/chart" uri="{C3380CC4-5D6E-409C-BE32-E72D297353CC}">
              <c16:uniqueId val="{00000000-6934-4B4F-84DD-6CABE464B6F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6934-4B4F-84DD-6CABE464B6F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86.34</c:v>
                </c:pt>
                <c:pt idx="1">
                  <c:v>85.64</c:v>
                </c:pt>
                <c:pt idx="2">
                  <c:v>87.41</c:v>
                </c:pt>
                <c:pt idx="3">
                  <c:v>87.23</c:v>
                </c:pt>
                <c:pt idx="4">
                  <c:v>86.93</c:v>
                </c:pt>
              </c:numCache>
            </c:numRef>
          </c:val>
          <c:extLst>
            <c:ext xmlns:c16="http://schemas.microsoft.com/office/drawing/2014/chart" uri="{C3380CC4-5D6E-409C-BE32-E72D297353CC}">
              <c16:uniqueId val="{00000000-9466-4F8C-B4A9-55401B83F2F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9466-4F8C-B4A9-55401B83F2F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89.66</c:v>
                </c:pt>
                <c:pt idx="1">
                  <c:v>101.14</c:v>
                </c:pt>
                <c:pt idx="2">
                  <c:v>80.19</c:v>
                </c:pt>
                <c:pt idx="3">
                  <c:v>94.6</c:v>
                </c:pt>
                <c:pt idx="4">
                  <c:v>96.97</c:v>
                </c:pt>
              </c:numCache>
            </c:numRef>
          </c:val>
          <c:extLst>
            <c:ext xmlns:c16="http://schemas.microsoft.com/office/drawing/2014/chart" uri="{C3380CC4-5D6E-409C-BE32-E72D297353CC}">
              <c16:uniqueId val="{00000000-AA5C-40C5-A89D-C44F5D13A0F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5C-40C5-A89D-C44F5D13A0F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72-4AA6-AE11-0CB0C5ED6D9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72-4AA6-AE11-0CB0C5ED6D9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04-4116-BCFB-D0A334E9429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04-4116-BCFB-D0A334E9429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D8-4E31-94ED-4DAC269F6F0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D8-4E31-94ED-4DAC269F6F0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1D-4C91-8400-4992C1718B6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1D-4C91-8400-4992C1718B6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1699.15</c:v>
                </c:pt>
                <c:pt idx="1">
                  <c:v>1504.09</c:v>
                </c:pt>
                <c:pt idx="2">
                  <c:v>1733.13</c:v>
                </c:pt>
                <c:pt idx="3">
                  <c:v>1127.6199999999999</c:v>
                </c:pt>
                <c:pt idx="4">
                  <c:v>1138.18</c:v>
                </c:pt>
              </c:numCache>
            </c:numRef>
          </c:val>
          <c:extLst>
            <c:ext xmlns:c16="http://schemas.microsoft.com/office/drawing/2014/chart" uri="{C3380CC4-5D6E-409C-BE32-E72D297353CC}">
              <c16:uniqueId val="{00000000-4425-4E19-812B-6E054B7FCD9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4425-4E19-812B-6E054B7FCD9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80.27</c:v>
                </c:pt>
                <c:pt idx="1">
                  <c:v>73.37</c:v>
                </c:pt>
                <c:pt idx="2">
                  <c:v>62.68</c:v>
                </c:pt>
                <c:pt idx="3">
                  <c:v>67.64</c:v>
                </c:pt>
                <c:pt idx="4">
                  <c:v>61.84</c:v>
                </c:pt>
              </c:numCache>
            </c:numRef>
          </c:val>
          <c:extLst>
            <c:ext xmlns:c16="http://schemas.microsoft.com/office/drawing/2014/chart" uri="{C3380CC4-5D6E-409C-BE32-E72D297353CC}">
              <c16:uniqueId val="{00000000-C3AF-4D62-AA95-5D31180CF9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C3AF-4D62-AA95-5D31180CF9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202.6</c:v>
                </c:pt>
                <c:pt idx="1">
                  <c:v>219.33</c:v>
                </c:pt>
                <c:pt idx="2">
                  <c:v>208.15</c:v>
                </c:pt>
                <c:pt idx="3">
                  <c:v>268.61</c:v>
                </c:pt>
                <c:pt idx="4">
                  <c:v>256.48</c:v>
                </c:pt>
              </c:numCache>
            </c:numRef>
          </c:val>
          <c:extLst>
            <c:ext xmlns:c16="http://schemas.microsoft.com/office/drawing/2014/chart" uri="{C3380CC4-5D6E-409C-BE32-E72D297353CC}">
              <c16:uniqueId val="{00000000-4B44-49B0-BC3C-1C166CB8592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4B44-49B0-BC3C-1C166CB8592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群馬県　みなかみ町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5">
        <f>データ!S6</f>
        <v>17602</v>
      </c>
      <c r="AM8" s="45"/>
      <c r="AN8" s="45"/>
      <c r="AO8" s="45"/>
      <c r="AP8" s="45"/>
      <c r="AQ8" s="45"/>
      <c r="AR8" s="45"/>
      <c r="AS8" s="45"/>
      <c r="AT8" s="46">
        <f>データ!T6</f>
        <v>781.08</v>
      </c>
      <c r="AU8" s="46"/>
      <c r="AV8" s="46"/>
      <c r="AW8" s="46"/>
      <c r="AX8" s="46"/>
      <c r="AY8" s="46"/>
      <c r="AZ8" s="46"/>
      <c r="BA8" s="46"/>
      <c r="BB8" s="46">
        <f>データ!U6</f>
        <v>22.54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10.39</v>
      </c>
      <c r="Q10" s="46"/>
      <c r="R10" s="46"/>
      <c r="S10" s="46"/>
      <c r="T10" s="46"/>
      <c r="U10" s="46"/>
      <c r="V10" s="46"/>
      <c r="W10" s="46">
        <f>データ!Q6</f>
        <v>43.63</v>
      </c>
      <c r="X10" s="46"/>
      <c r="Y10" s="46"/>
      <c r="Z10" s="46"/>
      <c r="AA10" s="46"/>
      <c r="AB10" s="46"/>
      <c r="AC10" s="46"/>
      <c r="AD10" s="45">
        <f>データ!R6</f>
        <v>2690</v>
      </c>
      <c r="AE10" s="45"/>
      <c r="AF10" s="45"/>
      <c r="AG10" s="45"/>
      <c r="AH10" s="45"/>
      <c r="AI10" s="45"/>
      <c r="AJ10" s="45"/>
      <c r="AK10" s="2"/>
      <c r="AL10" s="45">
        <f>データ!V6</f>
        <v>1813</v>
      </c>
      <c r="AM10" s="45"/>
      <c r="AN10" s="45"/>
      <c r="AO10" s="45"/>
      <c r="AP10" s="45"/>
      <c r="AQ10" s="45"/>
      <c r="AR10" s="45"/>
      <c r="AS10" s="45"/>
      <c r="AT10" s="46">
        <f>データ!W6</f>
        <v>1.43</v>
      </c>
      <c r="AU10" s="46"/>
      <c r="AV10" s="46"/>
      <c r="AW10" s="46"/>
      <c r="AX10" s="46"/>
      <c r="AY10" s="46"/>
      <c r="AZ10" s="46"/>
      <c r="BA10" s="46"/>
      <c r="BB10" s="46">
        <f>データ!X6</f>
        <v>1267.83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xkH2eSDgECE6kMclXJ+iGSubzQVHFwj1N3IIJPPoc26I17fZPOnRKKYSPf7C80K8wqXgAQUHur6J8riOVPDVTQ==" saltValue="NKR4EzDrF7Il9pFICys+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2022</v>
      </c>
      <c r="C6" s="19">
        <f t="shared" ref="C6:X6" si="3">C7</f>
        <v>104493</v>
      </c>
      <c r="D6" s="19">
        <f t="shared" si="3"/>
        <v>47</v>
      </c>
      <c r="E6" s="19">
        <f t="shared" si="3"/>
        <v>17</v>
      </c>
      <c r="F6" s="19">
        <f t="shared" si="3"/>
        <v>4</v>
      </c>
      <c r="G6" s="19">
        <f t="shared" si="3"/>
        <v>0</v>
      </c>
      <c r="H6" s="19" t="str">
        <f t="shared" si="3"/>
        <v>群馬県　みなかみ町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10.39</v>
      </c>
      <c r="Q6" s="20">
        <f t="shared" si="3"/>
        <v>43.63</v>
      </c>
      <c r="R6" s="20">
        <f t="shared" si="3"/>
        <v>2690</v>
      </c>
      <c r="S6" s="20">
        <f t="shared" si="3"/>
        <v>17602</v>
      </c>
      <c r="T6" s="20">
        <f t="shared" si="3"/>
        <v>781.08</v>
      </c>
      <c r="U6" s="20">
        <f t="shared" si="3"/>
        <v>22.54</v>
      </c>
      <c r="V6" s="20">
        <f t="shared" si="3"/>
        <v>1813</v>
      </c>
      <c r="W6" s="20">
        <f t="shared" si="3"/>
        <v>1.43</v>
      </c>
      <c r="X6" s="20">
        <f t="shared" si="3"/>
        <v>1267.83</v>
      </c>
      <c r="Y6" s="21">
        <f>IF(Y7="",NA(),Y7)</f>
        <v>89.66</v>
      </c>
      <c r="Z6" s="21">
        <f t="shared" ref="Z6:AH6" si="4">IF(Z7="",NA(),Z7)</f>
        <v>101.14</v>
      </c>
      <c r="AA6" s="21">
        <f t="shared" si="4"/>
        <v>80.19</v>
      </c>
      <c r="AB6" s="21">
        <f t="shared" si="4"/>
        <v>94.6</v>
      </c>
      <c r="AC6" s="21">
        <f t="shared" si="4"/>
        <v>96.97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1699.15</v>
      </c>
      <c r="BG6" s="21">
        <f t="shared" ref="BG6:BO6" si="7">IF(BG7="",NA(),BG7)</f>
        <v>1504.09</v>
      </c>
      <c r="BH6" s="21">
        <f t="shared" si="7"/>
        <v>1733.13</v>
      </c>
      <c r="BI6" s="21">
        <f t="shared" si="7"/>
        <v>1127.6199999999999</v>
      </c>
      <c r="BJ6" s="21">
        <f t="shared" si="7"/>
        <v>1138.18</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80.27</v>
      </c>
      <c r="BR6" s="21">
        <f t="shared" ref="BR6:BZ6" si="8">IF(BR7="",NA(),BR7)</f>
        <v>73.37</v>
      </c>
      <c r="BS6" s="21">
        <f t="shared" si="8"/>
        <v>62.68</v>
      </c>
      <c r="BT6" s="21">
        <f t="shared" si="8"/>
        <v>67.64</v>
      </c>
      <c r="BU6" s="21">
        <f t="shared" si="8"/>
        <v>61.84</v>
      </c>
      <c r="BV6" s="21">
        <f t="shared" si="8"/>
        <v>87.03</v>
      </c>
      <c r="BW6" s="21">
        <f t="shared" si="8"/>
        <v>84.3</v>
      </c>
      <c r="BX6" s="21">
        <f t="shared" si="8"/>
        <v>82.88</v>
      </c>
      <c r="BY6" s="21">
        <f t="shared" si="8"/>
        <v>82.53</v>
      </c>
      <c r="BZ6" s="21">
        <f t="shared" si="8"/>
        <v>81.81</v>
      </c>
      <c r="CA6" s="20" t="str">
        <f>IF(CA7="","",IF(CA7="-","【-】","【"&amp;SUBSTITUTE(TEXT(CA7,"#,##0.00"),"-","△")&amp;"】"))</f>
        <v>【73.78】</v>
      </c>
      <c r="CB6" s="21">
        <f>IF(CB7="",NA(),CB7)</f>
        <v>202.6</v>
      </c>
      <c r="CC6" s="21">
        <f t="shared" ref="CC6:CK6" si="9">IF(CC7="",NA(),CC7)</f>
        <v>219.33</v>
      </c>
      <c r="CD6" s="21">
        <f t="shared" si="9"/>
        <v>208.15</v>
      </c>
      <c r="CE6" s="21">
        <f t="shared" si="9"/>
        <v>268.61</v>
      </c>
      <c r="CF6" s="21">
        <f t="shared" si="9"/>
        <v>256.48</v>
      </c>
      <c r="CG6" s="21">
        <f t="shared" si="9"/>
        <v>177.02</v>
      </c>
      <c r="CH6" s="21">
        <f t="shared" si="9"/>
        <v>185.47</v>
      </c>
      <c r="CI6" s="21">
        <f t="shared" si="9"/>
        <v>187.76</v>
      </c>
      <c r="CJ6" s="21">
        <f t="shared" si="9"/>
        <v>190.48</v>
      </c>
      <c r="CK6" s="21">
        <f t="shared" si="9"/>
        <v>193.59</v>
      </c>
      <c r="CL6" s="20" t="str">
        <f>IF(CL7="","",IF(CL7="-","【-】","【"&amp;SUBSTITUTE(TEXT(CL7,"#,##0.00"),"-","△")&amp;"】"))</f>
        <v>【220.62】</v>
      </c>
      <c r="CM6" s="21">
        <f>IF(CM7="",NA(),CM7)</f>
        <v>80.05</v>
      </c>
      <c r="CN6" s="21">
        <f t="shared" ref="CN6:CV6" si="10">IF(CN7="",NA(),CN7)</f>
        <v>85.75</v>
      </c>
      <c r="CO6" s="21">
        <f t="shared" si="10"/>
        <v>76.7</v>
      </c>
      <c r="CP6" s="21">
        <f t="shared" si="10"/>
        <v>83.1</v>
      </c>
      <c r="CQ6" s="21">
        <f t="shared" si="10"/>
        <v>83.25</v>
      </c>
      <c r="CR6" s="21">
        <f t="shared" si="10"/>
        <v>46.17</v>
      </c>
      <c r="CS6" s="21">
        <f t="shared" si="10"/>
        <v>45.68</v>
      </c>
      <c r="CT6" s="21">
        <f t="shared" si="10"/>
        <v>45.87</v>
      </c>
      <c r="CU6" s="21">
        <f t="shared" si="10"/>
        <v>44.24</v>
      </c>
      <c r="CV6" s="21">
        <f t="shared" si="10"/>
        <v>45.3</v>
      </c>
      <c r="CW6" s="20" t="str">
        <f>IF(CW7="","",IF(CW7="-","【-】","【"&amp;SUBSTITUTE(TEXT(CW7,"#,##0.00"),"-","△")&amp;"】"))</f>
        <v>【42.22】</v>
      </c>
      <c r="CX6" s="21">
        <f>IF(CX7="",NA(),CX7)</f>
        <v>86.34</v>
      </c>
      <c r="CY6" s="21">
        <f t="shared" ref="CY6:DG6" si="11">IF(CY7="",NA(),CY7)</f>
        <v>85.64</v>
      </c>
      <c r="CZ6" s="21">
        <f t="shared" si="11"/>
        <v>87.41</v>
      </c>
      <c r="DA6" s="21">
        <f t="shared" si="11"/>
        <v>87.23</v>
      </c>
      <c r="DB6" s="21">
        <f t="shared" si="11"/>
        <v>86.93</v>
      </c>
      <c r="DC6" s="21">
        <f t="shared" si="11"/>
        <v>87.84</v>
      </c>
      <c r="DD6" s="21">
        <f t="shared" si="11"/>
        <v>87.96</v>
      </c>
      <c r="DE6" s="21">
        <f t="shared" si="11"/>
        <v>87.65</v>
      </c>
      <c r="DF6" s="21">
        <f t="shared" si="11"/>
        <v>88.15</v>
      </c>
      <c r="DG6" s="21">
        <f t="shared" si="11"/>
        <v>88.37</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0.06</v>
      </c>
      <c r="EK6" s="21">
        <f t="shared" si="14"/>
        <v>0.04</v>
      </c>
      <c r="EL6" s="21">
        <f t="shared" si="14"/>
        <v>0.06</v>
      </c>
      <c r="EM6" s="21">
        <f t="shared" si="14"/>
        <v>0.27</v>
      </c>
      <c r="EN6" s="21">
        <f t="shared" si="14"/>
        <v>0.22</v>
      </c>
      <c r="EO6" s="20" t="str">
        <f>IF(EO7="","",IF(EO7="-","【-】","【"&amp;SUBSTITUTE(TEXT(EO7,"#,##0.00"),"-","△")&amp;"】"))</f>
        <v>【0.13】</v>
      </c>
    </row>
    <row r="7" spans="1:145" s="22" customFormat="1" x14ac:dyDescent="0.15">
      <c r="A7" s="14"/>
      <c r="B7" s="23">
        <v>2022</v>
      </c>
      <c r="C7" s="23">
        <v>104493</v>
      </c>
      <c r="D7" s="23">
        <v>47</v>
      </c>
      <c r="E7" s="23">
        <v>17</v>
      </c>
      <c r="F7" s="23">
        <v>4</v>
      </c>
      <c r="G7" s="23">
        <v>0</v>
      </c>
      <c r="H7" s="23" t="s">
        <v>96</v>
      </c>
      <c r="I7" s="23" t="s">
        <v>97</v>
      </c>
      <c r="J7" s="23" t="s">
        <v>98</v>
      </c>
      <c r="K7" s="23" t="s">
        <v>99</v>
      </c>
      <c r="L7" s="23" t="s">
        <v>100</v>
      </c>
      <c r="M7" s="23" t="s">
        <v>101</v>
      </c>
      <c r="N7" s="24" t="s">
        <v>102</v>
      </c>
      <c r="O7" s="24" t="s">
        <v>103</v>
      </c>
      <c r="P7" s="24">
        <v>10.39</v>
      </c>
      <c r="Q7" s="24">
        <v>43.63</v>
      </c>
      <c r="R7" s="24">
        <v>2690</v>
      </c>
      <c r="S7" s="24">
        <v>17602</v>
      </c>
      <c r="T7" s="24">
        <v>781.08</v>
      </c>
      <c r="U7" s="24">
        <v>22.54</v>
      </c>
      <c r="V7" s="24">
        <v>1813</v>
      </c>
      <c r="W7" s="24">
        <v>1.43</v>
      </c>
      <c r="X7" s="24">
        <v>1267.83</v>
      </c>
      <c r="Y7" s="24">
        <v>89.66</v>
      </c>
      <c r="Z7" s="24">
        <v>101.14</v>
      </c>
      <c r="AA7" s="24">
        <v>80.19</v>
      </c>
      <c r="AB7" s="24">
        <v>94.6</v>
      </c>
      <c r="AC7" s="24">
        <v>96.97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1699.15</v>
      </c>
      <c r="BG7" s="24">
        <v>1504.09</v>
      </c>
      <c r="BH7" s="24">
        <v>1733.13</v>
      </c>
      <c r="BI7" s="24">
        <v>1127.6199999999999</v>
      </c>
      <c r="BJ7" s="24">
        <v>1138.18</v>
      </c>
      <c r="BK7" s="24">
        <v>1252.71</v>
      </c>
      <c r="BL7" s="24">
        <v>1267.3900000000001</v>
      </c>
      <c r="BM7" s="24">
        <v>1268.6300000000001</v>
      </c>
      <c r="BN7" s="24">
        <v>1283.69</v>
      </c>
      <c r="BO7" s="24">
        <v>1160.22</v>
      </c>
      <c r="BP7" s="24">
        <v>1182.1099999999999</v>
      </c>
      <c r="BQ7" s="24">
        <v>80.27</v>
      </c>
      <c r="BR7" s="24">
        <v>73.37</v>
      </c>
      <c r="BS7" s="24">
        <v>62.68</v>
      </c>
      <c r="BT7" s="24">
        <v>67.64</v>
      </c>
      <c r="BU7" s="24">
        <v>61.84</v>
      </c>
      <c r="BV7" s="24">
        <v>87.03</v>
      </c>
      <c r="BW7" s="24">
        <v>84.3</v>
      </c>
      <c r="BX7" s="24">
        <v>82.88</v>
      </c>
      <c r="BY7" s="24">
        <v>82.53</v>
      </c>
      <c r="BZ7" s="24">
        <v>81.81</v>
      </c>
      <c r="CA7" s="24">
        <v>73.78</v>
      </c>
      <c r="CB7" s="24">
        <v>202.6</v>
      </c>
      <c r="CC7" s="24">
        <v>219.33</v>
      </c>
      <c r="CD7" s="24">
        <v>208.15</v>
      </c>
      <c r="CE7" s="24">
        <v>268.61</v>
      </c>
      <c r="CF7" s="24">
        <v>256.48</v>
      </c>
      <c r="CG7" s="24">
        <v>177.02</v>
      </c>
      <c r="CH7" s="24">
        <v>185.47</v>
      </c>
      <c r="CI7" s="24">
        <v>187.76</v>
      </c>
      <c r="CJ7" s="24">
        <v>190.48</v>
      </c>
      <c r="CK7" s="24">
        <v>193.59</v>
      </c>
      <c r="CL7" s="24">
        <v>220.62</v>
      </c>
      <c r="CM7" s="24">
        <v>80.05</v>
      </c>
      <c r="CN7" s="24">
        <v>85.75</v>
      </c>
      <c r="CO7" s="24">
        <v>76.7</v>
      </c>
      <c r="CP7" s="24">
        <v>83.1</v>
      </c>
      <c r="CQ7" s="24">
        <v>83.25</v>
      </c>
      <c r="CR7" s="24">
        <v>46.17</v>
      </c>
      <c r="CS7" s="24">
        <v>45.68</v>
      </c>
      <c r="CT7" s="24">
        <v>45.87</v>
      </c>
      <c r="CU7" s="24">
        <v>44.24</v>
      </c>
      <c r="CV7" s="24">
        <v>45.3</v>
      </c>
      <c r="CW7" s="24">
        <v>42.22</v>
      </c>
      <c r="CX7" s="24">
        <v>86.34</v>
      </c>
      <c r="CY7" s="24">
        <v>85.64</v>
      </c>
      <c r="CZ7" s="24">
        <v>87.41</v>
      </c>
      <c r="DA7" s="24">
        <v>87.23</v>
      </c>
      <c r="DB7" s="24">
        <v>86.93</v>
      </c>
      <c r="DC7" s="24">
        <v>87.84</v>
      </c>
      <c r="DD7" s="24">
        <v>87.96</v>
      </c>
      <c r="DE7" s="24">
        <v>87.65</v>
      </c>
      <c r="DF7" s="24">
        <v>88.15</v>
      </c>
      <c r="DG7" s="24">
        <v>88.37</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0.06</v>
      </c>
      <c r="EK7" s="24">
        <v>0.04</v>
      </c>
      <c r="EL7" s="24">
        <v>0.06</v>
      </c>
      <c r="EM7" s="24">
        <v>0.27</v>
      </c>
      <c r="EN7" s="24">
        <v>0.22</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113</v>
      </c>
      <c r="E13" t="s">
        <v>112</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2024-02-21T00:06:31Z</cp:lastPrinted>
  <dcterms:created xsi:type="dcterms:W3CDTF">2023-12-12T02:49:52Z</dcterms:created>
  <dcterms:modified xsi:type="dcterms:W3CDTF">2024-02-21T00:06:37Z</dcterms:modified>
  <cp:category/>
</cp:coreProperties>
</file>