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C:\Users\C-kens21\Desktop\【経営比較分析表】2022_104485_47_010\"/>
    </mc:Choice>
  </mc:AlternateContent>
  <xr:revisionPtr revIDLastSave="0" documentId="13_ncr:1_{1368345B-55E7-4D3C-8B16-11A8E9D66999}" xr6:coauthVersionLast="36" xr6:coauthVersionMax="36" xr10:uidLastSave="{00000000-0000-0000-0000-000000000000}"/>
  <workbookProtection workbookAlgorithmName="SHA-512" workbookHashValue="W5N/ggI5aDWep+TAfiOCkajhvlkXTsiGHk/mV1nmaB3fbeLYAAEptGNHp/ITolIGyBGKkJS7UoHMdsXICYbWlQ==" workbookSaltValue="Q2fr6eKaqvLxt4xvCz//Dw=="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W10" i="4"/>
  <c r="P10" i="4"/>
  <c r="B10" i="4"/>
  <c r="BB8" i="4"/>
  <c r="AT8" i="4"/>
  <c r="AL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<sst xmlns="http://schemas.openxmlformats.org/spreadsheetml/2006/main" count="233" uniqueCount="118">
  <si>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</si>
  <si>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</si>
  <si>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</si>
  <si>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</si>
  <si>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</si>
  <si>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</si>
  <si>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</si>
  <si>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</si>
  <si>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</si>
  <si>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</si>
  <si>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</si>
  <si>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</si>
  <si>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</si>
  <si>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</si>
  <si>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</si>
  <si>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</si>
  <si>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</si>
  <si>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</si>
  <si>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</si>
  <si>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</si>
  <si>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</si>
  <si>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</si>
  <si>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</si>
  <si>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</si>
  <si>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</si>
  <si>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</si>
  <si>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</si>
  <si>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</si>
  <si>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</si>
  <si>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</si>
  <si>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</si>
  <si>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</si>
  <si>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</si>
  <si>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</si>
  <si>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</si>
  <si>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</si>
  <si>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</si>
  <si>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</si>
  <si>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</si>
  <si>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</si>
  <si>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</si>
  <si>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</si>
  <si>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</si>
  <si>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</si>
  <si>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</si>
  <si>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</si>
  <si>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</si>
  <si>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</si>
  <si>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</si>
  <si>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</si>
  <si>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</si>
  <si>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</si>
  <si>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</si>
  <si>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</si>
  <si>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</si>
  <si>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</si>
  <si>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</si>
  <si>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</si>
  <si>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</si>
  <si>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</si>
  <si>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</si>
  <si>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</si>
  <si>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</si>
  <si>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</si>
  <si>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</si>
  <si>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</si>
  <si>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</si>
  <si>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</si>
  <si>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</si>
  <si>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</si>
  <si>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</si>
  <si>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</si>
  <si>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</si>
  <si>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</si>
  <si>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</si>
  <si>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</si>
  <si>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</si>
  <si>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</si>
  <si>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</si>
  <si>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</si>
  <si>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</si>
  <si>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</si>
  <si>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</si>
  <si>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</si>
  <si>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</si>
  <si>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</si>
  <si>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</si>
  <si>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</si>
  <si>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</si>
  <si>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</si>
  <si>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</si>
  <si>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</si>
  <si>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</si>
  <si>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</si>
  <si>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</si>
  <si>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</si>
  <si>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</si>
  <si>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</si>
  <si>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</si>
  <si>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</si>
  <si>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</si>
  <si>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</si>
  <si>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</si>
  <si>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</si>
  <si>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</si>
  <si>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</si>
  <si>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</si>
  <si>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</si>
  <si>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</si>
  <si>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</si>
  <si>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</si>
  <si>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</si>
  <si>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</si>
  <si>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</si>
  <si>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</si>
  <si>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・平成２９年度の料金値上げ改定により、一般会計への依存体質が改善された。料金改定以降も施設管路の老朽化が著しいが、大規模な修繕が減少傾向にあり、収益的収支比率は、改善傾向にある。
　老朽化への対応については、布設からの経過年数が多く漏水の頻度が多い管路の点検を適正に実施した上、補修・更新を検討し、安定した維持管理を図る必要がある。</t>
    <phoneticPr fontId="4"/>
  </si>
  <si>
    <t>③管路更新率
・管路の更新は道路改良工事等により随時布設替えを実施している。</t>
    <phoneticPr fontId="4"/>
  </si>
  <si>
    <t>①収益的収支比率
・新型コロナウイルス感染症対策で料金の減免をしたことにより、料金収入が減額し、前年度より減少したため１００％を下回ってしまったが、今後も健全な経営を続けていくための努力をしたい。
④企業債残高対給水収益比率
・全国平均及び類似団体と比較すると低い数値で推移している。
⑤料金回収率
・新型コロナウイルス感染症対策で料金の減免をしたことにより、料金収入が減額したため、料金回収率が低くなっている。
⑥給水原価
・施設管路の老朽化に対応する修繕料及び企業債の償還金が増加したため、昨年度に比べて増加している。
⑦施設利用率
・年間を通した給水需要が多く、昨年度と同程度に推移している。
⑧有収率
・全国平均及び類似団体平均値を上回っているが、漏水箇所の修繕や適切な設備更新に努め、更なる改善を図っていきたい。</t>
    <rPh sb="64" eb="65">
      <t>シタ</t>
    </rPh>
    <rPh sb="151" eb="153">
      <t>シンガタ</t>
    </rPh>
    <rPh sb="160" eb="163">
      <t>カンセンショウ</t>
    </rPh>
    <rPh sb="163" eb="165">
      <t>タイサク</t>
    </rPh>
    <rPh sb="166" eb="168">
      <t>リョウキン</t>
    </rPh>
    <rPh sb="169" eb="171">
      <t>ゲンメン</t>
    </rPh>
    <rPh sb="180" eb="182">
      <t>リョウキン</t>
    </rPh>
    <rPh sb="182" eb="184">
      <t>シュウニュウ</t>
    </rPh>
    <rPh sb="185" eb="187">
      <t>ゲンガク</t>
    </rPh>
    <rPh sb="192" eb="194">
      <t>リョウキン</t>
    </rPh>
    <rPh sb="194" eb="196">
      <t>カイシュウ</t>
    </rPh>
    <rPh sb="196" eb="197">
      <t>リツ</t>
    </rPh>
    <rPh sb="198" eb="199">
      <t>ヒク</t>
    </rPh>
    <rPh sb="230" eb="231">
      <t>オヨ</t>
    </rPh>
    <rPh sb="232" eb="234">
      <t>キギョウ</t>
    </rPh>
    <rPh sb="234" eb="235">
      <t>サイ</t>
    </rPh>
    <rPh sb="236" eb="238">
      <t>ショウカン</t>
    </rPh>
    <rPh sb="238" eb="239">
      <t>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</si>
</sst>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0.49</c:v>
                </c:pt>
                <c:pt idx="1">
                  <c:v>0.49</c:v>
                </c:pt>
                <c:pt idx="2">
                  <c:v>0.3</c:v>
                </c:pt>
                <c:pt idx="3">
                  <c:v>0.15</c:v>
                </c:pt>
                <c:pt idx="4">
                  <c:v>0.23</c:v>
                </c:pt>
              </c:numCache>
            </c:numRef>
          </c:val>
          <c:extLst>
            <c:ext xmlns:c16="http://schemas.microsoft.com/office/drawing/2014/chart" uri="{C3380CC4-5D6E-409C-BE32-E72D297353CC}">
              <c16:uniqueId val="{00000000-425D-4F1A-A75A-15097569D11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0.45</c:v>
                </c:pt>
                <c:pt idx="4">
                  <c:v>0.35</c:v>
                </c:pt>
              </c:numCache>
            </c:numRef>
          </c:val>
          <c:smooth val="0"/>
          <c:extLst>
            <c:ext xmlns:c16="http://schemas.microsoft.com/office/drawing/2014/chart" uri="{C3380CC4-5D6E-409C-BE32-E72D297353CC}">
              <c16:uniqueId val="{00000001-425D-4F1A-A75A-15097569D11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61.64</c:v>
                </c:pt>
                <c:pt idx="1">
                  <c:v>63.31</c:v>
                </c:pt>
                <c:pt idx="2">
                  <c:v>66</c:v>
                </c:pt>
                <c:pt idx="3">
                  <c:v>66.11</c:v>
                </c:pt>
                <c:pt idx="4">
                  <c:v>66.459999999999994</c:v>
                </c:pt>
              </c:numCache>
            </c:numRef>
          </c:val>
          <c:extLst>
            <c:ext xmlns:c16="http://schemas.microsoft.com/office/drawing/2014/chart" uri="{C3380CC4-5D6E-409C-BE32-E72D297353CC}">
              <c16:uniqueId val="{00000000-2E85-4889-9606-79D9CE04A49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54.87</c:v>
                </c:pt>
                <c:pt idx="4">
                  <c:v>54.82</c:v>
                </c:pt>
              </c:numCache>
            </c:numRef>
          </c:val>
          <c:smooth val="0"/>
          <c:extLst>
            <c:ext xmlns:c16="http://schemas.microsoft.com/office/drawing/2014/chart" uri="{C3380CC4-5D6E-409C-BE32-E72D297353CC}">
              <c16:uniqueId val="{00000001-2E85-4889-9606-79D9CE04A49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83.26</c:v>
                </c:pt>
                <c:pt idx="1">
                  <c:v>80.180000000000007</c:v>
                </c:pt>
                <c:pt idx="2">
                  <c:v>80.349999999999994</c:v>
                </c:pt>
                <c:pt idx="3">
                  <c:v>80.22</c:v>
                </c:pt>
                <c:pt idx="4">
                  <c:v>78.319999999999993</c:v>
                </c:pt>
              </c:numCache>
            </c:numRef>
          </c:val>
          <c:extLst>
            <c:ext xmlns:c16="http://schemas.microsoft.com/office/drawing/2014/chart" uri="{C3380CC4-5D6E-409C-BE32-E72D297353CC}">
              <c16:uniqueId val="{00000000-127D-47AD-9692-100733D2315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71.819999999999993</c:v>
                </c:pt>
                <c:pt idx="4">
                  <c:v>71.010000000000005</c:v>
                </c:pt>
              </c:numCache>
            </c:numRef>
          </c:val>
          <c:smooth val="0"/>
          <c:extLst>
            <c:ext xmlns:c16="http://schemas.microsoft.com/office/drawing/2014/chart" uri="{C3380CC4-5D6E-409C-BE32-E72D297353CC}">
              <c16:uniqueId val="{00000001-127D-47AD-9692-100733D2315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90.62</c:v>
                </c:pt>
                <c:pt idx="1">
                  <c:v>92.98</c:v>
                </c:pt>
                <c:pt idx="2">
                  <c:v>126.33</c:v>
                </c:pt>
                <c:pt idx="3">
                  <c:v>105.02</c:v>
                </c:pt>
                <c:pt idx="4">
                  <c:v>86.34</c:v>
                </c:pt>
              </c:numCache>
            </c:numRef>
          </c:val>
          <c:extLst>
            <c:ext xmlns:c16="http://schemas.microsoft.com/office/drawing/2014/chart" uri="{C3380CC4-5D6E-409C-BE32-E72D297353CC}">
              <c16:uniqueId val="{00000000-DA2D-4886-A956-77EC148E861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81.17</c:v>
                </c:pt>
                <c:pt idx="4">
                  <c:v>76.28</c:v>
                </c:pt>
              </c:numCache>
            </c:numRef>
          </c:val>
          <c:smooth val="0"/>
          <c:extLst>
            <c:ext xmlns:c16="http://schemas.microsoft.com/office/drawing/2014/chart" uri="{C3380CC4-5D6E-409C-BE32-E72D297353CC}">
              <c16:uniqueId val="{00000001-DA2D-4886-A956-77EC148E861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8F-4858-9236-783710F524C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8F-4858-9236-783710F524C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2E-43D0-831B-BD46A48AC1D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2E-43D0-831B-BD46A48AC1D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54-4CE3-BEB3-AA9531E43F4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54-4CE3-BEB3-AA9531E43F4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50-411E-B385-6677E7A2D6F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50-411E-B385-6677E7A2D6F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288.45</c:v>
                </c:pt>
                <c:pt idx="1">
                  <c:v>257.36</c:v>
                </c:pt>
                <c:pt idx="2">
                  <c:v>232.61</c:v>
                </c:pt>
                <c:pt idx="3">
                  <c:v>359.94</c:v>
                </c:pt>
                <c:pt idx="4">
                  <c:v>361.16</c:v>
                </c:pt>
              </c:numCache>
            </c:numRef>
          </c:val>
          <c:extLst>
            <c:ext xmlns:c16="http://schemas.microsoft.com/office/drawing/2014/chart" uri="{C3380CC4-5D6E-409C-BE32-E72D297353CC}">
              <c16:uniqueId val="{00000000-4D17-42CA-B8B0-E51BB58B158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853.42</c:v>
                </c:pt>
                <c:pt idx="4">
                  <c:v>906.61</c:v>
                </c:pt>
              </c:numCache>
            </c:numRef>
          </c:val>
          <c:smooth val="0"/>
          <c:extLst>
            <c:ext xmlns:c16="http://schemas.microsoft.com/office/drawing/2014/chart" uri="{C3380CC4-5D6E-409C-BE32-E72D297353CC}">
              <c16:uniqueId val="{00000001-4D17-42CA-B8B0-E51BB58B158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79.760000000000005</c:v>
                </c:pt>
                <c:pt idx="1">
                  <c:v>84.22</c:v>
                </c:pt>
                <c:pt idx="2">
                  <c:v>105.37</c:v>
                </c:pt>
                <c:pt idx="3">
                  <c:v>88.34</c:v>
                </c:pt>
                <c:pt idx="4">
                  <c:v>65.69</c:v>
                </c:pt>
              </c:numCache>
            </c:numRef>
          </c:val>
          <c:extLst>
            <c:ext xmlns:c16="http://schemas.microsoft.com/office/drawing/2014/chart" uri="{C3380CC4-5D6E-409C-BE32-E72D297353CC}">
              <c16:uniqueId val="{00000000-C7E2-40BB-90F3-AC55E70087A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60.53</c:v>
                </c:pt>
                <c:pt idx="4">
                  <c:v>56.38</c:v>
                </c:pt>
              </c:numCache>
            </c:numRef>
          </c:val>
          <c:smooth val="0"/>
          <c:extLst>
            <c:ext xmlns:c16="http://schemas.microsoft.com/office/drawing/2014/chart" uri="{C3380CC4-5D6E-409C-BE32-E72D297353CC}">
              <c16:uniqueId val="{00000001-C7E2-40BB-90F3-AC55E70087A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129.88</c:v>
                </c:pt>
                <c:pt idx="1">
                  <c:v>127.09</c:v>
                </c:pt>
                <c:pt idx="2">
                  <c:v>103.34</c:v>
                </c:pt>
                <c:pt idx="3">
                  <c:v>114.9</c:v>
                </c:pt>
                <c:pt idx="4">
                  <c:v>141.9</c:v>
                </c:pt>
              </c:numCache>
            </c:numRef>
          </c:val>
          <c:extLst>
            <c:ext xmlns:c16="http://schemas.microsoft.com/office/drawing/2014/chart" uri="{C3380CC4-5D6E-409C-BE32-E72D297353CC}">
              <c16:uniqueId val="{00000000-EA90-473F-B630-2722EB91670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210.72</c:v>
                </c:pt>
                <c:pt idx="4">
                  <c:v>227.71</c:v>
                </c:pt>
              </c:numCache>
            </c:numRef>
          </c:val>
          <c:smooth val="0"/>
          <c:extLst>
            <c:ext xmlns:c16="http://schemas.microsoft.com/office/drawing/2014/chart" uri="{C3380CC4-5D6E-409C-BE32-E72D297353CC}">
              <c16:uniqueId val="{00000001-EA90-473F-B630-2722EB91670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群馬県　昭和村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60">
        <f>データ!$R$6</f>
        <v>7007</v>
      </c>
      <c r="AM8" s="60"/>
      <c r="AN8" s="60"/>
      <c r="AO8" s="60"/>
      <c r="AP8" s="60"/>
      <c r="AQ8" s="60"/>
      <c r="AR8" s="60"/>
      <c r="AS8" s="60"/>
      <c r="AT8" s="36">
        <f>データ!$S$6</f>
        <v>64.14</v>
      </c>
      <c r="AU8" s="36"/>
      <c r="AV8" s="36"/>
      <c r="AW8" s="36"/>
      <c r="AX8" s="36"/>
      <c r="AY8" s="36"/>
      <c r="AZ8" s="36"/>
      <c r="BA8" s="36"/>
      <c r="BB8" s="36">
        <f>データ!$T$6</f>
        <v>109.25</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98.84</v>
      </c>
      <c r="Q10" s="36"/>
      <c r="R10" s="36"/>
      <c r="S10" s="36"/>
      <c r="T10" s="36"/>
      <c r="U10" s="36"/>
      <c r="V10" s="36"/>
      <c r="W10" s="60">
        <f>データ!$Q$6</f>
        <v>1430</v>
      </c>
      <c r="X10" s="60"/>
      <c r="Y10" s="60"/>
      <c r="Z10" s="60"/>
      <c r="AA10" s="60"/>
      <c r="AB10" s="60"/>
      <c r="AC10" s="60"/>
      <c r="AD10" s="2"/>
      <c r="AE10" s="2"/>
      <c r="AF10" s="2"/>
      <c r="AG10" s="2"/>
      <c r="AH10" s="2"/>
      <c r="AI10" s="2"/>
      <c r="AJ10" s="2"/>
      <c r="AK10" s="2"/>
      <c r="AL10" s="60">
        <f>データ!$U$6</f>
        <v>6895</v>
      </c>
      <c r="AM10" s="60"/>
      <c r="AN10" s="60"/>
      <c r="AO10" s="60"/>
      <c r="AP10" s="60"/>
      <c r="AQ10" s="60"/>
      <c r="AR10" s="60"/>
      <c r="AS10" s="60"/>
      <c r="AT10" s="36">
        <f>データ!$V$6</f>
        <v>31.2</v>
      </c>
      <c r="AU10" s="36"/>
      <c r="AV10" s="36"/>
      <c r="AW10" s="36"/>
      <c r="AX10" s="36"/>
      <c r="AY10" s="36"/>
      <c r="AZ10" s="36"/>
      <c r="BA10" s="36"/>
      <c r="BB10" s="36">
        <f>データ!$W$6</f>
        <v>220.99</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MgTECO0inM+dy/zdLncVs3Pbze5I2P8eUeFL8h6RN6hO3nTnDv0EVVOXEKhSKQHgKiqd4KU/ULGWlAow/CEl2Q==" saltValue="SJtaZ2YeTgrDB+6REERpc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104485</v>
      </c>
      <c r="D6" s="20">
        <f t="shared" si="3"/>
        <v>47</v>
      </c>
      <c r="E6" s="20">
        <f t="shared" si="3"/>
        <v>1</v>
      </c>
      <c r="F6" s="20">
        <f t="shared" si="3"/>
        <v>0</v>
      </c>
      <c r="G6" s="20">
        <f t="shared" si="3"/>
        <v>0</v>
      </c>
      <c r="H6" s="20" t="str">
        <f t="shared" si="3"/>
        <v>群馬県　昭和村</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98.84</v>
      </c>
      <c r="Q6" s="21">
        <f t="shared" si="3"/>
        <v>1430</v>
      </c>
      <c r="R6" s="21">
        <f t="shared" si="3"/>
        <v>7007</v>
      </c>
      <c r="S6" s="21">
        <f t="shared" si="3"/>
        <v>64.14</v>
      </c>
      <c r="T6" s="21">
        <f t="shared" si="3"/>
        <v>109.25</v>
      </c>
      <c r="U6" s="21">
        <f t="shared" si="3"/>
        <v>6895</v>
      </c>
      <c r="V6" s="21">
        <f t="shared" si="3"/>
        <v>31.2</v>
      </c>
      <c r="W6" s="21">
        <f t="shared" si="3"/>
        <v>220.99</v>
      </c>
      <c r="X6" s="22">
        <f>IF(X7="",NA(),X7)</f>
        <v>90.62</v>
      </c>
      <c r="Y6" s="22">
        <f t="shared" ref="Y6:AG6" si="4">IF(Y7="",NA(),Y7)</f>
        <v>92.98</v>
      </c>
      <c r="Z6" s="22">
        <f t="shared" si="4"/>
        <v>126.33</v>
      </c>
      <c r="AA6" s="22">
        <f t="shared" si="4"/>
        <v>105.02</v>
      </c>
      <c r="AB6" s="22">
        <f t="shared" si="4"/>
        <v>86.34</v>
      </c>
      <c r="AC6" s="22">
        <f t="shared" si="4"/>
        <v>75.010000000000005</v>
      </c>
      <c r="AD6" s="22">
        <f t="shared" si="4"/>
        <v>72.760000000000005</v>
      </c>
      <c r="AE6" s="22">
        <f t="shared" si="4"/>
        <v>82.57</v>
      </c>
      <c r="AF6" s="22">
        <f t="shared" si="4"/>
        <v>81.17</v>
      </c>
      <c r="AG6" s="22">
        <f t="shared" si="4"/>
        <v>76.28</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288.45</v>
      </c>
      <c r="BF6" s="22">
        <f t="shared" ref="BF6:BN6" si="7">IF(BF7="",NA(),BF7)</f>
        <v>257.36</v>
      </c>
      <c r="BG6" s="22">
        <f t="shared" si="7"/>
        <v>232.61</v>
      </c>
      <c r="BH6" s="22">
        <f t="shared" si="7"/>
        <v>359.94</v>
      </c>
      <c r="BI6" s="22">
        <f t="shared" si="7"/>
        <v>361.16</v>
      </c>
      <c r="BJ6" s="22">
        <f t="shared" si="7"/>
        <v>1168.7</v>
      </c>
      <c r="BK6" s="22">
        <f t="shared" si="7"/>
        <v>1245.46</v>
      </c>
      <c r="BL6" s="22">
        <f t="shared" si="7"/>
        <v>834.1</v>
      </c>
      <c r="BM6" s="22">
        <f t="shared" si="7"/>
        <v>853.42</v>
      </c>
      <c r="BN6" s="22">
        <f t="shared" si="7"/>
        <v>906.61</v>
      </c>
      <c r="BO6" s="21" t="str">
        <f>IF(BO7="","",IF(BO7="-","【-】","【"&amp;SUBSTITUTE(TEXT(BO7,"#,##0.00"),"-","△")&amp;"】"))</f>
        <v>【982.48】</v>
      </c>
      <c r="BP6" s="22">
        <f>IF(BP7="",NA(),BP7)</f>
        <v>79.760000000000005</v>
      </c>
      <c r="BQ6" s="22">
        <f t="shared" ref="BQ6:BY6" si="8">IF(BQ7="",NA(),BQ7)</f>
        <v>84.22</v>
      </c>
      <c r="BR6" s="22">
        <f t="shared" si="8"/>
        <v>105.37</v>
      </c>
      <c r="BS6" s="22">
        <f t="shared" si="8"/>
        <v>88.34</v>
      </c>
      <c r="BT6" s="22">
        <f t="shared" si="8"/>
        <v>65.69</v>
      </c>
      <c r="BU6" s="22">
        <f t="shared" si="8"/>
        <v>53.59</v>
      </c>
      <c r="BV6" s="22">
        <f t="shared" si="8"/>
        <v>51.08</v>
      </c>
      <c r="BW6" s="22">
        <f t="shared" si="8"/>
        <v>64.44</v>
      </c>
      <c r="BX6" s="22">
        <f t="shared" si="8"/>
        <v>60.53</v>
      </c>
      <c r="BY6" s="22">
        <f t="shared" si="8"/>
        <v>56.38</v>
      </c>
      <c r="BZ6" s="21" t="str">
        <f>IF(BZ7="","",IF(BZ7="-","【-】","【"&amp;SUBSTITUTE(TEXT(BZ7,"#,##0.00"),"-","△")&amp;"】"))</f>
        <v>【50.61】</v>
      </c>
      <c r="CA6" s="22">
        <f>IF(CA7="",NA(),CA7)</f>
        <v>129.88</v>
      </c>
      <c r="CB6" s="22">
        <f t="shared" ref="CB6:CJ6" si="9">IF(CB7="",NA(),CB7)</f>
        <v>127.09</v>
      </c>
      <c r="CC6" s="22">
        <f t="shared" si="9"/>
        <v>103.34</v>
      </c>
      <c r="CD6" s="22">
        <f t="shared" si="9"/>
        <v>114.9</v>
      </c>
      <c r="CE6" s="22">
        <f t="shared" si="9"/>
        <v>141.9</v>
      </c>
      <c r="CF6" s="22">
        <f t="shared" si="9"/>
        <v>259.79000000000002</v>
      </c>
      <c r="CG6" s="22">
        <f t="shared" si="9"/>
        <v>262.13</v>
      </c>
      <c r="CH6" s="22">
        <f t="shared" si="9"/>
        <v>197.14</v>
      </c>
      <c r="CI6" s="22">
        <f t="shared" si="9"/>
        <v>210.72</v>
      </c>
      <c r="CJ6" s="22">
        <f t="shared" si="9"/>
        <v>227.71</v>
      </c>
      <c r="CK6" s="21" t="str">
        <f>IF(CK7="","",IF(CK7="-","【-】","【"&amp;SUBSTITUTE(TEXT(CK7,"#,##0.00"),"-","△")&amp;"】"))</f>
        <v>【320.83】</v>
      </c>
      <c r="CL6" s="22">
        <f>IF(CL7="",NA(),CL7)</f>
        <v>61.64</v>
      </c>
      <c r="CM6" s="22">
        <f t="shared" ref="CM6:CU6" si="10">IF(CM7="",NA(),CM7)</f>
        <v>63.31</v>
      </c>
      <c r="CN6" s="22">
        <f t="shared" si="10"/>
        <v>66</v>
      </c>
      <c r="CO6" s="22">
        <f t="shared" si="10"/>
        <v>66.11</v>
      </c>
      <c r="CP6" s="22">
        <f t="shared" si="10"/>
        <v>66.459999999999994</v>
      </c>
      <c r="CQ6" s="22">
        <f t="shared" si="10"/>
        <v>56.41</v>
      </c>
      <c r="CR6" s="22">
        <f t="shared" si="10"/>
        <v>54.9</v>
      </c>
      <c r="CS6" s="22">
        <f t="shared" si="10"/>
        <v>55.7</v>
      </c>
      <c r="CT6" s="22">
        <f t="shared" si="10"/>
        <v>54.87</v>
      </c>
      <c r="CU6" s="22">
        <f t="shared" si="10"/>
        <v>54.82</v>
      </c>
      <c r="CV6" s="21" t="str">
        <f>IF(CV7="","",IF(CV7="-","【-】","【"&amp;SUBSTITUTE(TEXT(CV7,"#,##0.00"),"-","△")&amp;"】"))</f>
        <v>【56.15】</v>
      </c>
      <c r="CW6" s="22">
        <f>IF(CW7="",NA(),CW7)</f>
        <v>83.26</v>
      </c>
      <c r="CX6" s="22">
        <f t="shared" ref="CX6:DF6" si="11">IF(CX7="",NA(),CX7)</f>
        <v>80.180000000000007</v>
      </c>
      <c r="CY6" s="22">
        <f t="shared" si="11"/>
        <v>80.349999999999994</v>
      </c>
      <c r="CZ6" s="22">
        <f t="shared" si="11"/>
        <v>80.22</v>
      </c>
      <c r="DA6" s="22">
        <f t="shared" si="11"/>
        <v>78.319999999999993</v>
      </c>
      <c r="DB6" s="22">
        <f t="shared" si="11"/>
        <v>75.12</v>
      </c>
      <c r="DC6" s="22">
        <f t="shared" si="11"/>
        <v>74.27</v>
      </c>
      <c r="DD6" s="22">
        <f t="shared" si="11"/>
        <v>71.81</v>
      </c>
      <c r="DE6" s="22">
        <f t="shared" si="11"/>
        <v>71.819999999999993</v>
      </c>
      <c r="DF6" s="22">
        <f t="shared" si="11"/>
        <v>71.010000000000005</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0.49</v>
      </c>
      <c r="EE6" s="22">
        <f t="shared" ref="EE6:EM6" si="14">IF(EE7="",NA(),EE7)</f>
        <v>0.49</v>
      </c>
      <c r="EF6" s="22">
        <f t="shared" si="14"/>
        <v>0.3</v>
      </c>
      <c r="EG6" s="22">
        <f t="shared" si="14"/>
        <v>0.15</v>
      </c>
      <c r="EH6" s="22">
        <f t="shared" si="14"/>
        <v>0.23</v>
      </c>
      <c r="EI6" s="22">
        <f t="shared" si="14"/>
        <v>0.65</v>
      </c>
      <c r="EJ6" s="22">
        <f t="shared" si="14"/>
        <v>0.52</v>
      </c>
      <c r="EK6" s="22">
        <f t="shared" si="14"/>
        <v>1.48</v>
      </c>
      <c r="EL6" s="22">
        <f t="shared" si="14"/>
        <v>0.45</v>
      </c>
      <c r="EM6" s="22">
        <f t="shared" si="14"/>
        <v>0.35</v>
      </c>
      <c r="EN6" s="21" t="str">
        <f>IF(EN7="","",IF(EN7="-","【-】","【"&amp;SUBSTITUTE(TEXT(EN7,"#,##0.00"),"-","△")&amp;"】"))</f>
        <v>【0.52】</v>
      </c>
    </row>
    <row r="7" spans="1:144" s="23" customFormat="1" x14ac:dyDescent="0.15">
      <c r="A7" s="15"/>
      <c r="B7" s="24">
        <v>2022</v>
      </c>
      <c r="C7" s="24">
        <v>104485</v>
      </c>
      <c r="D7" s="24">
        <v>47</v>
      </c>
      <c r="E7" s="24">
        <v>1</v>
      </c>
      <c r="F7" s="24">
        <v>0</v>
      </c>
      <c r="G7" s="24">
        <v>0</v>
      </c>
      <c r="H7" s="24" t="s">
        <v>96</v>
      </c>
      <c r="I7" s="24" t="s">
        <v>97</v>
      </c>
      <c r="J7" s="24" t="s">
        <v>98</v>
      </c>
      <c r="K7" s="24" t="s">
        <v>99</v>
      </c>
      <c r="L7" s="24" t="s">
        <v>100</v>
      </c>
      <c r="M7" s="24" t="s">
        <v>101</v>
      </c>
      <c r="N7" s="25" t="s">
        <v>102</v>
      </c>
      <c r="O7" s="25" t="s">
        <v>103</v>
      </c>
      <c r="P7" s="25">
        <v>98.84</v>
      </c>
      <c r="Q7" s="25">
        <v>1430</v>
      </c>
      <c r="R7" s="25">
        <v>7007</v>
      </c>
      <c r="S7" s="25">
        <v>64.14</v>
      </c>
      <c r="T7" s="25">
        <v>109.25</v>
      </c>
      <c r="U7" s="25">
        <v>6895</v>
      </c>
      <c r="V7" s="25">
        <v>31.2</v>
      </c>
      <c r="W7" s="25">
        <v>220.99</v>
      </c>
      <c r="X7" s="25">
        <v>90.62</v>
      </c>
      <c r="Y7" s="25">
        <v>92.98</v>
      </c>
      <c r="Z7" s="25">
        <v>126.33</v>
      </c>
      <c r="AA7" s="25">
        <v>105.02</v>
      </c>
      <c r="AB7" s="25">
        <v>86.34</v>
      </c>
      <c r="AC7" s="25">
        <v>75.010000000000005</v>
      </c>
      <c r="AD7" s="25">
        <v>72.760000000000005</v>
      </c>
      <c r="AE7" s="25">
        <v>82.57</v>
      </c>
      <c r="AF7" s="25">
        <v>81.17</v>
      </c>
      <c r="AG7" s="25">
        <v>76.28</v>
      </c>
      <c r="AH7" s="25">
        <v>73</v>
      </c>
      <c r="AI7" s="25"/>
      <c r="AJ7" s="25"/>
      <c r="AK7" s="25"/>
      <c r="AL7" s="25"/>
      <c r="AM7" s="25"/>
      <c r="AN7" s="25"/>
      <c r="AO7" s="25"/>
      <c r="AP7" s="25"/>
      <c r="AQ7" s="25"/>
      <c r="AR7" s="25"/>
      <c r="AS7" s="25"/>
      <c r="AT7" s="25"/>
      <c r="AU7" s="25"/>
      <c r="AV7" s="25"/>
      <c r="AW7" s="25"/>
      <c r="AX7" s="25"/>
      <c r="AY7" s="25"/>
      <c r="AZ7" s="25"/>
      <c r="BA7" s="25"/>
      <c r="BB7" s="25"/>
      <c r="BC7" s="25"/>
      <c r="BD7" s="25"/>
      <c r="BE7" s="25">
        <v>288.45</v>
      </c>
      <c r="BF7" s="25">
        <v>257.36</v>
      </c>
      <c r="BG7" s="25">
        <v>232.61</v>
      </c>
      <c r="BH7" s="25">
        <v>359.94</v>
      </c>
      <c r="BI7" s="25">
        <v>361.16</v>
      </c>
      <c r="BJ7" s="25">
        <v>1168.7</v>
      </c>
      <c r="BK7" s="25">
        <v>1245.46</v>
      </c>
      <c r="BL7" s="25">
        <v>834.1</v>
      </c>
      <c r="BM7" s="25">
        <v>853.42</v>
      </c>
      <c r="BN7" s="25">
        <v>906.61</v>
      </c>
      <c r="BO7" s="25">
        <v>982.48</v>
      </c>
      <c r="BP7" s="25">
        <v>79.760000000000005</v>
      </c>
      <c r="BQ7" s="25">
        <v>84.22</v>
      </c>
      <c r="BR7" s="25">
        <v>105.37</v>
      </c>
      <c r="BS7" s="25">
        <v>88.34</v>
      </c>
      <c r="BT7" s="25">
        <v>65.69</v>
      </c>
      <c r="BU7" s="25">
        <v>53.59</v>
      </c>
      <c r="BV7" s="25">
        <v>51.08</v>
      </c>
      <c r="BW7" s="25">
        <v>64.44</v>
      </c>
      <c r="BX7" s="25">
        <v>60.53</v>
      </c>
      <c r="BY7" s="25">
        <v>56.38</v>
      </c>
      <c r="BZ7" s="25">
        <v>50.61</v>
      </c>
      <c r="CA7" s="25">
        <v>129.88</v>
      </c>
      <c r="CB7" s="25">
        <v>127.09</v>
      </c>
      <c r="CC7" s="25">
        <v>103.34</v>
      </c>
      <c r="CD7" s="25">
        <v>114.9</v>
      </c>
      <c r="CE7" s="25">
        <v>141.9</v>
      </c>
      <c r="CF7" s="25">
        <v>259.79000000000002</v>
      </c>
      <c r="CG7" s="25">
        <v>262.13</v>
      </c>
      <c r="CH7" s="25">
        <v>197.14</v>
      </c>
      <c r="CI7" s="25">
        <v>210.72</v>
      </c>
      <c r="CJ7" s="25">
        <v>227.71</v>
      </c>
      <c r="CK7" s="25">
        <v>320.83</v>
      </c>
      <c r="CL7" s="25">
        <v>61.64</v>
      </c>
      <c r="CM7" s="25">
        <v>63.31</v>
      </c>
      <c r="CN7" s="25">
        <v>66</v>
      </c>
      <c r="CO7" s="25">
        <v>66.11</v>
      </c>
      <c r="CP7" s="25">
        <v>66.459999999999994</v>
      </c>
      <c r="CQ7" s="25">
        <v>56.41</v>
      </c>
      <c r="CR7" s="25">
        <v>54.9</v>
      </c>
      <c r="CS7" s="25">
        <v>55.7</v>
      </c>
      <c r="CT7" s="25">
        <v>54.87</v>
      </c>
      <c r="CU7" s="25">
        <v>54.82</v>
      </c>
      <c r="CV7" s="25">
        <v>56.15</v>
      </c>
      <c r="CW7" s="25">
        <v>83.26</v>
      </c>
      <c r="CX7" s="25">
        <v>80.180000000000007</v>
      </c>
      <c r="CY7" s="25">
        <v>80.349999999999994</v>
      </c>
      <c r="CZ7" s="25">
        <v>80.22</v>
      </c>
      <c r="DA7" s="25">
        <v>78.319999999999993</v>
      </c>
      <c r="DB7" s="25">
        <v>75.12</v>
      </c>
      <c r="DC7" s="25">
        <v>74.27</v>
      </c>
      <c r="DD7" s="25">
        <v>71.81</v>
      </c>
      <c r="DE7" s="25">
        <v>71.819999999999993</v>
      </c>
      <c r="DF7" s="25">
        <v>71.010000000000005</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0.49</v>
      </c>
      <c r="EE7" s="25">
        <v>0.49</v>
      </c>
      <c r="EF7" s="25">
        <v>0.3</v>
      </c>
      <c r="EG7" s="25">
        <v>0.15</v>
      </c>
      <c r="EH7" s="25">
        <v>0.23</v>
      </c>
      <c r="EI7" s="25">
        <v>0.65</v>
      </c>
      <c r="EJ7" s="25">
        <v>0.52</v>
      </c>
      <c r="EK7" s="25">
        <v>1.48</v>
      </c>
      <c r="EL7" s="25">
        <v>0.45</v>
      </c>
      <c r="EM7" s="25">
        <v>0.35</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2024-01-23T01:50:26Z</cp:lastPrinted>
  <dcterms:created xsi:type="dcterms:W3CDTF">2023-12-05T01:05:24Z</dcterms:created>
  <dcterms:modified xsi:type="dcterms:W3CDTF">2024-01-29T07:08:32Z</dcterms:modified>
  <cp:category/>
</cp:coreProperties>
</file>