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47B1037-85B3-4F66-87BA-2D0617FB1C61}" xr6:coauthVersionLast="36" xr6:coauthVersionMax="36" xr10:uidLastSave="{00000000-0000-0000-0000-000000000000}"/>
  <bookViews>
    <workbookView xWindow="0" yWindow="0" windowWidth="17490" windowHeight="7890" xr2:uid="{00000000-000D-0000-FFFF-FFFF00000000}"/>
  </bookViews>
  <sheets>
    <sheet name="別紙１所要額精算書" sheetId="1" r:id="rId1"/>
    <sheet name="別紙１所要額精算書 (記載例)" sheetId="2" r:id="rId2"/>
  </sheets>
  <definedNames>
    <definedName name="_xlnm.Print_Area" localSheetId="0">別紙１所要額精算書!$A$1:$M$28</definedName>
    <definedName name="_xlnm.Print_Area" localSheetId="1">'別紙１所要額精算書 (記載例)'!$A$1:$M$28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Q20" i="2"/>
  <c r="Q19" i="2"/>
  <c r="Q18" i="2"/>
  <c r="Q17" i="2"/>
  <c r="Q16" i="2"/>
  <c r="Q12" i="2"/>
  <c r="Q10" i="2"/>
  <c r="Q9" i="2"/>
  <c r="H10" i="1"/>
  <c r="Q20" i="1"/>
  <c r="Q19" i="1"/>
  <c r="L22" i="2" l="1"/>
  <c r="J22" i="2"/>
  <c r="F22" i="2"/>
  <c r="E22" i="2"/>
  <c r="C22" i="2"/>
  <c r="B22" i="2"/>
  <c r="K21" i="2"/>
  <c r="M21" i="2" s="1"/>
  <c r="I21" i="2"/>
  <c r="H21" i="2"/>
  <c r="G21" i="2"/>
  <c r="D21" i="2"/>
  <c r="K20" i="2"/>
  <c r="M20" i="2" s="1"/>
  <c r="H20" i="2"/>
  <c r="G20" i="2"/>
  <c r="I20" i="2" s="1"/>
  <c r="D20" i="2"/>
  <c r="K19" i="2"/>
  <c r="M19" i="2" s="1"/>
  <c r="H19" i="2"/>
  <c r="G19" i="2"/>
  <c r="I19" i="2" s="1"/>
  <c r="D19" i="2"/>
  <c r="M18" i="2"/>
  <c r="K18" i="2"/>
  <c r="H18" i="2"/>
  <c r="G18" i="2"/>
  <c r="I18" i="2" s="1"/>
  <c r="D18" i="2"/>
  <c r="K17" i="2"/>
  <c r="M17" i="2" s="1"/>
  <c r="H17" i="2"/>
  <c r="G17" i="2"/>
  <c r="I17" i="2" s="1"/>
  <c r="D17" i="2"/>
  <c r="K16" i="2"/>
  <c r="M16" i="2" s="1"/>
  <c r="I16" i="2"/>
  <c r="H16" i="2"/>
  <c r="G16" i="2"/>
  <c r="D16" i="2"/>
  <c r="K15" i="2"/>
  <c r="M15" i="2" s="1"/>
  <c r="I15" i="2"/>
  <c r="H15" i="2"/>
  <c r="G15" i="2"/>
  <c r="D15" i="2"/>
  <c r="K14" i="2"/>
  <c r="M14" i="2" s="1"/>
  <c r="H14" i="2"/>
  <c r="G14" i="2"/>
  <c r="I14" i="2" s="1"/>
  <c r="D14" i="2"/>
  <c r="H13" i="2"/>
  <c r="D13" i="2"/>
  <c r="G13" i="2" s="1"/>
  <c r="I13" i="2" s="1"/>
  <c r="K13" i="2" s="1"/>
  <c r="M13" i="2" s="1"/>
  <c r="H12" i="2"/>
  <c r="D12" i="2"/>
  <c r="G12" i="2" s="1"/>
  <c r="I12" i="2" s="1"/>
  <c r="K12" i="2" s="1"/>
  <c r="M12" i="2" s="1"/>
  <c r="H11" i="2"/>
  <c r="D11" i="2"/>
  <c r="G11" i="2" s="1"/>
  <c r="I11" i="2" s="1"/>
  <c r="K11" i="2" s="1"/>
  <c r="M11" i="2" s="1"/>
  <c r="H10" i="2"/>
  <c r="G10" i="2"/>
  <c r="I10" i="2" s="1"/>
  <c r="D10" i="2"/>
  <c r="D22" i="2" s="1"/>
  <c r="L22" i="1"/>
  <c r="J22" i="1"/>
  <c r="F22" i="1"/>
  <c r="E22" i="1"/>
  <c r="C22" i="1"/>
  <c r="B22" i="1"/>
  <c r="K21" i="1"/>
  <c r="M21" i="1" s="1"/>
  <c r="H21" i="1"/>
  <c r="G21" i="1"/>
  <c r="I21" i="1" s="1"/>
  <c r="D21" i="1"/>
  <c r="K20" i="1"/>
  <c r="M20" i="1" s="1"/>
  <c r="I20" i="1"/>
  <c r="H20" i="1"/>
  <c r="G20" i="1"/>
  <c r="D20" i="1"/>
  <c r="Q21" i="1"/>
  <c r="K19" i="1"/>
  <c r="M19" i="1" s="1"/>
  <c r="H19" i="1"/>
  <c r="G19" i="1"/>
  <c r="I19" i="1" s="1"/>
  <c r="D19" i="1"/>
  <c r="Q18" i="1"/>
  <c r="K18" i="1"/>
  <c r="M18" i="1" s="1"/>
  <c r="H18" i="1"/>
  <c r="G18" i="1"/>
  <c r="I18" i="1" s="1"/>
  <c r="D18" i="1"/>
  <c r="Q17" i="1"/>
  <c r="K17" i="1"/>
  <c r="M17" i="1" s="1"/>
  <c r="I17" i="1"/>
  <c r="H17" i="1"/>
  <c r="G17" i="1"/>
  <c r="D17" i="1"/>
  <c r="Q16" i="1"/>
  <c r="K16" i="1"/>
  <c r="M16" i="1" s="1"/>
  <c r="I16" i="1"/>
  <c r="H16" i="1"/>
  <c r="G16" i="1"/>
  <c r="D16" i="1"/>
  <c r="K15" i="1"/>
  <c r="M15" i="1" s="1"/>
  <c r="H15" i="1"/>
  <c r="G15" i="1"/>
  <c r="I15" i="1" s="1"/>
  <c r="D15" i="1"/>
  <c r="K14" i="1"/>
  <c r="M14" i="1" s="1"/>
  <c r="I14" i="1"/>
  <c r="H14" i="1"/>
  <c r="G14" i="1"/>
  <c r="D14" i="1"/>
  <c r="K13" i="1"/>
  <c r="M13" i="1" s="1"/>
  <c r="H13" i="1"/>
  <c r="G13" i="1"/>
  <c r="I13" i="1" s="1"/>
  <c r="D13" i="1"/>
  <c r="Q12" i="1"/>
  <c r="K12" i="1"/>
  <c r="M12" i="1" s="1"/>
  <c r="I12" i="1"/>
  <c r="H12" i="1"/>
  <c r="G12" i="1"/>
  <c r="D12" i="1"/>
  <c r="K11" i="1"/>
  <c r="M11" i="1" s="1"/>
  <c r="H11" i="1"/>
  <c r="G11" i="1"/>
  <c r="I11" i="1" s="1"/>
  <c r="D11" i="1"/>
  <c r="Q10" i="1"/>
  <c r="K10" i="1"/>
  <c r="G10" i="1"/>
  <c r="G22" i="1" s="1"/>
  <c r="D10" i="1"/>
  <c r="D22" i="1" s="1"/>
  <c r="Q9" i="1"/>
  <c r="H22" i="2" l="1"/>
  <c r="K22" i="1"/>
  <c r="H22" i="1"/>
  <c r="K10" i="2"/>
  <c r="I22" i="2"/>
  <c r="G22" i="2"/>
  <c r="I10" i="1"/>
  <c r="I22" i="1" s="1"/>
  <c r="M10" i="1"/>
  <c r="M22" i="1" s="1"/>
  <c r="K22" i="2" l="1"/>
  <c r="M10" i="2"/>
  <c r="M22" i="2" s="1"/>
</calcChain>
</file>

<file path=xl/sharedStrings.xml><?xml version="1.0" encoding="utf-8"?>
<sst xmlns="http://schemas.openxmlformats.org/spreadsheetml/2006/main" count="165" uniqueCount="78">
  <si>
    <t>補助金所要額精算書</t>
    <rPh sb="0" eb="3">
      <t>ホジョキン</t>
    </rPh>
    <rPh sb="3" eb="6">
      <t>ショヨウガク</t>
    </rPh>
    <rPh sb="6" eb="9">
      <t>セイサンショ</t>
    </rPh>
    <phoneticPr fontId="3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</si>
  <si>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</si>
  <si>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</si>
  <si>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</si>
  <si>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t>補助基準額</t>
    <rPh sb="0" eb="2">
      <t>ホジョ</t>
    </rPh>
    <rPh sb="2" eb="5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</si>
  <si>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</si>
  <si>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補助率</t>
    <rPh sb="0" eb="3">
      <t>ホジョリツ</t>
    </rPh>
    <phoneticPr fontId="3"/>
  </si>
  <si>
    <t>差引額
(A)-(B)</t>
    <rPh sb="0" eb="3">
      <t>サシヒキガク</t>
    </rPh>
    <phoneticPr fontId="3"/>
  </si>
  <si>
    <t>（C）</t>
    <phoneticPr fontId="3"/>
  </si>
  <si>
    <t>（B)</t>
    <phoneticPr fontId="3"/>
  </si>
  <si>
    <t>（A)</t>
    <phoneticPr fontId="3"/>
  </si>
  <si>
    <t>（D)</t>
    <phoneticPr fontId="3"/>
  </si>
  <si>
    <t>（E)</t>
    <phoneticPr fontId="3"/>
  </si>
  <si>
    <t>（F)</t>
    <phoneticPr fontId="3"/>
  </si>
  <si>
    <t>（G)</t>
    <phoneticPr fontId="3"/>
  </si>
  <si>
    <t>（H)</t>
    <phoneticPr fontId="3"/>
  </si>
  <si>
    <t>　　  ２　(E)「補助基準額」は、別表１の「２　基準額」欄の記載に基づく額を記載する。</t>
    <phoneticPr fontId="3"/>
  </si>
  <si>
    <t xml:space="preserve">      ３　(F)「選定額」欄は、(C)、(D)、(E)を比較し、最も少ない額を記載する。</t>
    <phoneticPr fontId="3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</si>
  <si>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3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</si>
  <si>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3"/>
  </si>
  <si>
    <t>（Ｉ）</t>
    <phoneticPr fontId="3"/>
  </si>
  <si>
    <t>県補助
受入済額</t>
    <rPh sb="0" eb="1">
      <t>ケン</t>
    </rPh>
    <rPh sb="1" eb="3">
      <t>ホジョ</t>
    </rPh>
    <rPh sb="4" eb="6">
      <t>ウケイ</t>
    </rPh>
    <rPh sb="6" eb="7">
      <t>ズミ</t>
    </rPh>
    <rPh sb="7" eb="8">
      <t>ガク</t>
    </rPh>
    <phoneticPr fontId="3"/>
  </si>
  <si>
    <t>（Ｊ）</t>
    <phoneticPr fontId="3"/>
  </si>
  <si>
    <t>（Ｋ）</t>
    <phoneticPr fontId="3"/>
  </si>
  <si>
    <t>（Ｍ）</t>
    <phoneticPr fontId="3"/>
  </si>
  <si>
    <t>県補助
選定額</t>
    <rPh sb="0" eb="1">
      <t>ケン</t>
    </rPh>
    <rPh sb="1" eb="3">
      <t>ホジョ</t>
    </rPh>
    <rPh sb="4" eb="6">
      <t>センテイ</t>
    </rPh>
    <rPh sb="6" eb="7">
      <t>ガク</t>
    </rPh>
    <phoneticPr fontId="3"/>
  </si>
  <si>
    <t xml:space="preserve">      ４　(H)「県補助所要額」欄は、算出された額に1,000円未満の端数が生じた場合には、これを切り捨てるものとする。</t>
    <phoneticPr fontId="3"/>
  </si>
  <si>
    <t>円</t>
    <rPh sb="0" eb="1">
      <t>エン</t>
    </rPh>
    <phoneticPr fontId="3"/>
  </si>
  <si>
    <r>
      <rPr>
        <sz val="9"/>
        <rFont val="ＭＳ 明朝"/>
        <family val="1"/>
        <charset val="128"/>
      </rPr>
      <t>県補助所要額</t>
    </r>
    <r>
      <rPr>
        <sz val="10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3"/>
  </si>
  <si>
    <t>　　  ５　(J)「県補助選定額」欄は、(H)、(I)を比較し、最も少ない額を記載する。</t>
    <rPh sb="10" eb="11">
      <t>ケン</t>
    </rPh>
    <rPh sb="11" eb="13">
      <t>ホジョ</t>
    </rPh>
    <rPh sb="13" eb="15">
      <t>センテイ</t>
    </rPh>
    <rPh sb="15" eb="16">
      <t>ガク</t>
    </rPh>
    <rPh sb="17" eb="18">
      <t>ラン</t>
    </rPh>
    <rPh sb="28" eb="30">
      <t>ヒカク</t>
    </rPh>
    <rPh sb="32" eb="33">
      <t>モット</t>
    </rPh>
    <rPh sb="34" eb="35">
      <t>スク</t>
    </rPh>
    <rPh sb="37" eb="38">
      <t>ガク</t>
    </rPh>
    <rPh sb="39" eb="41">
      <t>キサイ</t>
    </rPh>
    <phoneticPr fontId="3"/>
  </si>
  <si>
    <r>
      <t xml:space="preserve">差引
補助金所要額
</t>
    </r>
    <r>
      <rPr>
        <sz val="8"/>
        <rFont val="ＭＳ 明朝"/>
        <family val="1"/>
        <charset val="128"/>
      </rPr>
      <t>（Ｊ）－（Ｋ）</t>
    </r>
    <rPh sb="0" eb="1">
      <t>サ</t>
    </rPh>
    <rPh sb="1" eb="2">
      <t>ヒ</t>
    </rPh>
    <rPh sb="3" eb="6">
      <t>ホジョキン</t>
    </rPh>
    <rPh sb="6" eb="9">
      <t>ショヨウガク</t>
    </rPh>
    <phoneticPr fontId="3"/>
  </si>
  <si>
    <t>10/10</t>
    <phoneticPr fontId="3"/>
  </si>
  <si>
    <t>基金事業者名：</t>
    <rPh sb="0" eb="2">
      <t>キキン</t>
    </rPh>
    <rPh sb="2" eb="5">
      <t>ジギョウシャ</t>
    </rPh>
    <rPh sb="5" eb="6">
      <t>メイ</t>
    </rPh>
    <phoneticPr fontId="3"/>
  </si>
  <si>
    <t>3/4</t>
    <phoneticPr fontId="3"/>
  </si>
  <si>
    <t>2/3</t>
    <phoneticPr fontId="3"/>
  </si>
  <si>
    <t>計</t>
    <rPh sb="0" eb="1">
      <t>ケイ</t>
    </rPh>
    <phoneticPr fontId="3"/>
  </si>
  <si>
    <t>3/4</t>
    <phoneticPr fontId="3"/>
  </si>
  <si>
    <t>介護人材参入促進事業（進路選択学生等支援事業）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シンロ</t>
    </rPh>
    <rPh sb="13" eb="15">
      <t>センタク</t>
    </rPh>
    <rPh sb="15" eb="17">
      <t>ガクセイ</t>
    </rPh>
    <rPh sb="17" eb="18">
      <t>トウ</t>
    </rPh>
    <rPh sb="18" eb="20">
      <t>シエン</t>
    </rPh>
    <rPh sb="20" eb="22">
      <t>ジギョウ</t>
    </rPh>
    <phoneticPr fontId="2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</si>
  <si>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</si>
  <si>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2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</si>
  <si>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</si>
  <si>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2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</si>
  <si>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</si>
  <si>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施設内保育施設運営支援事業</t>
    <rPh sb="0" eb="3">
      <t>シセツナイ</t>
    </rPh>
    <rPh sb="3" eb="5">
      <t>ホイク</t>
    </rPh>
    <rPh sb="5" eb="7">
      <t>シセツ</t>
    </rPh>
    <rPh sb="7" eb="9">
      <t>ウンエイ</t>
    </rPh>
    <rPh sb="9" eb="11">
      <t>シエン</t>
    </rPh>
    <rPh sb="11" eb="13">
      <t>ジギョウ</t>
    </rPh>
    <phoneticPr fontId="2"/>
  </si>
  <si>
    <t>介護支援専門員等養成事業</t>
    <rPh sb="0" eb="2">
      <t>カイゴ</t>
    </rPh>
    <rPh sb="2" eb="4">
      <t>シエン</t>
    </rPh>
    <rPh sb="4" eb="6">
      <t>センモン</t>
    </rPh>
    <rPh sb="6" eb="7">
      <t>イン</t>
    </rPh>
    <rPh sb="7" eb="8">
      <t>トウ</t>
    </rPh>
    <rPh sb="8" eb="10">
      <t>ヨウセイ</t>
    </rPh>
    <rPh sb="10" eb="12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</si>
  <si>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</si>
  <si>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現任介護職員キャリアアップ支援事業（キャリア形成訪問指導事業）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2" eb="24">
      <t>ケイセイ</t>
    </rPh>
    <rPh sb="24" eb="26">
      <t>ホウモン</t>
    </rPh>
    <rPh sb="26" eb="28">
      <t>シドウ</t>
    </rPh>
    <rPh sb="28" eb="30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</si>
  <si>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</si>
  <si>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</si>
  <si>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2"/>
  </si>
  <si>
    <t>3/4</t>
  </si>
  <si>
    <r>
      <t>別記様式第</t>
    </r>
    <r>
      <rPr>
        <sz val="1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号　別紙１－ア</t>
    </r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3"/>
  </si>
  <si>
    <t>10/10</t>
    <phoneticPr fontId="3"/>
  </si>
  <si>
    <t>別記様式第５号　別紙１－ア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3"/>
  </si>
  <si>
    <t>群馬県○○協議会</t>
    <phoneticPr fontId="3"/>
  </si>
  <si>
    <t>（A)</t>
    <phoneticPr fontId="3"/>
  </si>
  <si>
    <t>（B)</t>
    <phoneticPr fontId="3"/>
  </si>
  <si>
    <t>（C）</t>
    <phoneticPr fontId="3"/>
  </si>
  <si>
    <t>（D)</t>
    <phoneticPr fontId="3"/>
  </si>
  <si>
    <t>（E)</t>
    <phoneticPr fontId="3"/>
  </si>
  <si>
    <t>（F)</t>
    <phoneticPr fontId="3"/>
  </si>
  <si>
    <t>（G)</t>
    <phoneticPr fontId="3"/>
  </si>
  <si>
    <t>（H)</t>
    <phoneticPr fontId="3"/>
  </si>
  <si>
    <t>（Ｉ）</t>
    <phoneticPr fontId="3"/>
  </si>
  <si>
    <t>（Ｊ）</t>
    <phoneticPr fontId="3"/>
  </si>
  <si>
    <t>（Ｋ）</t>
    <phoneticPr fontId="3"/>
  </si>
  <si>
    <t>（Ｍ）</t>
    <phoneticPr fontId="3"/>
  </si>
  <si>
    <t>　　  ２　(E)「補助基準額」は、別表１の「２　基準額」欄の記載に基づく額を記載する。</t>
    <phoneticPr fontId="3"/>
  </si>
  <si>
    <t xml:space="preserve">      ３　(F)「選定額」欄は、(C)、(D)、(E)を比較し、最も少ない額を記載する。</t>
    <phoneticPr fontId="3"/>
  </si>
  <si>
    <t xml:space="preserve">      ４　(H)「県補助所要額」欄は、算出された額に1,000円未満の端数が生じた場合には、これを切り捨てるものとする。</t>
    <phoneticPr fontId="3"/>
  </si>
  <si>
    <r>
      <t>（注）１ 「区分」欄には、基金</t>
    </r>
    <r>
      <rPr>
        <sz val="11"/>
        <color theme="1"/>
        <rFont val="ＭＳ 明朝"/>
        <family val="1"/>
        <charset val="128"/>
      </rPr>
      <t>事業の区分</t>
    </r>
    <r>
      <rPr>
        <sz val="11"/>
        <rFont val="ＭＳ 明朝"/>
        <family val="1"/>
        <charset val="128"/>
      </rPr>
      <t>を記載する。</t>
    </r>
    <rPh sb="13" eb="15">
      <t>キキン</t>
    </rPh>
    <rPh sb="18" eb="20">
      <t>クブン</t>
    </rPh>
    <phoneticPr fontId="3"/>
  </si>
  <si>
    <t>（注）１ 「区分」欄には、基金事業の区分を記載する。</t>
    <rPh sb="13" eb="15">
      <t>キキン</t>
    </rPh>
    <rPh sb="18" eb="20">
      <t>クブン</t>
    </rPh>
    <phoneticPr fontId="3"/>
  </si>
  <si>
    <t xml:space="preserve">          別表１の「２　基準額」欄に「知事が必要と認めた額」と記載されている場合は、別に知事から指示があった額を記載する。</t>
    <phoneticPr fontId="3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</si>
  <si>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3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</si>
  <si>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2"/>
  </si>
  <si>
    <t>認知症地域支援推進員等研修事業</t>
    <phoneticPr fontId="3"/>
  </si>
  <si>
    <t>介護サービス相談員養成研修事業</t>
    <phoneticPr fontId="3"/>
  </si>
  <si>
    <t>　　　　　別表１の「２　基準額」欄に「知事が必要と認めた額」と記載されている場合は、別に知事から指示があった額を記載する。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</si>
</sst>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9" fontId="12" fillId="0" borderId="0" xfId="1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9" fontId="0" fillId="0" borderId="0" xfId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7" fontId="5" fillId="0" borderId="6" xfId="0" applyNumberFormat="1" applyFont="1" applyFill="1" applyBorder="1">
      <alignment vertical="center"/>
    </xf>
    <xf numFmtId="177" fontId="5" fillId="0" borderId="6" xfId="1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Protection="1">
      <alignment vertical="center"/>
    </xf>
    <xf numFmtId="177" fontId="6" fillId="0" borderId="6" xfId="0" applyNumberFormat="1" applyFont="1" applyFill="1" applyBorder="1">
      <alignment vertical="center"/>
    </xf>
    <xf numFmtId="177" fontId="5" fillId="0" borderId="5" xfId="0" applyNumberFormat="1" applyFont="1" applyFill="1" applyBorder="1" applyProtection="1">
      <alignment vertical="center"/>
      <protection locked="0"/>
    </xf>
    <xf numFmtId="177" fontId="5" fillId="0" borderId="5" xfId="0" applyNumberFormat="1" applyFont="1" applyFill="1" applyBorder="1">
      <alignment vertical="center"/>
    </xf>
    <xf numFmtId="177" fontId="5" fillId="0" borderId="5" xfId="1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Protection="1">
      <alignment vertical="center"/>
    </xf>
    <xf numFmtId="177" fontId="6" fillId="0" borderId="5" xfId="0" applyNumberFormat="1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5" fillId="2" borderId="6" xfId="0" applyFont="1" applyFill="1" applyBorder="1" applyAlignment="1" applyProtection="1">
      <alignment vertical="center" wrapText="1"/>
      <protection locked="0"/>
    </xf>
    <xf numFmtId="177" fontId="5" fillId="2" borderId="6" xfId="0" applyNumberFormat="1" applyFont="1" applyFill="1" applyBorder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177" fontId="5" fillId="2" borderId="5" xfId="0" applyNumberFormat="1" applyFont="1" applyFill="1" applyBorder="1" applyProtection="1">
      <alignment vertical="center"/>
      <protection locked="0"/>
    </xf>
    <xf numFmtId="177" fontId="5" fillId="2" borderId="2" xfId="0" applyNumberFormat="1" applyFont="1" applyFill="1" applyBorder="1" applyProtection="1">
      <alignment vertical="center"/>
      <protection locked="0"/>
    </xf>
    <xf numFmtId="177" fontId="5" fillId="2" borderId="4" xfId="0" applyNumberFormat="1" applyFont="1" applyFill="1" applyBorder="1" applyProtection="1">
      <alignment vertical="center"/>
      <protection locked="0"/>
    </xf>
    <xf numFmtId="0" fontId="13" fillId="0" borderId="0" xfId="0" applyFont="1" applyFill="1">
      <alignment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9" fontId="15" fillId="0" borderId="0" xfId="1" quotePrefix="1" applyFont="1" applyFill="1" applyBorder="1">
      <alignment vertical="center"/>
    </xf>
    <xf numFmtId="176" fontId="14" fillId="0" borderId="0" xfId="0" applyNumberFormat="1" applyFont="1" applyFill="1">
      <alignment vertical="center"/>
    </xf>
    <xf numFmtId="176" fontId="15" fillId="0" borderId="0" xfId="0" applyNumberFormat="1" applyFont="1" applyFill="1">
      <alignment vertical="center"/>
    </xf>
    <xf numFmtId="0" fontId="17" fillId="0" borderId="6" xfId="0" applyFont="1" applyFill="1" applyBorder="1" applyAlignment="1" applyProtection="1">
      <alignment vertical="center" wrapText="1"/>
    </xf>
    <xf numFmtId="177" fontId="17" fillId="0" borderId="6" xfId="0" applyNumberFormat="1" applyFont="1" applyFill="1" applyBorder="1" applyProtection="1">
      <alignment vertical="center"/>
    </xf>
    <xf numFmtId="177" fontId="17" fillId="0" borderId="2" xfId="0" applyNumberFormat="1" applyFont="1" applyFill="1" applyBorder="1" applyProtection="1">
      <alignment vertical="center"/>
    </xf>
    <xf numFmtId="0" fontId="5" fillId="0" borderId="6" xfId="0" applyFont="1" applyFill="1" applyBorder="1" applyAlignment="1" applyProtection="1">
      <alignment vertical="center" wrapText="1"/>
    </xf>
    <xf numFmtId="177" fontId="5" fillId="0" borderId="6" xfId="0" applyNumberFormat="1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177" fontId="5" fillId="0" borderId="5" xfId="0" applyNumberFormat="1" applyFont="1" applyFill="1" applyBorder="1" applyProtection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414618</xdr:colOff>
      <xdr:row>0</xdr:row>
      <xdr:rowOff>112059</xdr:rowOff>
    </xdr:from>
    <xdr:to>
      <xdr:col>12</xdr:col>
      <xdr:colOff>589990</xdr:colOff>
      <xdr:row>2</xdr:row>
      <xdr:rowOff>52108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806393" y="112059"/>
          <a:ext cx="1032622" cy="2829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0"/>
  <sheetViews>
    <sheetView showGridLines="0" showZeros="0" tabSelected="1" topLeftCell="A16" zoomScale="85" zoomScaleNormal="85" workbookViewId="0">
      <selection activeCell="X11" sqref="X11"/>
    </sheetView>
  </sheetViews>
  <sheetFormatPr defaultRowHeight="13.5" x14ac:dyDescent="0.15"/>
  <cols>
    <col min="1" max="1" width="23.875" style="7" customWidth="1"/>
    <col min="2" max="13" width="11.25" style="7" customWidth="1"/>
    <col min="14" max="14" width="9.375" style="7" customWidth="1"/>
    <col min="15" max="15" width="41.625" style="41" hidden="1" customWidth="1"/>
    <col min="16" max="16" width="9.875" style="41" hidden="1" customWidth="1"/>
    <col min="17" max="17" width="9.75" style="38" hidden="1" customWidth="1"/>
    <col min="18" max="20" width="9" style="29"/>
    <col min="21" max="16384" width="9" style="7"/>
  </cols>
  <sheetData>
    <row r="1" spans="1:28" x14ac:dyDescent="0.15">
      <c r="A1" s="36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38"/>
      <c r="P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3.5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"/>
      <c r="O2" s="38"/>
      <c r="P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3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"/>
      <c r="O3" s="38"/>
      <c r="P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7" customHeight="1" x14ac:dyDescent="0.15">
      <c r="A4" s="4"/>
      <c r="B4" s="4"/>
      <c r="C4" s="4"/>
      <c r="D4" s="4"/>
      <c r="E4" s="4"/>
      <c r="F4" s="4"/>
      <c r="H4" s="8" t="s">
        <v>32</v>
      </c>
      <c r="I4" s="61"/>
      <c r="J4" s="61"/>
      <c r="K4" s="61"/>
      <c r="L4" s="61"/>
      <c r="M4" s="61"/>
      <c r="N4" s="6"/>
      <c r="O4" s="38"/>
      <c r="P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2"/>
      <c r="O5" s="39" t="s">
        <v>37</v>
      </c>
      <c r="P5" s="42" t="s">
        <v>31</v>
      </c>
      <c r="Q5" s="44">
        <v>1</v>
      </c>
      <c r="R5" s="6"/>
      <c r="S5" s="6"/>
      <c r="T5" s="6"/>
      <c r="U5" s="13"/>
      <c r="V5" s="13"/>
      <c r="W5" s="6"/>
      <c r="X5" s="6"/>
      <c r="Y5" s="6"/>
      <c r="Z5" s="6"/>
      <c r="AA5" s="6"/>
      <c r="AB5" s="6"/>
    </row>
    <row r="6" spans="1:28" ht="27" customHeight="1" x14ac:dyDescent="0.15">
      <c r="A6" s="55" t="s">
        <v>1</v>
      </c>
      <c r="B6" s="55" t="s">
        <v>2</v>
      </c>
      <c r="C6" s="55" t="s">
        <v>3</v>
      </c>
      <c r="D6" s="55" t="s">
        <v>7</v>
      </c>
      <c r="E6" s="55" t="s">
        <v>18</v>
      </c>
      <c r="F6" s="55" t="s">
        <v>4</v>
      </c>
      <c r="G6" s="55" t="s">
        <v>5</v>
      </c>
      <c r="H6" s="55" t="s">
        <v>6</v>
      </c>
      <c r="I6" s="57" t="s">
        <v>28</v>
      </c>
      <c r="J6" s="59" t="s">
        <v>19</v>
      </c>
      <c r="K6" s="55" t="s">
        <v>25</v>
      </c>
      <c r="L6" s="55" t="s">
        <v>21</v>
      </c>
      <c r="M6" s="52" t="s">
        <v>30</v>
      </c>
      <c r="N6" s="12"/>
      <c r="O6" s="39" t="s">
        <v>38</v>
      </c>
      <c r="P6" s="42" t="s">
        <v>31</v>
      </c>
      <c r="Q6" s="44">
        <v>1</v>
      </c>
      <c r="R6" s="6"/>
      <c r="S6" s="6"/>
      <c r="T6" s="6"/>
      <c r="U6" s="13"/>
      <c r="V6" s="13"/>
      <c r="W6" s="6"/>
      <c r="X6" s="6"/>
      <c r="Y6" s="6"/>
      <c r="Z6" s="6"/>
      <c r="AA6" s="6"/>
      <c r="AB6" s="6"/>
    </row>
    <row r="7" spans="1:28" x14ac:dyDescent="0.15">
      <c r="A7" s="56"/>
      <c r="B7" s="56"/>
      <c r="C7" s="56"/>
      <c r="D7" s="56"/>
      <c r="E7" s="56"/>
      <c r="F7" s="56"/>
      <c r="G7" s="56"/>
      <c r="H7" s="56"/>
      <c r="I7" s="58"/>
      <c r="J7" s="60"/>
      <c r="K7" s="56"/>
      <c r="L7" s="56"/>
      <c r="M7" s="53"/>
      <c r="N7" s="12"/>
      <c r="O7" s="39" t="s">
        <v>39</v>
      </c>
      <c r="P7" s="42" t="s">
        <v>31</v>
      </c>
      <c r="Q7" s="44">
        <v>1</v>
      </c>
      <c r="R7" s="6"/>
      <c r="S7" s="6"/>
      <c r="T7" s="6"/>
      <c r="U7" s="13"/>
      <c r="V7" s="13"/>
      <c r="W7" s="6"/>
      <c r="X7" s="6"/>
      <c r="Y7" s="6"/>
      <c r="Z7" s="6"/>
      <c r="AA7" s="6"/>
      <c r="AB7" s="6"/>
    </row>
    <row r="8" spans="1:28" x14ac:dyDescent="0.15">
      <c r="A8" s="14"/>
      <c r="B8" s="2" t="s">
        <v>10</v>
      </c>
      <c r="C8" s="2" t="s">
        <v>9</v>
      </c>
      <c r="D8" s="1" t="s">
        <v>8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5" t="s">
        <v>20</v>
      </c>
      <c r="K8" s="15" t="s">
        <v>22</v>
      </c>
      <c r="L8" s="2" t="s">
        <v>23</v>
      </c>
      <c r="M8" s="2" t="s">
        <v>24</v>
      </c>
      <c r="N8" s="12"/>
      <c r="O8" s="39" t="s">
        <v>40</v>
      </c>
      <c r="P8" s="42" t="s">
        <v>50</v>
      </c>
      <c r="Q8" s="44">
        <v>0.75</v>
      </c>
      <c r="R8" s="6"/>
      <c r="S8" s="6"/>
      <c r="T8" s="6"/>
      <c r="U8" s="13"/>
      <c r="V8" s="13"/>
      <c r="W8" s="6"/>
      <c r="X8" s="6"/>
      <c r="Y8" s="6"/>
      <c r="Z8" s="6"/>
      <c r="AA8" s="6"/>
      <c r="AB8" s="6"/>
    </row>
    <row r="9" spans="1:28" x14ac:dyDescent="0.15">
      <c r="A9" s="16"/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27</v>
      </c>
      <c r="G9" s="17" t="s">
        <v>27</v>
      </c>
      <c r="H9" s="17"/>
      <c r="I9" s="17" t="s">
        <v>27</v>
      </c>
      <c r="J9" s="17" t="s">
        <v>27</v>
      </c>
      <c r="K9" s="17" t="s">
        <v>27</v>
      </c>
      <c r="L9" s="17" t="s">
        <v>27</v>
      </c>
      <c r="M9" s="18" t="s">
        <v>27</v>
      </c>
      <c r="N9" s="12"/>
      <c r="O9" s="40" t="s">
        <v>41</v>
      </c>
      <c r="P9" s="42" t="s">
        <v>36</v>
      </c>
      <c r="Q9" s="44">
        <f>3/4</f>
        <v>0.75</v>
      </c>
      <c r="R9" s="6"/>
      <c r="S9" s="6"/>
      <c r="T9" s="6"/>
      <c r="U9" s="13"/>
      <c r="V9" s="13"/>
      <c r="W9" s="6"/>
      <c r="X9" s="6"/>
      <c r="Y9" s="6"/>
      <c r="Z9" s="6"/>
      <c r="AA9" s="6"/>
      <c r="AB9" s="6"/>
    </row>
    <row r="10" spans="1:28" ht="51.75" customHeight="1" x14ac:dyDescent="0.15">
      <c r="A10" s="30"/>
      <c r="B10" s="31"/>
      <c r="C10" s="31"/>
      <c r="D10" s="19" t="str">
        <f>IF(B10=0,"",B10-C10)</f>
        <v/>
      </c>
      <c r="E10" s="31"/>
      <c r="F10" s="31"/>
      <c r="G10" s="19" t="str">
        <f>IF(B10=0,"",MIN(D10:F10))</f>
        <v/>
      </c>
      <c r="H10" s="20" t="str">
        <f>IFERROR(VLOOKUP(A10,$O$5:$Q$24,2,FALSE),"")</f>
        <v/>
      </c>
      <c r="I10" s="19" t="str">
        <f t="shared" ref="I10:I21" si="0">IFERROR(ROUNDDOWN(G10*VLOOKUP(A10,$O$5:$Q$24,3,FALSE),-3),"")</f>
        <v/>
      </c>
      <c r="J10" s="34"/>
      <c r="K10" s="21" t="str">
        <f>IF(J10=0,"",MIN(I10:J10))</f>
        <v/>
      </c>
      <c r="L10" s="31"/>
      <c r="M10" s="22" t="str">
        <f t="shared" ref="M10:M21" si="1">IFERROR(K10-L10,"")</f>
        <v/>
      </c>
      <c r="N10" s="12"/>
      <c r="O10" s="40" t="s">
        <v>42</v>
      </c>
      <c r="P10" s="42" t="s">
        <v>33</v>
      </c>
      <c r="Q10" s="44">
        <f>3/4</f>
        <v>0.75</v>
      </c>
      <c r="R10" s="6"/>
      <c r="S10" s="6"/>
      <c r="T10" s="6"/>
      <c r="U10" s="13"/>
      <c r="V10" s="13"/>
      <c r="W10" s="6"/>
      <c r="X10" s="6"/>
      <c r="Y10" s="6"/>
      <c r="Z10" s="6"/>
      <c r="AA10" s="6"/>
      <c r="AB10" s="6"/>
    </row>
    <row r="11" spans="1:28" ht="27.75" customHeight="1" x14ac:dyDescent="0.15">
      <c r="A11" s="30"/>
      <c r="B11" s="31"/>
      <c r="C11" s="31"/>
      <c r="D11" s="19" t="str">
        <f t="shared" ref="D11:D21" si="2">IF(B11=0,"",B11-C11)</f>
        <v/>
      </c>
      <c r="E11" s="31"/>
      <c r="F11" s="31"/>
      <c r="G11" s="19" t="str">
        <f t="shared" ref="G11:G21" si="3">IF(B11=0,"",MIN(D11:F11))</f>
        <v/>
      </c>
      <c r="H11" s="20" t="str">
        <f t="shared" ref="H10:H21" si="4">IFERROR(VLOOKUP(A11,$O$5:$Q$24,2,FALSE),"")</f>
        <v/>
      </c>
      <c r="I11" s="19" t="str">
        <f t="shared" si="0"/>
        <v/>
      </c>
      <c r="J11" s="34"/>
      <c r="K11" s="21" t="str">
        <f t="shared" ref="K11:K21" si="5">IF(J11=0,"",MIN(I11:J11))</f>
        <v/>
      </c>
      <c r="L11" s="31"/>
      <c r="M11" s="22" t="str">
        <f t="shared" si="1"/>
        <v/>
      </c>
      <c r="N11" s="3"/>
      <c r="O11" s="40" t="s">
        <v>73</v>
      </c>
      <c r="P11" s="42" t="s">
        <v>52</v>
      </c>
      <c r="Q11" s="44">
        <v>1</v>
      </c>
      <c r="R11" s="6"/>
      <c r="S11" s="6"/>
      <c r="T11" s="6"/>
      <c r="U11" s="13"/>
      <c r="V11" s="13"/>
      <c r="W11" s="6"/>
      <c r="X11" s="6"/>
      <c r="Y11" s="6"/>
      <c r="Z11" s="6"/>
      <c r="AA11" s="6"/>
      <c r="AB11" s="6"/>
    </row>
    <row r="12" spans="1:28" ht="27.75" customHeight="1" x14ac:dyDescent="0.15">
      <c r="A12" s="30"/>
      <c r="B12" s="31"/>
      <c r="C12" s="31"/>
      <c r="D12" s="19" t="str">
        <f t="shared" si="2"/>
        <v/>
      </c>
      <c r="E12" s="31"/>
      <c r="F12" s="31"/>
      <c r="G12" s="19" t="str">
        <f t="shared" si="3"/>
        <v/>
      </c>
      <c r="H12" s="20" t="str">
        <f t="shared" si="4"/>
        <v/>
      </c>
      <c r="I12" s="19" t="str">
        <f t="shared" si="0"/>
        <v/>
      </c>
      <c r="J12" s="34"/>
      <c r="K12" s="21" t="str">
        <f t="shared" si="5"/>
        <v/>
      </c>
      <c r="L12" s="31"/>
      <c r="M12" s="22" t="str">
        <f t="shared" si="1"/>
        <v/>
      </c>
      <c r="N12" s="3"/>
      <c r="O12" s="40" t="s">
        <v>43</v>
      </c>
      <c r="P12" s="42" t="s">
        <v>34</v>
      </c>
      <c r="Q12" s="44">
        <f>2/3</f>
        <v>0.66666666666666663</v>
      </c>
      <c r="R12" s="6"/>
      <c r="S12" s="6"/>
      <c r="T12" s="6"/>
      <c r="U12" s="13"/>
      <c r="V12" s="13"/>
      <c r="W12" s="6"/>
      <c r="X12" s="6"/>
      <c r="Y12" s="6"/>
      <c r="Z12" s="6"/>
      <c r="AA12" s="6"/>
      <c r="AB12" s="6"/>
    </row>
    <row r="13" spans="1:28" ht="27.75" customHeight="1" x14ac:dyDescent="0.15">
      <c r="A13" s="30"/>
      <c r="B13" s="31"/>
      <c r="C13" s="31"/>
      <c r="D13" s="19" t="str">
        <f t="shared" si="2"/>
        <v/>
      </c>
      <c r="E13" s="31"/>
      <c r="F13" s="31"/>
      <c r="G13" s="19" t="str">
        <f t="shared" si="3"/>
        <v/>
      </c>
      <c r="H13" s="20" t="str">
        <f t="shared" si="4"/>
        <v/>
      </c>
      <c r="I13" s="19" t="str">
        <f t="shared" si="0"/>
        <v/>
      </c>
      <c r="J13" s="34"/>
      <c r="K13" s="21" t="str">
        <f t="shared" si="5"/>
        <v/>
      </c>
      <c r="L13" s="31"/>
      <c r="M13" s="22" t="str">
        <f t="shared" si="1"/>
        <v/>
      </c>
      <c r="N13" s="3"/>
      <c r="O13" s="40" t="s">
        <v>44</v>
      </c>
      <c r="P13" s="42" t="s">
        <v>31</v>
      </c>
      <c r="Q13" s="44">
        <v>1</v>
      </c>
      <c r="R13" s="6"/>
      <c r="S13" s="6"/>
      <c r="T13" s="6"/>
      <c r="U13" s="13"/>
      <c r="V13" s="13"/>
      <c r="W13" s="6"/>
      <c r="X13" s="6"/>
      <c r="Y13" s="6"/>
      <c r="Z13" s="6"/>
      <c r="AA13" s="6"/>
      <c r="AB13" s="6"/>
    </row>
    <row r="14" spans="1:28" ht="27.75" customHeight="1" x14ac:dyDescent="0.15">
      <c r="A14" s="30"/>
      <c r="B14" s="31"/>
      <c r="C14" s="31"/>
      <c r="D14" s="19" t="str">
        <f t="shared" si="2"/>
        <v/>
      </c>
      <c r="E14" s="31"/>
      <c r="F14" s="31"/>
      <c r="G14" s="19" t="str">
        <f t="shared" si="3"/>
        <v/>
      </c>
      <c r="H14" s="20" t="str">
        <f t="shared" si="4"/>
        <v/>
      </c>
      <c r="I14" s="19" t="str">
        <f t="shared" si="0"/>
        <v/>
      </c>
      <c r="J14" s="34"/>
      <c r="K14" s="21" t="str">
        <f t="shared" si="5"/>
        <v/>
      </c>
      <c r="L14" s="31"/>
      <c r="M14" s="22" t="str">
        <f t="shared" si="1"/>
        <v/>
      </c>
      <c r="N14" s="3"/>
      <c r="O14" s="40" t="s">
        <v>45</v>
      </c>
      <c r="P14" s="42" t="s">
        <v>31</v>
      </c>
      <c r="Q14" s="44">
        <v>1</v>
      </c>
      <c r="R14" s="6"/>
      <c r="S14" s="6"/>
      <c r="T14" s="6"/>
      <c r="U14" s="13"/>
      <c r="V14" s="13"/>
      <c r="W14" s="6"/>
      <c r="X14" s="6"/>
      <c r="Y14" s="6"/>
      <c r="Z14" s="6"/>
      <c r="AA14" s="6"/>
      <c r="AB14" s="6"/>
    </row>
    <row r="15" spans="1:28" ht="27.75" customHeight="1" x14ac:dyDescent="0.15">
      <c r="A15" s="30"/>
      <c r="B15" s="31"/>
      <c r="C15" s="31"/>
      <c r="D15" s="19" t="str">
        <f t="shared" si="2"/>
        <v/>
      </c>
      <c r="E15" s="31"/>
      <c r="F15" s="31"/>
      <c r="G15" s="19" t="str">
        <f t="shared" si="3"/>
        <v/>
      </c>
      <c r="H15" s="20" t="str">
        <f t="shared" si="4"/>
        <v/>
      </c>
      <c r="I15" s="19" t="str">
        <f t="shared" si="0"/>
        <v/>
      </c>
      <c r="J15" s="34"/>
      <c r="K15" s="21" t="str">
        <f t="shared" si="5"/>
        <v/>
      </c>
      <c r="L15" s="31"/>
      <c r="M15" s="22" t="str">
        <f t="shared" si="1"/>
        <v/>
      </c>
      <c r="N15" s="12"/>
      <c r="O15" s="40" t="s">
        <v>46</v>
      </c>
      <c r="P15" s="42" t="s">
        <v>31</v>
      </c>
      <c r="Q15" s="44">
        <v>1</v>
      </c>
      <c r="R15" s="6"/>
      <c r="S15" s="6"/>
      <c r="T15" s="6"/>
      <c r="U15" s="13"/>
      <c r="V15" s="13"/>
      <c r="W15" s="6"/>
      <c r="X15" s="6"/>
      <c r="Y15" s="6"/>
      <c r="Z15" s="6"/>
      <c r="AA15" s="6"/>
      <c r="AB15" s="6"/>
    </row>
    <row r="16" spans="1:28" ht="27.75" customHeight="1" x14ac:dyDescent="0.15">
      <c r="A16" s="30"/>
      <c r="B16" s="31"/>
      <c r="C16" s="31"/>
      <c r="D16" s="19" t="str">
        <f t="shared" si="2"/>
        <v/>
      </c>
      <c r="E16" s="31"/>
      <c r="F16" s="31"/>
      <c r="G16" s="19" t="str">
        <f t="shared" si="3"/>
        <v/>
      </c>
      <c r="H16" s="20" t="str">
        <f t="shared" si="4"/>
        <v/>
      </c>
      <c r="I16" s="19" t="str">
        <f t="shared" si="0"/>
        <v/>
      </c>
      <c r="J16" s="34"/>
      <c r="K16" s="21" t="str">
        <f t="shared" si="5"/>
        <v/>
      </c>
      <c r="L16" s="31"/>
      <c r="M16" s="22" t="str">
        <f t="shared" si="1"/>
        <v/>
      </c>
      <c r="N16" s="3"/>
      <c r="O16" s="40" t="s">
        <v>74</v>
      </c>
      <c r="P16" s="42" t="s">
        <v>33</v>
      </c>
      <c r="Q16" s="44">
        <f t="shared" ref="Q16" si="6">3/4</f>
        <v>0.75</v>
      </c>
      <c r="R16" s="6"/>
      <c r="S16" s="6"/>
      <c r="T16" s="6"/>
      <c r="U16" s="13"/>
      <c r="V16" s="13"/>
      <c r="W16" s="6"/>
      <c r="X16" s="6"/>
      <c r="Y16" s="6"/>
      <c r="Z16" s="6"/>
      <c r="AA16" s="6"/>
      <c r="AB16" s="6"/>
    </row>
    <row r="17" spans="1:28" ht="27.75" customHeight="1" x14ac:dyDescent="0.15">
      <c r="A17" s="30"/>
      <c r="B17" s="31"/>
      <c r="C17" s="31"/>
      <c r="D17" s="19" t="str">
        <f t="shared" si="2"/>
        <v/>
      </c>
      <c r="E17" s="31"/>
      <c r="F17" s="31"/>
      <c r="G17" s="19" t="str">
        <f t="shared" si="3"/>
        <v/>
      </c>
      <c r="H17" s="20" t="str">
        <f t="shared" si="4"/>
        <v/>
      </c>
      <c r="I17" s="19" t="str">
        <f t="shared" si="0"/>
        <v/>
      </c>
      <c r="J17" s="34"/>
      <c r="K17" s="21" t="str">
        <f t="shared" si="5"/>
        <v/>
      </c>
      <c r="L17" s="31"/>
      <c r="M17" s="22" t="str">
        <f t="shared" si="1"/>
        <v/>
      </c>
      <c r="N17" s="3"/>
      <c r="O17" s="40" t="s">
        <v>47</v>
      </c>
      <c r="P17" s="42" t="s">
        <v>33</v>
      </c>
      <c r="Q17" s="44">
        <f>3/4</f>
        <v>0.75</v>
      </c>
      <c r="R17" s="6"/>
      <c r="S17" s="6"/>
      <c r="T17" s="6"/>
      <c r="U17" s="13"/>
      <c r="V17" s="13"/>
      <c r="W17" s="6"/>
      <c r="X17" s="6"/>
      <c r="Y17" s="6"/>
      <c r="Z17" s="6"/>
      <c r="AA17" s="6"/>
      <c r="AB17" s="6"/>
    </row>
    <row r="18" spans="1:28" ht="27.75" customHeight="1" x14ac:dyDescent="0.15">
      <c r="A18" s="30"/>
      <c r="B18" s="31"/>
      <c r="C18" s="31"/>
      <c r="D18" s="19" t="str">
        <f t="shared" si="2"/>
        <v/>
      </c>
      <c r="E18" s="31"/>
      <c r="F18" s="31"/>
      <c r="G18" s="19" t="str">
        <f t="shared" si="3"/>
        <v/>
      </c>
      <c r="H18" s="20" t="str">
        <f t="shared" si="4"/>
        <v/>
      </c>
      <c r="I18" s="19" t="str">
        <f t="shared" si="0"/>
        <v/>
      </c>
      <c r="J18" s="34"/>
      <c r="K18" s="21" t="str">
        <f t="shared" si="5"/>
        <v/>
      </c>
      <c r="L18" s="31"/>
      <c r="M18" s="22" t="str">
        <f t="shared" si="1"/>
        <v/>
      </c>
      <c r="N18" s="3"/>
      <c r="O18" s="40" t="s">
        <v>48</v>
      </c>
      <c r="P18" s="42" t="s">
        <v>33</v>
      </c>
      <c r="Q18" s="44">
        <f t="shared" ref="Q18:Q21" si="7">3/4</f>
        <v>0.75</v>
      </c>
      <c r="R18" s="6"/>
      <c r="S18" s="6"/>
      <c r="T18" s="6"/>
      <c r="U18" s="13"/>
      <c r="V18" s="13"/>
      <c r="W18" s="6"/>
      <c r="X18" s="6"/>
      <c r="Y18" s="6"/>
      <c r="Z18" s="6"/>
      <c r="AA18" s="6"/>
      <c r="AB18" s="6"/>
    </row>
    <row r="19" spans="1:28" ht="27.75" customHeight="1" x14ac:dyDescent="0.15">
      <c r="A19" s="30"/>
      <c r="B19" s="31"/>
      <c r="C19" s="31"/>
      <c r="D19" s="19" t="str">
        <f t="shared" si="2"/>
        <v/>
      </c>
      <c r="E19" s="31"/>
      <c r="F19" s="31"/>
      <c r="G19" s="19" t="str">
        <f t="shared" si="3"/>
        <v/>
      </c>
      <c r="H19" s="20" t="str">
        <f t="shared" si="4"/>
        <v/>
      </c>
      <c r="I19" s="19" t="str">
        <f t="shared" si="0"/>
        <v/>
      </c>
      <c r="J19" s="34"/>
      <c r="K19" s="21" t="str">
        <f t="shared" si="5"/>
        <v/>
      </c>
      <c r="L19" s="31"/>
      <c r="M19" s="22" t="str">
        <f t="shared" si="1"/>
        <v/>
      </c>
      <c r="N19" s="12"/>
      <c r="O19" s="41" t="s">
        <v>75</v>
      </c>
      <c r="P19" s="42" t="s">
        <v>33</v>
      </c>
      <c r="Q19" s="44">
        <f t="shared" si="7"/>
        <v>0.75</v>
      </c>
      <c r="R19" s="6"/>
      <c r="S19" s="6"/>
      <c r="T19" s="6"/>
      <c r="U19" s="13"/>
      <c r="V19" s="13"/>
      <c r="W19" s="6"/>
      <c r="X19" s="6"/>
      <c r="Y19" s="6"/>
      <c r="Z19" s="6"/>
      <c r="AA19" s="6"/>
      <c r="AB19" s="6"/>
    </row>
    <row r="20" spans="1:28" ht="27.75" customHeight="1" x14ac:dyDescent="0.15">
      <c r="A20" s="30"/>
      <c r="B20" s="31"/>
      <c r="C20" s="31"/>
      <c r="D20" s="19" t="str">
        <f t="shared" si="2"/>
        <v/>
      </c>
      <c r="E20" s="31"/>
      <c r="F20" s="31"/>
      <c r="G20" s="19" t="str">
        <f t="shared" si="3"/>
        <v/>
      </c>
      <c r="H20" s="20" t="str">
        <f t="shared" si="4"/>
        <v/>
      </c>
      <c r="I20" s="19" t="str">
        <f t="shared" si="0"/>
        <v/>
      </c>
      <c r="J20" s="34"/>
      <c r="K20" s="21" t="str">
        <f t="shared" si="5"/>
        <v/>
      </c>
      <c r="L20" s="31"/>
      <c r="M20" s="22" t="str">
        <f t="shared" si="1"/>
        <v/>
      </c>
      <c r="N20" s="12"/>
      <c r="O20" s="41" t="s">
        <v>76</v>
      </c>
      <c r="P20" s="42" t="s">
        <v>33</v>
      </c>
      <c r="Q20" s="44">
        <f t="shared" si="7"/>
        <v>0.75</v>
      </c>
      <c r="R20" s="6"/>
      <c r="S20" s="6"/>
      <c r="T20" s="6"/>
      <c r="U20" s="13"/>
      <c r="V20" s="13"/>
      <c r="W20" s="6"/>
      <c r="X20" s="6"/>
      <c r="Y20" s="6"/>
      <c r="Z20" s="6"/>
      <c r="AA20" s="6"/>
      <c r="AB20" s="6"/>
    </row>
    <row r="21" spans="1:28" ht="27.75" customHeight="1" x14ac:dyDescent="0.15">
      <c r="A21" s="32"/>
      <c r="B21" s="33"/>
      <c r="C21" s="33"/>
      <c r="D21" s="24" t="str">
        <f t="shared" si="2"/>
        <v/>
      </c>
      <c r="E21" s="33"/>
      <c r="F21" s="33"/>
      <c r="G21" s="24" t="str">
        <f t="shared" si="3"/>
        <v/>
      </c>
      <c r="H21" s="25" t="str">
        <f t="shared" si="4"/>
        <v/>
      </c>
      <c r="I21" s="24" t="str">
        <f t="shared" si="0"/>
        <v/>
      </c>
      <c r="J21" s="35"/>
      <c r="K21" s="26" t="str">
        <f t="shared" si="5"/>
        <v/>
      </c>
      <c r="L21" s="33"/>
      <c r="M21" s="27" t="str">
        <f t="shared" si="1"/>
        <v/>
      </c>
      <c r="N21" s="12"/>
      <c r="O21" s="40" t="s">
        <v>49</v>
      </c>
      <c r="P21" s="42" t="s">
        <v>33</v>
      </c>
      <c r="Q21" s="44">
        <f t="shared" si="7"/>
        <v>0.75</v>
      </c>
      <c r="R21" s="6"/>
      <c r="S21" s="6"/>
      <c r="T21" s="6"/>
      <c r="U21" s="13"/>
      <c r="V21" s="13"/>
      <c r="W21" s="6"/>
      <c r="X21" s="6"/>
      <c r="Y21" s="6"/>
      <c r="Z21" s="6"/>
      <c r="AA21" s="6"/>
      <c r="AB21" s="6"/>
    </row>
    <row r="22" spans="1:28" ht="27.75" customHeight="1" x14ac:dyDescent="0.15">
      <c r="A22" s="37" t="s">
        <v>35</v>
      </c>
      <c r="B22" s="23">
        <f>SUM(B10:B21)</f>
        <v>0</v>
      </c>
      <c r="C22" s="23">
        <f t="shared" ref="C22:M22" si="8">SUM(C10:C21)</f>
        <v>0</v>
      </c>
      <c r="D22" s="23">
        <f t="shared" si="8"/>
        <v>0</v>
      </c>
      <c r="E22" s="23">
        <f t="shared" si="8"/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  <c r="M22" s="23">
        <f t="shared" si="8"/>
        <v>0</v>
      </c>
      <c r="N22" s="28"/>
      <c r="O22" s="40"/>
      <c r="P22" s="42"/>
      <c r="Q22" s="43"/>
      <c r="R22" s="6"/>
      <c r="S22" s="6"/>
      <c r="T22" s="6"/>
      <c r="U22" s="13"/>
      <c r="V22" s="13"/>
      <c r="W22" s="6"/>
      <c r="X22" s="6"/>
      <c r="Y22" s="6"/>
      <c r="Z22" s="6"/>
      <c r="AA22" s="6"/>
      <c r="AB22" s="6"/>
    </row>
    <row r="23" spans="1:28" x14ac:dyDescent="0.15">
      <c r="A23" s="4" t="s">
        <v>70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9"/>
      <c r="O23" s="40"/>
      <c r="P23" s="42"/>
      <c r="Q23" s="43"/>
      <c r="R23" s="6"/>
      <c r="S23" s="6"/>
      <c r="T23" s="6"/>
      <c r="U23" s="13"/>
      <c r="V23" s="13"/>
      <c r="W23" s="6"/>
      <c r="X23" s="6"/>
      <c r="Y23" s="6"/>
      <c r="Z23" s="6"/>
      <c r="AA23" s="6"/>
      <c r="AB23" s="6"/>
    </row>
    <row r="24" spans="1:28" x14ac:dyDescent="0.15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29"/>
      <c r="O24" s="40"/>
      <c r="P24" s="38"/>
      <c r="R24" s="6"/>
      <c r="S24" s="6"/>
      <c r="T24" s="6"/>
      <c r="U24" s="13"/>
      <c r="V24" s="13"/>
      <c r="W24" s="6"/>
      <c r="X24" s="6"/>
      <c r="Y24" s="6"/>
      <c r="Z24" s="6"/>
      <c r="AA24" s="6"/>
      <c r="AB24" s="6"/>
    </row>
    <row r="25" spans="1:28" x14ac:dyDescent="0.15">
      <c r="A25" s="4" t="s">
        <v>72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29"/>
      <c r="O25" s="40"/>
      <c r="P25" s="38"/>
      <c r="R25" s="6"/>
      <c r="S25" s="6"/>
      <c r="T25" s="6"/>
      <c r="U25" s="13"/>
      <c r="V25" s="13"/>
      <c r="W25" s="6"/>
      <c r="X25" s="6"/>
      <c r="Y25" s="6"/>
      <c r="Z25" s="6"/>
      <c r="AA25" s="6"/>
      <c r="AB25" s="6"/>
    </row>
    <row r="26" spans="1:28" x14ac:dyDescent="0.15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29"/>
      <c r="O26" s="38"/>
      <c r="P26" s="38"/>
      <c r="R26" s="6"/>
      <c r="S26" s="6"/>
      <c r="T26" s="6"/>
      <c r="U26" s="13"/>
      <c r="V26" s="13"/>
      <c r="W26" s="6"/>
      <c r="X26" s="6"/>
      <c r="Y26" s="6"/>
      <c r="Z26" s="6"/>
      <c r="AA26" s="6"/>
      <c r="AB26" s="6"/>
    </row>
    <row r="27" spans="1:28" x14ac:dyDescent="0.15">
      <c r="A27" s="4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29"/>
      <c r="O27" s="38"/>
      <c r="P27" s="38"/>
      <c r="R27" s="6"/>
      <c r="S27" s="6"/>
      <c r="T27" s="6"/>
      <c r="U27" s="13"/>
      <c r="V27" s="13"/>
      <c r="W27" s="6"/>
      <c r="X27" s="6"/>
      <c r="Y27" s="6"/>
      <c r="Z27" s="6"/>
      <c r="AA27" s="6"/>
      <c r="AB27" s="6"/>
    </row>
    <row r="28" spans="1:28" x14ac:dyDescent="0.15">
      <c r="A28" s="4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38"/>
      <c r="P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15">
      <c r="N29" s="6"/>
      <c r="O29" s="38"/>
      <c r="P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15">
      <c r="N30" s="6"/>
      <c r="O30" s="38"/>
      <c r="P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15">
      <c r="N31" s="6"/>
      <c r="O31" s="38"/>
      <c r="P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15">
      <c r="N32" s="6"/>
      <c r="O32" s="38"/>
      <c r="P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4:28" x14ac:dyDescent="0.15">
      <c r="N33" s="6"/>
      <c r="O33" s="38"/>
      <c r="P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4:28" x14ac:dyDescent="0.15">
      <c r="N34" s="6"/>
      <c r="O34" s="38"/>
      <c r="P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4:28" x14ac:dyDescent="0.15">
      <c r="N35" s="6"/>
      <c r="O35" s="38"/>
      <c r="P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4:28" x14ac:dyDescent="0.15">
      <c r="N36" s="6"/>
      <c r="O36" s="38"/>
      <c r="P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4:28" x14ac:dyDescent="0.15">
      <c r="N37" s="6"/>
      <c r="O37" s="38"/>
      <c r="P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4:28" x14ac:dyDescent="0.15">
      <c r="N38" s="6"/>
      <c r="O38" s="38"/>
      <c r="P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4:28" x14ac:dyDescent="0.15">
      <c r="N39" s="6"/>
      <c r="O39" s="38"/>
      <c r="P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4:28" x14ac:dyDescent="0.15">
      <c r="N40" s="6"/>
      <c r="O40" s="38"/>
      <c r="P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4:28" x14ac:dyDescent="0.15">
      <c r="N41" s="6"/>
      <c r="O41" s="38"/>
      <c r="P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4:28" x14ac:dyDescent="0.15">
      <c r="N42" s="6"/>
      <c r="O42" s="38"/>
      <c r="P42" s="3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4:28" x14ac:dyDescent="0.15">
      <c r="N43" s="6"/>
      <c r="O43" s="38"/>
      <c r="P43" s="3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4:28" x14ac:dyDescent="0.15">
      <c r="N44" s="6"/>
      <c r="O44" s="38"/>
      <c r="P44" s="3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4:28" x14ac:dyDescent="0.15">
      <c r="N45" s="6"/>
      <c r="O45" s="38"/>
      <c r="P45" s="3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4:28" x14ac:dyDescent="0.15">
      <c r="N46" s="6"/>
      <c r="O46" s="38"/>
      <c r="P46" s="3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4:28" x14ac:dyDescent="0.15">
      <c r="N47" s="6"/>
      <c r="O47" s="38"/>
      <c r="P47" s="3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4:28" x14ac:dyDescent="0.15">
      <c r="N48" s="6"/>
      <c r="O48" s="3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x14ac:dyDescent="0.15">
      <c r="N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4:28" x14ac:dyDescent="0.15">
      <c r="N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sheetProtection formatCells="0" formatRows="0" insertRows="0" sort="0" autoFilter="0"/>
  <mergeCells count="15">
    <mergeCell ref="M6:M7"/>
    <mergeCell ref="A2:M3"/>
    <mergeCell ref="K6:K7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I4:M4"/>
  </mergeCells>
  <phoneticPr fontId="3"/>
  <dataValidations count="6">
    <dataValidation allowBlank="1" showInputMessage="1" showErrorMessage="1" promptTitle="(A)「総事業費」のうち、補助対象の金額を記載。" prompt="全額が補助対象となっている場合は、(A)欄の金額を転記。" sqref="E10:E21" xr:uid="{00000000-0002-0000-0000-000000000000}"/>
    <dataValidation allowBlank="1" showInputMessage="1" showErrorMessage="1" promptTitle="交付決定額を記載。" prompt="交付決定通知に記載の交付決定額を記載。" sqref="J10:J21" xr:uid="{00000000-0002-0000-0000-000001000000}"/>
    <dataValidation allowBlank="1" showInputMessage="1" showErrorMessage="1" promptTitle="補助金受入済額を記載。" prompt="概算払等で補助金を既に受け入れている場合は、その金額を記載。_x000a_受け入れていない場合は、「０」と記載。" sqref="L10:L21" xr:uid="{00000000-0002-0000-0000-000002000000}"/>
    <dataValidation allowBlank="1" showInputMessage="1" showErrorMessage="1" promptTitle="参加費等の収入がある場合は、その金額を記載。" prompt="収入がない場合は、「０」と記載。" sqref="C10:C21" xr:uid="{00000000-0002-0000-0000-000003000000}"/>
    <dataValidation allowBlank="1" showInputMessage="1" showErrorMessage="1" promptTitle="要綱別表１「２基準額」に基づく額を記載。" prompt="「２基準額」に「群馬県知事が必要と認めた額」と記載がある場合は、内示額を記載。_x000a_補助率が３／４の場合は、内示額に４／３を乗じた額を記載。" sqref="F10:F21" xr:uid="{00000000-0002-0000-0000-000004000000}"/>
    <dataValidation type="list" allowBlank="1" showInputMessage="1" showErrorMessage="1" promptTitle="リストから選択" prompt="リストから該当事業を選択してください。" sqref="A10:A21" xr:uid="{00000000-0002-0000-0000-000005000000}">
      <formula1>$O$5:$O$21</formula1>
    </dataValidation>
  </dataValidations>
  <printOptions horizontalCentered="1"/>
  <pageMargins left="0.31496062992125984" right="0.23622047244094491" top="0.74803149606299213" bottom="0.74803149606299213" header="0.31496062992125984" footer="0.31496062992125984"/>
  <pageSetup paperSize="9" scale="89" orientation="landscape" blackAndWhite="1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50"/>
  <sheetViews>
    <sheetView showGridLines="0" topLeftCell="A10" zoomScale="85" zoomScaleNormal="85" workbookViewId="0">
      <selection activeCell="R12" sqref="R12"/>
    </sheetView>
  </sheetViews>
  <sheetFormatPr defaultRowHeight="13.5" x14ac:dyDescent="0.15"/>
  <cols>
    <col min="1" max="1" width="23.875" style="7" customWidth="1"/>
    <col min="2" max="13" width="11.25" style="7" customWidth="1"/>
    <col min="14" max="14" width="9.5" style="7" bestFit="1" customWidth="1"/>
    <col min="15" max="15" width="21.5" style="41" hidden="1" customWidth="1"/>
    <col min="16" max="16" width="12.875" style="41" hidden="1" customWidth="1"/>
    <col min="17" max="17" width="5.5" style="38" hidden="1" customWidth="1"/>
    <col min="18" max="20" width="9" style="29"/>
    <col min="21" max="16384" width="9" style="7"/>
  </cols>
  <sheetData>
    <row r="1" spans="1:28" x14ac:dyDescent="0.15">
      <c r="A1" s="4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38"/>
      <c r="P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3.5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"/>
      <c r="O2" s="38"/>
      <c r="P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3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"/>
      <c r="O3" s="38"/>
      <c r="P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7" customHeight="1" x14ac:dyDescent="0.15">
      <c r="A4" s="4"/>
      <c r="B4" s="4"/>
      <c r="C4" s="4"/>
      <c r="D4" s="4"/>
      <c r="E4" s="4"/>
      <c r="F4" s="4"/>
      <c r="H4" s="8" t="s">
        <v>32</v>
      </c>
      <c r="I4" s="62" t="s">
        <v>54</v>
      </c>
      <c r="J4" s="62"/>
      <c r="K4" s="62"/>
      <c r="L4" s="62"/>
      <c r="M4" s="62"/>
      <c r="N4" s="6"/>
      <c r="O4" s="38"/>
      <c r="P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2"/>
      <c r="O5" s="39" t="s">
        <v>37</v>
      </c>
      <c r="P5" s="42" t="s">
        <v>31</v>
      </c>
      <c r="Q5" s="44">
        <v>1</v>
      </c>
      <c r="R5" s="6"/>
      <c r="S5" s="6"/>
      <c r="T5" s="6"/>
      <c r="U5" s="13"/>
      <c r="V5" s="13"/>
      <c r="W5" s="6"/>
      <c r="X5" s="6"/>
      <c r="Y5" s="6"/>
      <c r="Z5" s="6"/>
      <c r="AA5" s="6"/>
      <c r="AB5" s="6"/>
    </row>
    <row r="6" spans="1:28" ht="27" customHeight="1" x14ac:dyDescent="0.15">
      <c r="A6" s="55" t="s">
        <v>1</v>
      </c>
      <c r="B6" s="55" t="s">
        <v>2</v>
      </c>
      <c r="C6" s="55" t="s">
        <v>3</v>
      </c>
      <c r="D6" s="55" t="s">
        <v>7</v>
      </c>
      <c r="E6" s="55" t="s">
        <v>18</v>
      </c>
      <c r="F6" s="55" t="s">
        <v>4</v>
      </c>
      <c r="G6" s="55" t="s">
        <v>5</v>
      </c>
      <c r="H6" s="55" t="s">
        <v>6</v>
      </c>
      <c r="I6" s="57" t="s">
        <v>28</v>
      </c>
      <c r="J6" s="59" t="s">
        <v>19</v>
      </c>
      <c r="K6" s="55" t="s">
        <v>25</v>
      </c>
      <c r="L6" s="55" t="s">
        <v>21</v>
      </c>
      <c r="M6" s="52" t="s">
        <v>30</v>
      </c>
      <c r="N6" s="12"/>
      <c r="O6" s="39" t="s">
        <v>38</v>
      </c>
      <c r="P6" s="42" t="s">
        <v>31</v>
      </c>
      <c r="Q6" s="44">
        <v>1</v>
      </c>
      <c r="R6" s="6"/>
      <c r="S6" s="6"/>
      <c r="T6" s="6"/>
      <c r="U6" s="13"/>
      <c r="V6" s="13"/>
      <c r="W6" s="6"/>
      <c r="X6" s="6"/>
      <c r="Y6" s="6"/>
      <c r="Z6" s="6"/>
      <c r="AA6" s="6"/>
      <c r="AB6" s="6"/>
    </row>
    <row r="7" spans="1:28" x14ac:dyDescent="0.15">
      <c r="A7" s="56"/>
      <c r="B7" s="56"/>
      <c r="C7" s="56"/>
      <c r="D7" s="56"/>
      <c r="E7" s="56"/>
      <c r="F7" s="56"/>
      <c r="G7" s="56"/>
      <c r="H7" s="56"/>
      <c r="I7" s="58"/>
      <c r="J7" s="60"/>
      <c r="K7" s="56"/>
      <c r="L7" s="56"/>
      <c r="M7" s="53"/>
      <c r="N7" s="12"/>
      <c r="O7" s="39" t="s">
        <v>39</v>
      </c>
      <c r="P7" s="42" t="s">
        <v>31</v>
      </c>
      <c r="Q7" s="44">
        <v>1</v>
      </c>
      <c r="R7" s="6"/>
      <c r="S7" s="6"/>
      <c r="T7" s="6"/>
      <c r="U7" s="13"/>
      <c r="V7" s="13"/>
      <c r="W7" s="6"/>
      <c r="X7" s="6"/>
      <c r="Y7" s="6"/>
      <c r="Z7" s="6"/>
      <c r="AA7" s="6"/>
      <c r="AB7" s="6"/>
    </row>
    <row r="8" spans="1:28" x14ac:dyDescent="0.15">
      <c r="A8" s="14"/>
      <c r="B8" s="2" t="s">
        <v>55</v>
      </c>
      <c r="C8" s="2" t="s">
        <v>56</v>
      </c>
      <c r="D8" s="1" t="s">
        <v>57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15" t="s">
        <v>63</v>
      </c>
      <c r="K8" s="15" t="s">
        <v>64</v>
      </c>
      <c r="L8" s="2" t="s">
        <v>65</v>
      </c>
      <c r="M8" s="2" t="s">
        <v>66</v>
      </c>
      <c r="N8" s="12"/>
      <c r="O8" s="39" t="s">
        <v>40</v>
      </c>
      <c r="P8" s="42" t="s">
        <v>50</v>
      </c>
      <c r="Q8" s="44">
        <v>0.75</v>
      </c>
      <c r="R8" s="6"/>
      <c r="S8" s="6"/>
      <c r="T8" s="6"/>
      <c r="U8" s="13"/>
      <c r="V8" s="13"/>
      <c r="W8" s="6"/>
      <c r="X8" s="6"/>
      <c r="Y8" s="6"/>
      <c r="Z8" s="6"/>
      <c r="AA8" s="6"/>
      <c r="AB8" s="6"/>
    </row>
    <row r="9" spans="1:28" x14ac:dyDescent="0.15">
      <c r="A9" s="16"/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27</v>
      </c>
      <c r="G9" s="17" t="s">
        <v>27</v>
      </c>
      <c r="H9" s="17"/>
      <c r="I9" s="17" t="s">
        <v>27</v>
      </c>
      <c r="J9" s="17" t="s">
        <v>27</v>
      </c>
      <c r="K9" s="17" t="s">
        <v>27</v>
      </c>
      <c r="L9" s="17" t="s">
        <v>27</v>
      </c>
      <c r="M9" s="18" t="s">
        <v>27</v>
      </c>
      <c r="N9" s="12"/>
      <c r="O9" s="40" t="s">
        <v>41</v>
      </c>
      <c r="P9" s="42" t="s">
        <v>33</v>
      </c>
      <c r="Q9" s="44">
        <f>3/4</f>
        <v>0.75</v>
      </c>
      <c r="R9" s="6"/>
      <c r="S9" s="6"/>
      <c r="T9" s="6"/>
      <c r="U9" s="13"/>
      <c r="V9" s="13"/>
      <c r="W9" s="6"/>
      <c r="X9" s="6"/>
      <c r="Y9" s="6"/>
      <c r="Z9" s="6"/>
      <c r="AA9" s="6"/>
      <c r="AB9" s="6"/>
    </row>
    <row r="10" spans="1:28" ht="51.75" customHeight="1" x14ac:dyDescent="0.15">
      <c r="A10" s="45" t="s">
        <v>38</v>
      </c>
      <c r="B10" s="46">
        <v>300000</v>
      </c>
      <c r="C10" s="46">
        <v>0</v>
      </c>
      <c r="D10" s="19">
        <f>IF(B10=0,"",B10-C10)</f>
        <v>300000</v>
      </c>
      <c r="E10" s="46">
        <v>250000</v>
      </c>
      <c r="F10" s="46">
        <v>250000</v>
      </c>
      <c r="G10" s="19">
        <f>IF(B10=0,"",MIN(D10:F10))</f>
        <v>250000</v>
      </c>
      <c r="H10" s="20" t="str">
        <f>IFERROR(VLOOKUP(A10,$O$5:$Q$27,2,FALSE),"")</f>
        <v>10/10</v>
      </c>
      <c r="I10" s="19">
        <f>IFERROR(ROUNDDOWN(G10*VLOOKUP(A10,$O$5:$Q$27,3,FALSE),-3),"")</f>
        <v>250000</v>
      </c>
      <c r="J10" s="47">
        <v>230000</v>
      </c>
      <c r="K10" s="21">
        <f>IF(J10=0,"",MIN(I10:J10))</f>
        <v>230000</v>
      </c>
      <c r="L10" s="46">
        <v>0</v>
      </c>
      <c r="M10" s="22">
        <f t="shared" ref="M10:M21" si="0">IFERROR(K10-L10,"")</f>
        <v>230000</v>
      </c>
      <c r="N10" s="12"/>
      <c r="O10" s="40" t="s">
        <v>42</v>
      </c>
      <c r="P10" s="42" t="s">
        <v>33</v>
      </c>
      <c r="Q10" s="44">
        <f>3/4</f>
        <v>0.75</v>
      </c>
      <c r="R10" s="6"/>
      <c r="S10" s="6"/>
      <c r="T10" s="6"/>
      <c r="U10" s="13"/>
      <c r="V10" s="13"/>
      <c r="W10" s="6"/>
      <c r="X10" s="6"/>
      <c r="Y10" s="6"/>
      <c r="Z10" s="6"/>
      <c r="AA10" s="6"/>
      <c r="AB10" s="6"/>
    </row>
    <row r="11" spans="1:28" ht="40.5" x14ac:dyDescent="0.15">
      <c r="A11" s="45" t="s">
        <v>45</v>
      </c>
      <c r="B11" s="46">
        <v>250000</v>
      </c>
      <c r="C11" s="46">
        <v>0</v>
      </c>
      <c r="D11" s="19">
        <f t="shared" ref="D11:D21" si="1">IF(B11=0,"",B11-C11)</f>
        <v>250000</v>
      </c>
      <c r="E11" s="46">
        <v>250000</v>
      </c>
      <c r="F11" s="46">
        <v>200000</v>
      </c>
      <c r="G11" s="19">
        <f t="shared" ref="G11:G21" si="2">IF(B11=0,"",MIN(D11:F11))</f>
        <v>200000</v>
      </c>
      <c r="H11" s="20" t="str">
        <f>IFERROR(VLOOKUP(A11,$O$5:$Q$27,2,FALSE),"")</f>
        <v>10/10</v>
      </c>
      <c r="I11" s="19">
        <f>IFERROR(ROUNDDOWN(G11*VLOOKUP(A11,$O$5:$Q$27,3,FALSE),-3),"")</f>
        <v>200000</v>
      </c>
      <c r="J11" s="47">
        <v>200000</v>
      </c>
      <c r="K11" s="21">
        <f t="shared" ref="K11:K21" si="3">IF(J11=0,"",MIN(I11:J11))</f>
        <v>200000</v>
      </c>
      <c r="L11" s="46">
        <v>0</v>
      </c>
      <c r="M11" s="22">
        <f t="shared" si="0"/>
        <v>200000</v>
      </c>
      <c r="N11" s="3"/>
      <c r="O11" s="40" t="s">
        <v>73</v>
      </c>
      <c r="P11" s="42" t="s">
        <v>31</v>
      </c>
      <c r="Q11" s="44">
        <v>1</v>
      </c>
      <c r="R11" s="6"/>
      <c r="S11" s="6"/>
      <c r="T11" s="6"/>
      <c r="U11" s="13"/>
      <c r="V11" s="13"/>
      <c r="W11" s="6"/>
      <c r="X11" s="6"/>
      <c r="Y11" s="6"/>
      <c r="Z11" s="6"/>
      <c r="AA11" s="6"/>
      <c r="AB11" s="6"/>
    </row>
    <row r="12" spans="1:28" ht="40.5" x14ac:dyDescent="0.15">
      <c r="A12" s="45" t="s">
        <v>45</v>
      </c>
      <c r="B12" s="46">
        <v>250000</v>
      </c>
      <c r="C12" s="46">
        <v>0</v>
      </c>
      <c r="D12" s="19">
        <f t="shared" si="1"/>
        <v>250000</v>
      </c>
      <c r="E12" s="46">
        <v>250000</v>
      </c>
      <c r="F12" s="46">
        <v>200000</v>
      </c>
      <c r="G12" s="19">
        <f t="shared" si="2"/>
        <v>200000</v>
      </c>
      <c r="H12" s="20" t="str">
        <f>IFERROR(VLOOKUP(A12,$O$5:$Q$27,2,FALSE),"")</f>
        <v>10/10</v>
      </c>
      <c r="I12" s="19">
        <f>IFERROR(ROUNDDOWN(G12*VLOOKUP(A12,$O$5:$Q$27,3,FALSE),-3),"")</f>
        <v>200000</v>
      </c>
      <c r="J12" s="47">
        <v>190000</v>
      </c>
      <c r="K12" s="21">
        <f t="shared" si="3"/>
        <v>190000</v>
      </c>
      <c r="L12" s="46">
        <v>0</v>
      </c>
      <c r="M12" s="22">
        <f t="shared" si="0"/>
        <v>190000</v>
      </c>
      <c r="N12" s="3"/>
      <c r="O12" s="40" t="s">
        <v>43</v>
      </c>
      <c r="P12" s="42" t="s">
        <v>34</v>
      </c>
      <c r="Q12" s="44">
        <f>2/3</f>
        <v>0.66666666666666663</v>
      </c>
      <c r="R12" s="6"/>
      <c r="S12" s="6"/>
      <c r="T12" s="6"/>
      <c r="U12" s="13"/>
      <c r="V12" s="13"/>
      <c r="W12" s="6"/>
      <c r="X12" s="6"/>
      <c r="Y12" s="6"/>
      <c r="Z12" s="6"/>
      <c r="AA12" s="6"/>
      <c r="AB12" s="6"/>
    </row>
    <row r="13" spans="1:28" ht="27.75" customHeight="1" x14ac:dyDescent="0.15">
      <c r="A13" s="45" t="s">
        <v>47</v>
      </c>
      <c r="B13" s="46">
        <v>200000</v>
      </c>
      <c r="C13" s="46">
        <v>10000</v>
      </c>
      <c r="D13" s="19">
        <f t="shared" si="1"/>
        <v>190000</v>
      </c>
      <c r="E13" s="46">
        <v>200000</v>
      </c>
      <c r="F13" s="46">
        <v>200000</v>
      </c>
      <c r="G13" s="19">
        <f t="shared" si="2"/>
        <v>190000</v>
      </c>
      <c r="H13" s="20" t="str">
        <f>IFERROR(VLOOKUP(A13,$O$5:$Q$27,2,FALSE),"")</f>
        <v>3/4</v>
      </c>
      <c r="I13" s="19">
        <f>IFERROR(ROUNDDOWN(G13*VLOOKUP(A13,$O$5:$Q$27,3,FALSE),-3),"")</f>
        <v>142000</v>
      </c>
      <c r="J13" s="47">
        <v>200000</v>
      </c>
      <c r="K13" s="21">
        <f t="shared" si="3"/>
        <v>142000</v>
      </c>
      <c r="L13" s="46">
        <v>0</v>
      </c>
      <c r="M13" s="22">
        <f t="shared" si="0"/>
        <v>142000</v>
      </c>
      <c r="N13" s="3"/>
      <c r="O13" s="40" t="s">
        <v>44</v>
      </c>
      <c r="P13" s="42" t="s">
        <v>31</v>
      </c>
      <c r="Q13" s="44">
        <v>1</v>
      </c>
      <c r="R13" s="6"/>
      <c r="S13" s="6"/>
      <c r="T13" s="6"/>
      <c r="U13" s="13"/>
      <c r="V13" s="13"/>
      <c r="W13" s="6"/>
      <c r="X13" s="6"/>
      <c r="Y13" s="6"/>
      <c r="Z13" s="6"/>
      <c r="AA13" s="6"/>
      <c r="AB13" s="6"/>
    </row>
    <row r="14" spans="1:28" ht="27.75" hidden="1" customHeight="1" x14ac:dyDescent="0.15">
      <c r="A14" s="48"/>
      <c r="B14" s="49"/>
      <c r="C14" s="49"/>
      <c r="D14" s="19" t="str">
        <f t="shared" si="1"/>
        <v/>
      </c>
      <c r="E14" s="49"/>
      <c r="F14" s="49"/>
      <c r="G14" s="19" t="str">
        <f t="shared" si="2"/>
        <v/>
      </c>
      <c r="H14" s="20" t="str">
        <f>IFERROR(VLOOKUP(A14,$O$5:$Q$27,2,FALSE),"")</f>
        <v/>
      </c>
      <c r="I14" s="19" t="str">
        <f>IFERROR(ROUNDDOWN(G14*VLOOKUP(A14,$O$5:$Q$27,3,FALSE),-3),"")</f>
        <v/>
      </c>
      <c r="J14" s="21"/>
      <c r="K14" s="21" t="str">
        <f t="shared" si="3"/>
        <v/>
      </c>
      <c r="L14" s="49"/>
      <c r="M14" s="22" t="str">
        <f t="shared" si="0"/>
        <v/>
      </c>
      <c r="N14" s="3"/>
      <c r="O14" s="40" t="s">
        <v>45</v>
      </c>
      <c r="P14" s="42" t="s">
        <v>31</v>
      </c>
      <c r="Q14" s="44">
        <v>1</v>
      </c>
      <c r="R14" s="6"/>
      <c r="S14" s="6"/>
      <c r="T14" s="6"/>
      <c r="U14" s="13"/>
      <c r="V14" s="13"/>
      <c r="W14" s="6"/>
      <c r="X14" s="6"/>
      <c r="Y14" s="6"/>
      <c r="Z14" s="6"/>
      <c r="AA14" s="6"/>
      <c r="AB14" s="6"/>
    </row>
    <row r="15" spans="1:28" ht="27.75" hidden="1" customHeight="1" x14ac:dyDescent="0.15">
      <c r="A15" s="48"/>
      <c r="B15" s="49"/>
      <c r="C15" s="49"/>
      <c r="D15" s="19" t="str">
        <f t="shared" si="1"/>
        <v/>
      </c>
      <c r="E15" s="49"/>
      <c r="F15" s="49"/>
      <c r="G15" s="19" t="str">
        <f t="shared" si="2"/>
        <v/>
      </c>
      <c r="H15" s="20" t="str">
        <f>IFERROR(VLOOKUP(A15,$O$5:$Q$27,2,FALSE),"")</f>
        <v/>
      </c>
      <c r="I15" s="19" t="str">
        <f>IFERROR(ROUNDDOWN(G15*VLOOKUP(A15,$O$5:$Q$27,3,FALSE),-3),"")</f>
        <v/>
      </c>
      <c r="J15" s="21"/>
      <c r="K15" s="21" t="str">
        <f t="shared" si="3"/>
        <v/>
      </c>
      <c r="L15" s="49"/>
      <c r="M15" s="22" t="str">
        <f t="shared" si="0"/>
        <v/>
      </c>
      <c r="N15" s="12"/>
      <c r="O15" s="40" t="s">
        <v>46</v>
      </c>
      <c r="P15" s="42" t="s">
        <v>31</v>
      </c>
      <c r="Q15" s="44">
        <v>1</v>
      </c>
      <c r="R15" s="6"/>
      <c r="S15" s="6"/>
      <c r="T15" s="6"/>
      <c r="U15" s="13"/>
      <c r="V15" s="13"/>
      <c r="W15" s="6"/>
      <c r="X15" s="6"/>
      <c r="Y15" s="6"/>
      <c r="Z15" s="6"/>
      <c r="AA15" s="6"/>
      <c r="AB15" s="6"/>
    </row>
    <row r="16" spans="1:28" ht="27.75" hidden="1" customHeight="1" x14ac:dyDescent="0.15">
      <c r="A16" s="48"/>
      <c r="B16" s="49"/>
      <c r="C16" s="49"/>
      <c r="D16" s="19" t="str">
        <f t="shared" si="1"/>
        <v/>
      </c>
      <c r="E16" s="49"/>
      <c r="F16" s="49"/>
      <c r="G16" s="19" t="str">
        <f t="shared" si="2"/>
        <v/>
      </c>
      <c r="H16" s="20" t="str">
        <f>IFERROR(VLOOKUP(A16,$O$5:$Q$27,2,FALSE),"")</f>
        <v/>
      </c>
      <c r="I16" s="19" t="str">
        <f>IFERROR(ROUNDDOWN(G16*VLOOKUP(A16,$O$5:$Q$27,3,FALSE),-3),"")</f>
        <v/>
      </c>
      <c r="J16" s="21"/>
      <c r="K16" s="21" t="str">
        <f t="shared" si="3"/>
        <v/>
      </c>
      <c r="L16" s="49"/>
      <c r="M16" s="22" t="str">
        <f t="shared" si="0"/>
        <v/>
      </c>
      <c r="N16" s="3"/>
      <c r="O16" s="40" t="s">
        <v>74</v>
      </c>
      <c r="P16" s="42" t="s">
        <v>33</v>
      </c>
      <c r="Q16" s="44">
        <f t="shared" ref="Q16" si="4">3/4</f>
        <v>0.75</v>
      </c>
      <c r="R16" s="6"/>
      <c r="S16" s="6"/>
      <c r="T16" s="6"/>
      <c r="U16" s="13"/>
      <c r="V16" s="13"/>
      <c r="W16" s="6"/>
      <c r="X16" s="6"/>
      <c r="Y16" s="6"/>
      <c r="Z16" s="6"/>
      <c r="AA16" s="6"/>
      <c r="AB16" s="6"/>
    </row>
    <row r="17" spans="1:28" ht="27.75" customHeight="1" x14ac:dyDescent="0.15">
      <c r="A17" s="48"/>
      <c r="B17" s="49"/>
      <c r="C17" s="49"/>
      <c r="D17" s="19" t="str">
        <f t="shared" si="1"/>
        <v/>
      </c>
      <c r="E17" s="49"/>
      <c r="F17" s="49"/>
      <c r="G17" s="19" t="str">
        <f t="shared" si="2"/>
        <v/>
      </c>
      <c r="H17" s="20" t="str">
        <f>IFERROR(VLOOKUP(A17,$O$5:$Q$27,2,FALSE),"")</f>
        <v/>
      </c>
      <c r="I17" s="19" t="str">
        <f>IFERROR(ROUNDDOWN(G17*VLOOKUP(A17,$O$5:$Q$27,3,FALSE),-3),"")</f>
        <v/>
      </c>
      <c r="J17" s="21"/>
      <c r="K17" s="21" t="str">
        <f t="shared" si="3"/>
        <v/>
      </c>
      <c r="L17" s="49"/>
      <c r="M17" s="22" t="str">
        <f t="shared" si="0"/>
        <v/>
      </c>
      <c r="N17" s="3"/>
      <c r="O17" s="40" t="s">
        <v>47</v>
      </c>
      <c r="P17" s="42" t="s">
        <v>33</v>
      </c>
      <c r="Q17" s="44">
        <f>3/4</f>
        <v>0.75</v>
      </c>
      <c r="R17" s="6"/>
      <c r="S17" s="6"/>
      <c r="T17" s="6"/>
      <c r="U17" s="13"/>
      <c r="V17" s="13"/>
      <c r="W17" s="6"/>
      <c r="X17" s="6"/>
      <c r="Y17" s="6"/>
      <c r="Z17" s="6"/>
      <c r="AA17" s="6"/>
      <c r="AB17" s="6"/>
    </row>
    <row r="18" spans="1:28" ht="27.75" customHeight="1" x14ac:dyDescent="0.15">
      <c r="A18" s="48"/>
      <c r="B18" s="49"/>
      <c r="C18" s="49"/>
      <c r="D18" s="19" t="str">
        <f t="shared" si="1"/>
        <v/>
      </c>
      <c r="E18" s="49"/>
      <c r="F18" s="49"/>
      <c r="G18" s="19" t="str">
        <f t="shared" si="2"/>
        <v/>
      </c>
      <c r="H18" s="20" t="str">
        <f>IFERROR(VLOOKUP(A18,$O$5:$Q$27,2,FALSE),"")</f>
        <v/>
      </c>
      <c r="I18" s="19" t="str">
        <f>IFERROR(ROUNDDOWN(G18*VLOOKUP(A18,$O$5:$Q$27,3,FALSE),-3),"")</f>
        <v/>
      </c>
      <c r="J18" s="21"/>
      <c r="K18" s="21" t="str">
        <f t="shared" si="3"/>
        <v/>
      </c>
      <c r="L18" s="49"/>
      <c r="M18" s="22" t="str">
        <f t="shared" si="0"/>
        <v/>
      </c>
      <c r="N18" s="3"/>
      <c r="O18" s="40" t="s">
        <v>48</v>
      </c>
      <c r="P18" s="42" t="s">
        <v>33</v>
      </c>
      <c r="Q18" s="44">
        <f t="shared" ref="Q18:Q21" si="5">3/4</f>
        <v>0.75</v>
      </c>
      <c r="R18" s="6"/>
      <c r="S18" s="6"/>
      <c r="T18" s="6"/>
      <c r="U18" s="13"/>
      <c r="V18" s="13"/>
      <c r="W18" s="6"/>
      <c r="X18" s="6"/>
      <c r="Y18" s="6"/>
      <c r="Z18" s="6"/>
      <c r="AA18" s="6"/>
      <c r="AB18" s="6"/>
    </row>
    <row r="19" spans="1:28" ht="27.75" customHeight="1" x14ac:dyDescent="0.15">
      <c r="A19" s="48"/>
      <c r="B19" s="49"/>
      <c r="C19" s="49"/>
      <c r="D19" s="19" t="str">
        <f t="shared" si="1"/>
        <v/>
      </c>
      <c r="E19" s="49"/>
      <c r="F19" s="49"/>
      <c r="G19" s="19" t="str">
        <f t="shared" si="2"/>
        <v/>
      </c>
      <c r="H19" s="20" t="str">
        <f>IFERROR(VLOOKUP(A19,$O$5:$Q$27,2,FALSE),"")</f>
        <v/>
      </c>
      <c r="I19" s="19" t="str">
        <f>IFERROR(ROUNDDOWN(G19*VLOOKUP(A19,$O$5:$Q$27,3,FALSE),-3),"")</f>
        <v/>
      </c>
      <c r="J19" s="21"/>
      <c r="K19" s="21" t="str">
        <f t="shared" si="3"/>
        <v/>
      </c>
      <c r="L19" s="49"/>
      <c r="M19" s="22" t="str">
        <f t="shared" si="0"/>
        <v/>
      </c>
      <c r="N19" s="12"/>
      <c r="O19" s="41" t="s">
        <v>75</v>
      </c>
      <c r="P19" s="42" t="s">
        <v>33</v>
      </c>
      <c r="Q19" s="44">
        <f t="shared" si="5"/>
        <v>0.75</v>
      </c>
      <c r="R19" s="6"/>
      <c r="S19" s="6"/>
      <c r="T19" s="6"/>
      <c r="U19" s="13"/>
      <c r="V19" s="13"/>
      <c r="W19" s="6"/>
      <c r="X19" s="6"/>
      <c r="Y19" s="6"/>
      <c r="Z19" s="6"/>
      <c r="AA19" s="6"/>
      <c r="AB19" s="6"/>
    </row>
    <row r="20" spans="1:28" ht="27.75" customHeight="1" x14ac:dyDescent="0.15">
      <c r="A20" s="48"/>
      <c r="B20" s="49"/>
      <c r="C20" s="49"/>
      <c r="D20" s="19" t="str">
        <f t="shared" si="1"/>
        <v/>
      </c>
      <c r="E20" s="49"/>
      <c r="F20" s="49"/>
      <c r="G20" s="19" t="str">
        <f t="shared" si="2"/>
        <v/>
      </c>
      <c r="H20" s="20" t="str">
        <f>IFERROR(VLOOKUP(A20,$O$5:$Q$27,2,FALSE),"")</f>
        <v/>
      </c>
      <c r="I20" s="19" t="str">
        <f>IFERROR(ROUNDDOWN(G20*VLOOKUP(A20,$O$5:$Q$27,3,FALSE),-3),"")</f>
        <v/>
      </c>
      <c r="J20" s="21"/>
      <c r="K20" s="21" t="str">
        <f t="shared" si="3"/>
        <v/>
      </c>
      <c r="L20" s="49"/>
      <c r="M20" s="22" t="str">
        <f t="shared" si="0"/>
        <v/>
      </c>
      <c r="N20" s="12"/>
      <c r="O20" s="41" t="s">
        <v>76</v>
      </c>
      <c r="P20" s="42" t="s">
        <v>33</v>
      </c>
      <c r="Q20" s="44">
        <f t="shared" si="5"/>
        <v>0.75</v>
      </c>
      <c r="R20" s="6"/>
      <c r="S20" s="6"/>
      <c r="T20" s="6"/>
      <c r="U20" s="13"/>
      <c r="V20" s="13"/>
      <c r="W20" s="6"/>
      <c r="X20" s="6"/>
      <c r="Y20" s="6"/>
      <c r="Z20" s="6"/>
      <c r="AA20" s="6"/>
      <c r="AB20" s="6"/>
    </row>
    <row r="21" spans="1:28" ht="27.75" customHeight="1" x14ac:dyDescent="0.15">
      <c r="A21" s="50"/>
      <c r="B21" s="51"/>
      <c r="C21" s="51"/>
      <c r="D21" s="24" t="str">
        <f t="shared" si="1"/>
        <v/>
      </c>
      <c r="E21" s="51"/>
      <c r="F21" s="51"/>
      <c r="G21" s="24" t="str">
        <f t="shared" si="2"/>
        <v/>
      </c>
      <c r="H21" s="25" t="str">
        <f>IFERROR(VLOOKUP(A21,$O$5:$Q$27,2,FALSE),"")</f>
        <v/>
      </c>
      <c r="I21" s="24" t="str">
        <f>IFERROR(ROUNDDOWN(G21*VLOOKUP(A21,$O$5:$Q$27,3,FALSE),-3),"")</f>
        <v/>
      </c>
      <c r="J21" s="26"/>
      <c r="K21" s="26" t="str">
        <f t="shared" si="3"/>
        <v/>
      </c>
      <c r="L21" s="51"/>
      <c r="M21" s="27" t="str">
        <f t="shared" si="0"/>
        <v/>
      </c>
      <c r="N21" s="12"/>
      <c r="O21" s="40" t="s">
        <v>49</v>
      </c>
      <c r="P21" s="42" t="s">
        <v>33</v>
      </c>
      <c r="Q21" s="44">
        <f t="shared" si="5"/>
        <v>0.75</v>
      </c>
      <c r="R21" s="6"/>
      <c r="S21" s="6"/>
      <c r="T21" s="6"/>
      <c r="U21" s="13"/>
      <c r="V21" s="13"/>
      <c r="W21" s="6"/>
      <c r="X21" s="6"/>
      <c r="Y21" s="6"/>
      <c r="Z21" s="6"/>
      <c r="AA21" s="6"/>
      <c r="AB21" s="6"/>
    </row>
    <row r="22" spans="1:28" ht="27.75" customHeight="1" x14ac:dyDescent="0.15">
      <c r="A22" s="37" t="s">
        <v>35</v>
      </c>
      <c r="B22" s="23">
        <f>SUM(B10:B21)</f>
        <v>1000000</v>
      </c>
      <c r="C22" s="23">
        <f t="shared" ref="C22:M22" si="6">SUM(C10:C21)</f>
        <v>10000</v>
      </c>
      <c r="D22" s="23">
        <f t="shared" si="6"/>
        <v>990000</v>
      </c>
      <c r="E22" s="23">
        <f t="shared" si="6"/>
        <v>950000</v>
      </c>
      <c r="F22" s="23">
        <f t="shared" si="6"/>
        <v>850000</v>
      </c>
      <c r="G22" s="23">
        <f t="shared" si="6"/>
        <v>840000</v>
      </c>
      <c r="H22" s="23">
        <f t="shared" si="6"/>
        <v>0</v>
      </c>
      <c r="I22" s="23">
        <f t="shared" si="6"/>
        <v>792000</v>
      </c>
      <c r="J22" s="23">
        <f t="shared" si="6"/>
        <v>820000</v>
      </c>
      <c r="K22" s="23">
        <f t="shared" si="6"/>
        <v>762000</v>
      </c>
      <c r="L22" s="23">
        <f t="shared" si="6"/>
        <v>0</v>
      </c>
      <c r="M22" s="23">
        <f t="shared" si="6"/>
        <v>762000</v>
      </c>
      <c r="N22" s="28"/>
      <c r="O22" s="40"/>
      <c r="P22" s="42"/>
      <c r="Q22" s="43"/>
      <c r="R22" s="6"/>
      <c r="S22" s="6"/>
      <c r="T22" s="6"/>
      <c r="U22" s="13"/>
      <c r="V22" s="13"/>
      <c r="W22" s="6"/>
      <c r="X22" s="6"/>
      <c r="Y22" s="6"/>
      <c r="Z22" s="6"/>
      <c r="AA22" s="6"/>
      <c r="AB22" s="6"/>
    </row>
    <row r="23" spans="1:28" x14ac:dyDescent="0.15">
      <c r="A23" s="4" t="s">
        <v>71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9"/>
      <c r="O23" s="40"/>
      <c r="P23" s="42"/>
      <c r="Q23" s="43"/>
      <c r="R23" s="6"/>
      <c r="S23" s="6"/>
      <c r="T23" s="6"/>
      <c r="U23" s="13"/>
      <c r="V23" s="13"/>
      <c r="W23" s="6"/>
      <c r="X23" s="6"/>
      <c r="Y23" s="6"/>
      <c r="Z23" s="6"/>
      <c r="AA23" s="6"/>
      <c r="AB23" s="6"/>
    </row>
    <row r="24" spans="1:28" x14ac:dyDescent="0.15">
      <c r="A24" s="4" t="s">
        <v>67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29"/>
      <c r="O24" s="40"/>
      <c r="P24" s="42"/>
      <c r="Q24" s="43"/>
      <c r="R24" s="6"/>
      <c r="S24" s="6"/>
      <c r="T24" s="6"/>
      <c r="U24" s="13"/>
      <c r="V24" s="13"/>
      <c r="W24" s="6"/>
      <c r="X24" s="6"/>
      <c r="Y24" s="6"/>
      <c r="Z24" s="6"/>
      <c r="AA24" s="6"/>
      <c r="AB24" s="6"/>
    </row>
    <row r="25" spans="1:28" x14ac:dyDescent="0.15">
      <c r="A25" s="4" t="s">
        <v>77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29"/>
      <c r="O25" s="40"/>
      <c r="P25" s="42"/>
      <c r="Q25" s="43"/>
      <c r="R25" s="6"/>
      <c r="S25" s="6"/>
      <c r="T25" s="6"/>
      <c r="U25" s="13"/>
      <c r="V25" s="13"/>
      <c r="W25" s="6"/>
      <c r="X25" s="6"/>
      <c r="Y25" s="6"/>
      <c r="Z25" s="6"/>
      <c r="AA25" s="6"/>
      <c r="AB25" s="6"/>
    </row>
    <row r="26" spans="1:28" x14ac:dyDescent="0.15">
      <c r="A26" s="4" t="s">
        <v>68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29"/>
      <c r="O26" s="40"/>
      <c r="P26" s="42"/>
      <c r="Q26" s="43"/>
      <c r="R26" s="6"/>
      <c r="S26" s="6"/>
      <c r="T26" s="6"/>
      <c r="U26" s="13"/>
      <c r="V26" s="13"/>
      <c r="W26" s="6"/>
      <c r="X26" s="6"/>
      <c r="Y26" s="6"/>
      <c r="Z26" s="6"/>
      <c r="AA26" s="6"/>
      <c r="AB26" s="6"/>
    </row>
    <row r="27" spans="1:28" x14ac:dyDescent="0.15">
      <c r="A27" s="4" t="s">
        <v>69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29"/>
      <c r="O27" s="40"/>
      <c r="P27" s="38"/>
      <c r="R27" s="6"/>
      <c r="S27" s="6"/>
      <c r="T27" s="6"/>
      <c r="U27" s="13"/>
      <c r="V27" s="13"/>
      <c r="W27" s="6"/>
      <c r="X27" s="6"/>
      <c r="Y27" s="6"/>
      <c r="Z27" s="6"/>
      <c r="AA27" s="6"/>
      <c r="AB27" s="6"/>
    </row>
    <row r="28" spans="1:28" x14ac:dyDescent="0.15">
      <c r="A28" s="4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38"/>
      <c r="P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15">
      <c r="N29" s="6"/>
      <c r="O29" s="38"/>
      <c r="P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15">
      <c r="N30" s="6"/>
      <c r="O30" s="38"/>
      <c r="P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15">
      <c r="N31" s="6"/>
      <c r="O31" s="38"/>
      <c r="P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15">
      <c r="N32" s="6"/>
      <c r="O32" s="38"/>
      <c r="P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4:28" x14ac:dyDescent="0.15">
      <c r="N33" s="6"/>
      <c r="O33" s="38"/>
      <c r="P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4:28" x14ac:dyDescent="0.15">
      <c r="N34" s="6"/>
      <c r="O34" s="38"/>
      <c r="P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4:28" x14ac:dyDescent="0.15">
      <c r="N35" s="6"/>
      <c r="O35" s="38"/>
      <c r="P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4:28" x14ac:dyDescent="0.15">
      <c r="N36" s="6"/>
      <c r="O36" s="38"/>
      <c r="P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4:28" x14ac:dyDescent="0.15">
      <c r="N37" s="6"/>
      <c r="O37" s="38"/>
      <c r="P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4:28" x14ac:dyDescent="0.15">
      <c r="N38" s="6"/>
      <c r="O38" s="38"/>
      <c r="P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4:28" x14ac:dyDescent="0.15">
      <c r="N39" s="6"/>
      <c r="O39" s="38"/>
      <c r="P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4:28" x14ac:dyDescent="0.15">
      <c r="N40" s="6"/>
      <c r="O40" s="38"/>
      <c r="P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4:28" x14ac:dyDescent="0.15">
      <c r="N41" s="6"/>
      <c r="O41" s="38"/>
      <c r="P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4:28" x14ac:dyDescent="0.15">
      <c r="N42" s="6"/>
      <c r="O42" s="38"/>
      <c r="P42" s="3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4:28" x14ac:dyDescent="0.15">
      <c r="N43" s="6"/>
      <c r="O43" s="38"/>
      <c r="P43" s="3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4:28" x14ac:dyDescent="0.15">
      <c r="N44" s="6"/>
      <c r="O44" s="38"/>
      <c r="P44" s="3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4:28" x14ac:dyDescent="0.15">
      <c r="N45" s="6"/>
      <c r="O45" s="38"/>
      <c r="P45" s="3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4:28" x14ac:dyDescent="0.15">
      <c r="N46" s="6"/>
      <c r="O46" s="38"/>
      <c r="P46" s="3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4:28" x14ac:dyDescent="0.15">
      <c r="N47" s="6"/>
      <c r="O47" s="38"/>
      <c r="P47" s="3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4:28" x14ac:dyDescent="0.15">
      <c r="N48" s="6"/>
      <c r="O48" s="38"/>
      <c r="P48" s="3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x14ac:dyDescent="0.15">
      <c r="N49" s="6"/>
      <c r="O49" s="38"/>
      <c r="P49" s="3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4:28" x14ac:dyDescent="0.15">
      <c r="N50" s="6"/>
      <c r="O50" s="3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sheetProtection sheet="1" formatCells="0" sort="0" autoFilter="0"/>
  <mergeCells count="15">
    <mergeCell ref="A2:M3"/>
    <mergeCell ref="I4:M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3"/>
  <dataValidations count="6">
    <dataValidation allowBlank="1" showInputMessage="1" showErrorMessage="1" promptTitle="(A)「総事業費」のうち、補助対象の金額を記載。" prompt="全額が補助対象となっている場合は、(A)欄の金額を転記。" sqref="E10:E21" xr:uid="{00000000-0002-0000-0100-000000000000}"/>
    <dataValidation allowBlank="1" showInputMessage="1" showErrorMessage="1" promptTitle="交付決定額を記載。" prompt="交付決定通知に記載の交付決定額を記載。" sqref="J10:J21" xr:uid="{00000000-0002-0000-0100-000001000000}"/>
    <dataValidation allowBlank="1" showInputMessage="1" showErrorMessage="1" promptTitle="補助金受入済額を記載。" prompt="概算払等で補助金を既に受け入れている場合は、その金額を記載。_x000a_受け入れていない場合は、「０」と記載。" sqref="L10:L21" xr:uid="{00000000-0002-0000-0100-000002000000}"/>
    <dataValidation allowBlank="1" showInputMessage="1" showErrorMessage="1" promptTitle="参加費等の収入がある場合は、その金額を記載。" prompt="収入がない場合は、「０」と記載。" sqref="C10:C21" xr:uid="{00000000-0002-0000-0100-000003000000}"/>
    <dataValidation type="list" allowBlank="1" showInputMessage="1" showErrorMessage="1" promptTitle="リストから選択" prompt="リストから該当事業を選択してください。" sqref="A10:A21" xr:uid="{00000000-0002-0000-0100-000004000000}">
      <formula1>$O$5:$O$23</formula1>
    </dataValidation>
    <dataValidation allowBlank="1" showInputMessage="1" showErrorMessage="1" promptTitle="要綱別表１「２基準額」に基づく額を記載。" prompt="「２基準額」に「群馬県知事が必要と認めた額」と記載がある場合は、内示額を記載。_x000a_補助率が３／４の場合は、内示額に４／３を乗じた額を記載。" sqref="F10:F21" xr:uid="{00000000-0002-0000-0100-000005000000}"/>
  </dataValidations>
  <printOptions horizontalCentered="1"/>
  <pageMargins left="0.31496062992125984" right="0.23622047244094491" top="0.74803149606299213" bottom="0.74803149606299213" header="0.31496062992125984" footer="0.31496062992125984"/>
  <pageSetup paperSize="9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別紙１所要額精算書</vt:lpstr>
      <vt:lpstr>別紙１所要額精算書 (記載例)</vt:lpstr>
      <vt:lpstr>別紙１所要額精算書!Print_Area</vt:lpstr>
      <vt:lpstr>'別紙１所要額精算書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2017-03-24T02:23:50Z</dcterms:created>
  <dcterms:modified xsi:type="dcterms:W3CDTF">2021-03-23T06:15:47Z</dcterms:modified>
</cp:coreProperties>
</file>