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13_ncr:1_{80EA015A-F4C2-4271-8721-B86EB42F19DD}" xr6:coauthVersionLast="36" xr6:coauthVersionMax="36" xr10:uidLastSave="{00000000-0000-0000-0000-000000000000}"/>
  <bookViews>
    <workbookView xWindow="0" yWindow="0" windowWidth="14380" windowHeight="4000" xr2:uid="{6D1855CB-F0FA-46E1-8DDE-E7ABDA311665}"/>
  </bookViews>
  <sheets>
    <sheet name="表面" sheetId="1" r:id="rId1"/>
    <sheet name="裏面" sheetId="2" r:id="rId2"/>
  </sheets>
  <definedNames>
    <definedName name="_xlnm.Print_Area" localSheetId="0">表面!$A$1:$Y$50</definedName>
    <definedName name="_xlnm.Print_Area" localSheetId="1">裏面!$A$1:$Y$51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2" l="1"/>
  <c r="K40" i="2" l="1"/>
  <c r="C40" i="2"/>
  <c r="T23" i="1" l="1"/>
  <c r="T27" i="1"/>
  <c r="T34" i="2"/>
  <c r="S40" i="2"/>
  <c r="S43" i="2" s="1"/>
  <c r="S17" i="2"/>
  <c r="S20" i="2" s="1"/>
  <c r="C24" i="2" s="1"/>
  <c r="S24" i="2" s="1"/>
  <c r="S35" i="1"/>
  <c r="C47" i="2" l="1"/>
  <c r="S47" i="2" s="1"/>
  <c r="S38" i="1"/>
  <c r="C47" i="1" l="1"/>
  <c r="C42" i="1"/>
  <c r="S42" i="1" s="1"/>
  <c r="S47" i="1" l="1"/>
</calcChain>
</file>

<file path=xl/sharedStrings.xml><?xml version="1.0" encoding="utf-8"?>
<sst xmlns="http://schemas.openxmlformats.org/spreadsheetml/2006/main" count="167" uniqueCount="60">
  <si>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</si>
  <si>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</si>
  <si>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</si>
  <si>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【売上高方式】</t>
  </si>
  <si>
    <t>以下を記入して支給額を確定してください。</t>
  </si>
  <si>
    <t>円</t>
    <rPh sb="0" eb="1">
      <t>エン</t>
    </rPh>
    <phoneticPr fontId="2"/>
  </si>
  <si>
    <t>×</t>
    <phoneticPr fontId="2"/>
  </si>
  <si>
    <t>＝</t>
    <phoneticPr fontId="2"/>
  </si>
  <si>
    <t>当該店舗への支給額</t>
    <rPh sb="0" eb="2">
      <t>トウガイ</t>
    </rPh>
    <rPh sb="2" eb="4">
      <t>テンポ</t>
    </rPh>
    <rPh sb="6" eb="9">
      <t>シキュウガク</t>
    </rPh>
    <phoneticPr fontId="2"/>
  </si>
  <si>
    <t>①</t>
    <phoneticPr fontId="2"/>
  </si>
  <si>
    <t>日</t>
    <rPh sb="0" eb="1">
      <t>ニチ</t>
    </rPh>
    <phoneticPr fontId="2"/>
  </si>
  <si>
    <t>÷</t>
    <phoneticPr fontId="2"/>
  </si>
  <si>
    <t>②</t>
    <phoneticPr fontId="2"/>
  </si>
  <si>
    <t>③</t>
    <phoneticPr fontId="2"/>
  </si>
  <si>
    <t>１日あたりの支給単価</t>
    <rPh sb="1" eb="2">
      <t>ニチ</t>
    </rPh>
    <rPh sb="6" eb="8">
      <t>シキュウ</t>
    </rPh>
    <rPh sb="8" eb="10">
      <t>タンカ</t>
    </rPh>
    <phoneticPr fontId="2"/>
  </si>
  <si>
    <t>④</t>
    <phoneticPr fontId="2"/>
  </si>
  <si>
    <t>当該店舗の支給額</t>
    <rPh sb="0" eb="2">
      <t>トウガイ</t>
    </rPh>
    <rPh sb="2" eb="4">
      <t>テンポ</t>
    </rPh>
    <rPh sb="5" eb="8">
      <t>シキュウガク</t>
    </rPh>
    <phoneticPr fontId="2"/>
  </si>
  <si>
    <t>⑤</t>
    <phoneticPr fontId="2"/>
  </si>
  <si>
    <t>店舗名（屋号）</t>
    <rPh sb="0" eb="3">
      <t>テンポメイ</t>
    </rPh>
    <rPh sb="4" eb="6">
      <t>ヤゴウ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</si>
  <si>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</si>
  <si>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千円単位切上</t>
    <rPh sb="0" eb="2">
      <t>センエン</t>
    </rPh>
    <rPh sb="2" eb="4">
      <t>タンイ</t>
    </rPh>
    <rPh sb="4" eb="6">
      <t>キリア</t>
    </rPh>
    <phoneticPr fontId="2"/>
  </si>
  <si>
    <t>いいえ</t>
    <phoneticPr fontId="2"/>
  </si>
  <si>
    <t>はい</t>
    <phoneticPr fontId="2"/>
  </si>
  <si>
    <t>いいえ又は不明</t>
    <rPh sb="3" eb="4">
      <t>マタ</t>
    </rPh>
    <rPh sb="5" eb="7">
      <t>フメイ</t>
    </rPh>
    <phoneticPr fontId="2"/>
  </si>
  <si>
    <t>※店舗ごとに作成し、当該店舗の支給額を支給申請書に転記後、併せてご提出ください。</t>
    <phoneticPr fontId="2"/>
  </si>
  <si>
    <t>上記内容で申請します</t>
    <rPh sb="0" eb="2">
      <t>ジョウキ</t>
    </rPh>
    <rPh sb="2" eb="4">
      <t>ナイヨウ</t>
    </rPh>
    <rPh sb="5" eb="7">
      <t>シンセイ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</si>
  <si>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</si>
  <si>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</si>
  <si>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</si>
  <si>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</si>
  <si>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</si>
  <si>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※色のついたセルに数字を入れると自動計算されます。</t>
    <rPh sb="1" eb="2">
      <t>イロ</t>
    </rPh>
    <rPh sb="9" eb="11">
      <t>スウジ</t>
    </rPh>
    <rPh sb="12" eb="13">
      <t>イ</t>
    </rPh>
    <rPh sb="16" eb="18">
      <t>ジドウ</t>
    </rPh>
    <rPh sb="18" eb="20">
      <t>ケイサン</t>
    </rPh>
    <phoneticPr fontId="2"/>
  </si>
  <si>
    <t>✔</t>
    <phoneticPr fontId="2"/>
  </si>
  <si>
    <r>
      <t>時短協力日数</t>
    </r>
    <r>
      <rPr>
        <b/>
        <sz val="11"/>
        <color rgb="FFFF0000"/>
        <rFont val="游ゴシック"/>
        <family val="3"/>
        <charset val="128"/>
        <scheme val="minor"/>
      </rPr>
      <t>（最大29日）</t>
    </r>
    <rPh sb="0" eb="2">
      <t>ジタン</t>
    </rPh>
    <rPh sb="2" eb="4">
      <t>キョウリョク</t>
    </rPh>
    <rPh sb="4" eb="6">
      <t>ニッスウ</t>
    </rPh>
    <rPh sb="7" eb="9">
      <t>サイダイ</t>
    </rPh>
    <rPh sb="11" eb="12">
      <t>ニチ</t>
    </rPh>
    <phoneticPr fontId="2"/>
  </si>
  <si>
    <r>
      <t>時短協力日数</t>
    </r>
    <r>
      <rPr>
        <b/>
        <sz val="11"/>
        <color rgb="FFFF0000"/>
        <rFont val="游ゴシック"/>
        <family val="3"/>
        <charset val="128"/>
        <scheme val="minor"/>
      </rPr>
      <t>（最大29日）</t>
    </r>
    <phoneticPr fontId="2"/>
  </si>
  <si>
    <t>⑪</t>
    <phoneticPr fontId="2"/>
  </si>
  <si>
    <t>※最大7.5万円</t>
    <rPh sb="1" eb="3">
      <t>サイダイ</t>
    </rPh>
    <rPh sb="6" eb="8">
      <t>マンエン</t>
    </rPh>
    <phoneticPr fontId="2"/>
  </si>
  <si>
    <t>別添４（新規開店特例）</t>
    <rPh sb="0" eb="2">
      <t>ベッテン</t>
    </rPh>
    <rPh sb="4" eb="6">
      <t>シンキ</t>
    </rPh>
    <rPh sb="6" eb="8">
      <t>カイテン</t>
    </rPh>
    <rPh sb="8" eb="10">
      <t>トクレイ</t>
    </rPh>
    <phoneticPr fontId="2"/>
  </si>
  <si>
    <t>開業日</t>
    <rPh sb="0" eb="3">
      <t>カイギョウビ</t>
    </rPh>
    <phoneticPr fontId="2"/>
  </si>
  <si>
    <t>令和　　　年　　　月　　　日開業</t>
    <rPh sb="0" eb="2">
      <t>レイワ</t>
    </rPh>
    <rPh sb="5" eb="6">
      <t>ネン</t>
    </rPh>
    <rPh sb="9" eb="10">
      <t>ガツ</t>
    </rPh>
    <rPh sb="13" eb="14">
      <t>ニチ</t>
    </rPh>
    <rPh sb="14" eb="16">
      <t>カイギョウ</t>
    </rPh>
    <phoneticPr fontId="2"/>
  </si>
  <si>
    <t>※まん延防止等重点措置区域：前橋市、高崎市、伊勢崎市、太田市、沼田市、渋川市、藤岡市、富岡市、安中市、玉村町</t>
    <phoneticPr fontId="2"/>
  </si>
  <si>
    <t>裏面へ進みます</t>
    <phoneticPr fontId="2"/>
  </si>
  <si>
    <t>１日あたりの売上高は、８３，３３３円を超えますか？
（1日あたりの売上高＝開店日から時短営業開始日の前日までの売上高総額÷開店日から時短営業開始日の前日までの日数）</t>
    <rPh sb="6" eb="9">
      <t>ウリアゲダカ</t>
    </rPh>
    <phoneticPr fontId="2"/>
  </si>
  <si>
    <r>
      <t>支給額は１日あたり２．５万円です</t>
    </r>
    <r>
      <rPr>
        <b/>
        <sz val="11"/>
        <color rgb="FFFF0000"/>
        <rFont val="游ゴシック"/>
        <family val="3"/>
        <charset val="128"/>
      </rPr>
      <t>（売上高の証明は不要）</t>
    </r>
    <r>
      <rPr>
        <sz val="11"/>
        <color theme="1"/>
        <rFont val="游ゴシック"/>
        <family val="3"/>
        <charset val="128"/>
      </rPr>
      <t>。</t>
    </r>
    <rPh sb="12" eb="13">
      <t>マン</t>
    </rPh>
    <rPh sb="17" eb="20">
      <t>ウリアゲダカ</t>
    </rPh>
    <rPh sb="21" eb="23">
      <t>ショウメイ</t>
    </rPh>
    <rPh sb="24" eb="26">
      <t>フヨウ</t>
    </rPh>
    <phoneticPr fontId="2"/>
  </si>
  <si>
    <t>【期間Ａ（５月８日～５月１５日）】</t>
    <rPh sb="1" eb="3">
      <t>キカン</t>
    </rPh>
    <rPh sb="6" eb="7">
      <t>ガツ</t>
    </rPh>
    <rPh sb="8" eb="9">
      <t>ニチ</t>
    </rPh>
    <rPh sb="11" eb="12">
      <t>ガツ</t>
    </rPh>
    <rPh sb="14" eb="15">
      <t>ニチ</t>
    </rPh>
    <phoneticPr fontId="2"/>
  </si>
  <si>
    <r>
      <t>時短協力日数</t>
    </r>
    <r>
      <rPr>
        <b/>
        <sz val="11"/>
        <color rgb="FFFF0000"/>
        <rFont val="游ゴシック"/>
        <family val="3"/>
        <charset val="128"/>
        <scheme val="minor"/>
      </rPr>
      <t>（最大8日）</t>
    </r>
    <rPh sb="0" eb="2">
      <t>ジタン</t>
    </rPh>
    <rPh sb="2" eb="4">
      <t>キョウリョク</t>
    </rPh>
    <rPh sb="4" eb="6">
      <t>ニッスウ</t>
    </rPh>
    <rPh sb="7" eb="9">
      <t>サイダイ</t>
    </rPh>
    <rPh sb="10" eb="11">
      <t>ニチ</t>
    </rPh>
    <phoneticPr fontId="2"/>
  </si>
  <si>
    <t>【期間B（５月１６日～６月１３日）】</t>
    <rPh sb="1" eb="3">
      <t>キカン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</si>
  <si>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開業から時短開始日の前日までの日数</t>
    <rPh sb="0" eb="2">
      <t>カイギョウ</t>
    </rPh>
    <rPh sb="4" eb="6">
      <t>ジタン</t>
    </rPh>
    <rPh sb="6" eb="9">
      <t>カイシビ</t>
    </rPh>
    <rPh sb="10" eb="12">
      <t>ゼンジツ</t>
    </rPh>
    <rPh sb="15" eb="17">
      <t>ニッスウ</t>
    </rPh>
    <phoneticPr fontId="2"/>
  </si>
  <si>
    <t>=</t>
    <phoneticPr fontId="2"/>
  </si>
  <si>
    <t>開業から時短開始日の
前日までの売上高</t>
    <rPh sb="0" eb="2">
      <t>カイギョウ</t>
    </rPh>
    <rPh sb="4" eb="6">
      <t>ジタン</t>
    </rPh>
    <rPh sb="6" eb="8">
      <t>カイシ</t>
    </rPh>
    <rPh sb="8" eb="9">
      <t>ビ</t>
    </rPh>
    <rPh sb="11" eb="13">
      <t>ゼンジツ</t>
    </rPh>
    <rPh sb="16" eb="19">
      <t>ウリアゲダカ</t>
    </rPh>
    <phoneticPr fontId="2"/>
  </si>
  <si>
    <r>
      <t>時短協力日数</t>
    </r>
    <r>
      <rPr>
        <b/>
        <sz val="11"/>
        <color rgb="FFFF0000"/>
        <rFont val="游ゴシック"/>
        <family val="3"/>
        <charset val="128"/>
        <scheme val="minor"/>
      </rPr>
      <t>（最大8日）</t>
    </r>
    <phoneticPr fontId="2"/>
  </si>
  <si>
    <t>（重点措置区域の場合）</t>
    <rPh sb="1" eb="3">
      <t>ジュウテン</t>
    </rPh>
    <rPh sb="3" eb="5">
      <t>ソチ</t>
    </rPh>
    <rPh sb="5" eb="7">
      <t>クイキ</t>
    </rPh>
    <rPh sb="8" eb="10">
      <t>バアイ</t>
    </rPh>
    <phoneticPr fontId="2"/>
  </si>
  <si>
    <t>【期間B（５月１６日～６月１３日）】</t>
    <phoneticPr fontId="2"/>
  </si>
  <si>
    <r>
      <t>１日あたりの売上高は、</t>
    </r>
    <r>
      <rPr>
        <b/>
        <u/>
        <sz val="11"/>
        <color rgb="FFFF0000"/>
        <rFont val="游ゴシック"/>
        <family val="3"/>
        <charset val="128"/>
        <scheme val="minor"/>
      </rPr>
      <t>８３，３３３円</t>
    </r>
    <r>
      <rPr>
        <sz val="11"/>
        <color theme="1"/>
        <rFont val="游ゴシック"/>
        <family val="2"/>
        <charset val="128"/>
        <scheme val="minor"/>
      </rPr>
      <t>を超えますか？
（1日あたりの売上高＝開店日から時短営業開始日の前日までの売上高総額÷開店日から時短営業開始日の前日までの日数）</t>
    </r>
    <rPh sb="6" eb="9">
      <t>ウリアゲダカ</t>
    </rPh>
    <phoneticPr fontId="2"/>
  </si>
  <si>
    <r>
      <t>支給額は１日あたり</t>
    </r>
    <r>
      <rPr>
        <b/>
        <u/>
        <sz val="11"/>
        <color rgb="FFFF0000"/>
        <rFont val="游ゴシック"/>
        <family val="3"/>
        <charset val="128"/>
      </rPr>
      <t>２．５万円</t>
    </r>
    <r>
      <rPr>
        <sz val="11"/>
        <color theme="1"/>
        <rFont val="游ゴシック"/>
        <family val="3"/>
        <charset val="128"/>
      </rPr>
      <t>です</t>
    </r>
    <r>
      <rPr>
        <b/>
        <sz val="11"/>
        <color rgb="FFFF0000"/>
        <rFont val="游ゴシック"/>
        <family val="3"/>
        <charset val="128"/>
      </rPr>
      <t>（売上高の証明は不要）</t>
    </r>
    <r>
      <rPr>
        <sz val="11"/>
        <color theme="1"/>
        <rFont val="游ゴシック"/>
        <family val="3"/>
        <charset val="128"/>
      </rPr>
      <t>。</t>
    </r>
    <rPh sb="12" eb="13">
      <t>マン</t>
    </rPh>
    <rPh sb="17" eb="20">
      <t>ウリアゲダカ</t>
    </rPh>
    <rPh sb="21" eb="23">
      <t>ショウメイ</t>
    </rPh>
    <rPh sb="24" eb="26">
      <t>フヨウ</t>
    </rPh>
    <phoneticPr fontId="2"/>
  </si>
  <si>
    <t>※最大10万円</t>
    <rPh sb="1" eb="3">
      <t>サイダイ</t>
    </rPh>
    <rPh sb="5" eb="7">
      <t>マンエン</t>
    </rPh>
    <phoneticPr fontId="2"/>
  </si>
  <si>
    <r>
      <t>支給額は１日あたり</t>
    </r>
    <r>
      <rPr>
        <b/>
        <u/>
        <sz val="11"/>
        <color rgb="FFFF0000"/>
        <rFont val="游ゴシック"/>
        <family val="3"/>
        <charset val="128"/>
      </rPr>
      <t>３万円</t>
    </r>
    <r>
      <rPr>
        <sz val="11"/>
        <color theme="1"/>
        <rFont val="游ゴシック"/>
        <family val="3"/>
        <charset val="128"/>
      </rPr>
      <t>です</t>
    </r>
    <r>
      <rPr>
        <b/>
        <sz val="11"/>
        <color rgb="FFFF0000"/>
        <rFont val="游ゴシック"/>
        <family val="3"/>
        <charset val="128"/>
      </rPr>
      <t>（売上高の証明は不要）</t>
    </r>
    <r>
      <rPr>
        <sz val="11"/>
        <color theme="1"/>
        <rFont val="游ゴシック"/>
        <family val="3"/>
        <charset val="128"/>
      </rPr>
      <t>。</t>
    </r>
    <rPh sb="10" eb="11">
      <t>マン</t>
    </rPh>
    <rPh sb="15" eb="18">
      <t>ウリアゲダカ</t>
    </rPh>
    <rPh sb="19" eb="21">
      <t>ショウメイ</t>
    </rPh>
    <rPh sb="22" eb="24">
      <t>フヨウ</t>
    </rPh>
    <phoneticPr fontId="2"/>
  </si>
  <si>
    <r>
      <t>１日あたりの売上高は、</t>
    </r>
    <r>
      <rPr>
        <b/>
        <u/>
        <sz val="11"/>
        <color rgb="FFFF0000"/>
        <rFont val="游ゴシック"/>
        <family val="3"/>
        <charset val="128"/>
        <scheme val="minor"/>
      </rPr>
      <t>７５，０００円</t>
    </r>
    <r>
      <rPr>
        <sz val="11"/>
        <color theme="1"/>
        <rFont val="游ゴシック"/>
        <family val="2"/>
        <charset val="128"/>
        <scheme val="minor"/>
      </rPr>
      <t>を超えますか？
（1日あたりの売上高＝開店日から時短営業開始日の前日までの売上高総額÷開店日から時短営業開始日の前日までの日数）</t>
    </r>
    <rPh sb="6" eb="9">
      <t>ウリアゲダカ</t>
    </rPh>
    <phoneticPr fontId="2"/>
  </si>
  <si>
    <t>（その他区域の場合）</t>
    <rPh sb="3" eb="4">
      <t>タ</t>
    </rPh>
    <rPh sb="4" eb="6">
      <t>クイキ</t>
    </rPh>
    <rPh sb="7" eb="9">
      <t>バアイ</t>
    </rPh>
    <phoneticPr fontId="2"/>
  </si>
  <si>
    <r>
      <t>店舗の所在地は、まん延防止等重点措置</t>
    </r>
    <r>
      <rPr>
        <b/>
        <sz val="11"/>
        <color rgb="FFFF0000"/>
        <rFont val="游ゴシック"/>
        <family val="3"/>
        <charset val="128"/>
        <scheme val="minor"/>
      </rPr>
      <t>区域外</t>
    </r>
    <r>
      <rPr>
        <sz val="11"/>
        <color theme="1"/>
        <rFont val="游ゴシック"/>
        <family val="2"/>
        <charset val="128"/>
        <scheme val="minor"/>
      </rPr>
      <t>ですか？</t>
    </r>
    <rPh sb="0" eb="2">
      <t>テンポ</t>
    </rPh>
    <rPh sb="3" eb="6">
      <t>ショザイチ</t>
    </rPh>
    <rPh sb="10" eb="11">
      <t>エン</t>
    </rPh>
    <rPh sb="11" eb="13">
      <t>ボウシ</t>
    </rPh>
    <rPh sb="13" eb="14">
      <t>トウ</t>
    </rPh>
    <rPh sb="14" eb="18">
      <t>ジュウテンソチ</t>
    </rPh>
    <rPh sb="18" eb="20">
      <t>クイキ</t>
    </rPh>
    <rPh sb="20" eb="21">
      <t>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</si>
</sst>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1"/>
      <color theme="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2"/>
      <color rgb="FFFF0000"/>
      <name val="ＭＳ 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Fill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14" fillId="4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0" fillId="0" borderId="8" xfId="1" applyFont="1" applyBorder="1" applyAlignment="1">
      <alignment horizontal="right" vertical="center"/>
    </xf>
    <xf numFmtId="38" fontId="0" fillId="0" borderId="17" xfId="1" applyFont="1" applyFill="1" applyBorder="1" applyAlignment="1">
      <alignment vertical="center"/>
    </xf>
    <xf numFmtId="38" fontId="0" fillId="0" borderId="18" xfId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8" xfId="1" applyFont="1" applyBorder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38" fontId="0" fillId="3" borderId="18" xfId="1" applyFont="1" applyFill="1" applyBorder="1" applyAlignment="1" applyProtection="1">
      <alignment vertical="center"/>
      <protection locked="0"/>
    </xf>
    <xf numFmtId="38" fontId="0" fillId="3" borderId="18" xfId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10</xdr:row>
      <xdr:rowOff>165100</xdr:rowOff>
    </xdr:from>
    <xdr:to>
      <xdr:col>24</xdr:col>
      <xdr:colOff>40005</xdr:colOff>
      <xdr:row>12</xdr:row>
      <xdr:rowOff>41275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4EE17D-BC12-4E79-A1A8-A19E65575DAF}"/>
            </a:ext>
          </a:extLst>
        </xdr:cNvPr>
        <xdr:cNvSpPr/>
      </xdr:nvSpPr>
      <xdr:spPr>
        <a:xfrm>
          <a:off x="1136650" y="1365250"/>
          <a:ext cx="518350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35</xdr:row>
      <xdr:rowOff>0</xdr:rowOff>
    </xdr:from>
    <xdr:to>
      <xdr:col>19</xdr:col>
      <xdr:colOff>266700</xdr:colOff>
      <xdr:row>36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158750</xdr:colOff>
      <xdr:row>14</xdr:row>
      <xdr:rowOff>0</xdr:rowOff>
    </xdr:from>
    <xdr:to>
      <xdr:col>20</xdr:col>
      <xdr:colOff>158750</xdr:colOff>
      <xdr:row>15</xdr:row>
      <xdr:rowOff>19050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401F52C-C000-4F07-8FD8-FF8892988424}"/>
            </a:ext>
          </a:extLst>
        </xdr:cNvPr>
        <xdr:cNvCxnSpPr/>
      </xdr:nvCxnSpPr>
      <xdr:spPr>
        <a:xfrm>
          <a:off x="5327650" y="31877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146050</xdr:colOff>
      <xdr:row>13</xdr:row>
      <xdr:rowOff>215900</xdr:rowOff>
    </xdr:from>
    <xdr:to>
      <xdr:col>9</xdr:col>
      <xdr:colOff>146050</xdr:colOff>
      <xdr:row>15</xdr:row>
      <xdr:rowOff>12700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599F5FE-32AE-459E-9FE1-BD7FA4CEA6D9}"/>
            </a:ext>
          </a:extLst>
        </xdr:cNvPr>
        <xdr:cNvCxnSpPr/>
      </xdr:nvCxnSpPr>
      <xdr:spPr>
        <a:xfrm>
          <a:off x="2311400" y="2705100"/>
          <a:ext cx="0" cy="177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15</xdr:row>
      <xdr:rowOff>755650</xdr:rowOff>
    </xdr:from>
    <xdr:to>
      <xdr:col>8</xdr:col>
      <xdr:colOff>0</xdr:colOff>
      <xdr:row>17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15</xdr:row>
      <xdr:rowOff>755650</xdr:rowOff>
    </xdr:from>
    <xdr:to>
      <xdr:col>1</xdr:col>
      <xdr:colOff>190500</xdr:colOff>
      <xdr:row>31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38</xdr:row>
      <xdr:rowOff>107950</xdr:rowOff>
    </xdr:from>
    <xdr:to>
      <xdr:col>3</xdr:col>
      <xdr:colOff>266700</xdr:colOff>
      <xdr:row>40</xdr:row>
      <xdr:rowOff>25400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33358D79-6A1D-424E-8D46-905823015329}"/>
            </a:ext>
          </a:extLst>
        </xdr:cNvPr>
        <xdr:cNvCxnSpPr/>
      </xdr:nvCxnSpPr>
      <xdr:spPr>
        <a:xfrm>
          <a:off x="971550" y="8197850"/>
          <a:ext cx="0" cy="1714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266700</xdr:colOff>
      <xdr:row>17</xdr:row>
      <xdr:rowOff>0</xdr:rowOff>
    </xdr:from>
    <xdr:to>
      <xdr:col>19</xdr:col>
      <xdr:colOff>266700</xdr:colOff>
      <xdr:row>18</xdr:row>
      <xdr:rowOff>12700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D9585A1-B582-4251-B7CC-8D30C8A7CBE5}"/>
            </a:ext>
          </a:extLst>
        </xdr:cNvPr>
        <xdr:cNvCxnSpPr/>
      </xdr:nvCxnSpPr>
      <xdr:spPr>
        <a:xfrm>
          <a:off x="5162550" y="7404100"/>
          <a:ext cx="0" cy="1651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</xdr:row>
      <xdr:rowOff>755650</xdr:rowOff>
    </xdr:from>
    <xdr:to>
      <xdr:col>8</xdr:col>
      <xdr:colOff>0</xdr:colOff>
      <xdr:row>6</xdr:row>
      <xdr:rowOff>25400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8DA50C5C-C256-463F-B14B-2D45B66E490A}"/>
            </a:ext>
          </a:extLst>
        </xdr:cNvPr>
        <xdr:cNvCxnSpPr/>
      </xdr:nvCxnSpPr>
      <xdr:spPr>
        <a:xfrm>
          <a:off x="1892300" y="3556000"/>
          <a:ext cx="0" cy="177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4</xdr:row>
      <xdr:rowOff>755650</xdr:rowOff>
    </xdr:from>
    <xdr:to>
      <xdr:col>1</xdr:col>
      <xdr:colOff>190500</xdr:colOff>
      <xdr:row>13</xdr:row>
      <xdr:rowOff>19050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9B1F68D8-E46E-408B-8D18-79F758A8F236}"/>
            </a:ext>
          </a:extLst>
        </xdr:cNvPr>
        <xdr:cNvCxnSpPr/>
      </xdr:nvCxnSpPr>
      <xdr:spPr>
        <a:xfrm>
          <a:off x="349250" y="3556000"/>
          <a:ext cx="0" cy="28829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20</xdr:row>
      <xdr:rowOff>107950</xdr:rowOff>
    </xdr:from>
    <xdr:to>
      <xdr:col>3</xdr:col>
      <xdr:colOff>266700</xdr:colOff>
      <xdr:row>22</xdr:row>
      <xdr:rowOff>25400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E11E8ACC-5D23-4167-B823-5E9334455EB5}"/>
            </a:ext>
          </a:extLst>
        </xdr:cNvPr>
        <xdr:cNvCxnSpPr/>
      </xdr:nvCxnSpPr>
      <xdr:spPr>
        <a:xfrm>
          <a:off x="971550" y="8147050"/>
          <a:ext cx="0" cy="1714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266700</xdr:colOff>
      <xdr:row>40</xdr:row>
      <xdr:rowOff>0</xdr:rowOff>
    </xdr:from>
    <xdr:to>
      <xdr:col>19</xdr:col>
      <xdr:colOff>266700</xdr:colOff>
      <xdr:row>41</xdr:row>
      <xdr:rowOff>12700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A0D97656-0524-4788-BC9A-FD8EC91D99A3}"/>
            </a:ext>
          </a:extLst>
        </xdr:cNvPr>
        <xdr:cNvCxnSpPr/>
      </xdr:nvCxnSpPr>
      <xdr:spPr>
        <a:xfrm>
          <a:off x="5118100" y="4254500"/>
          <a:ext cx="0" cy="1651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27</xdr:row>
      <xdr:rowOff>755650</xdr:rowOff>
    </xdr:from>
    <xdr:to>
      <xdr:col>8</xdr:col>
      <xdr:colOff>0</xdr:colOff>
      <xdr:row>29</xdr:row>
      <xdr:rowOff>25400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324269A2-815E-4299-A77D-27405CDFCE78}"/>
            </a:ext>
          </a:extLst>
        </xdr:cNvPr>
        <xdr:cNvCxnSpPr/>
      </xdr:nvCxnSpPr>
      <xdr:spPr>
        <a:xfrm>
          <a:off x="1847850" y="1479550"/>
          <a:ext cx="0" cy="177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27</xdr:row>
      <xdr:rowOff>755650</xdr:rowOff>
    </xdr:from>
    <xdr:to>
      <xdr:col>1</xdr:col>
      <xdr:colOff>190500</xdr:colOff>
      <xdr:row>36</xdr:row>
      <xdr:rowOff>19050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BF614833-AB2A-4568-A6C0-C9613D84AD21}"/>
            </a:ext>
          </a:extLst>
        </xdr:cNvPr>
        <xdr:cNvCxnSpPr/>
      </xdr:nvCxnSpPr>
      <xdr:spPr>
        <a:xfrm>
          <a:off x="279400" y="1479550"/>
          <a:ext cx="0" cy="18097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43</xdr:row>
      <xdr:rowOff>107950</xdr:rowOff>
    </xdr:from>
    <xdr:to>
      <xdr:col>3</xdr:col>
      <xdr:colOff>266700</xdr:colOff>
      <xdr:row>45</xdr:row>
      <xdr:rowOff>25400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DE8FCEE5-72D9-48D8-996D-245231D91143}"/>
            </a:ext>
          </a:extLst>
        </xdr:cNvPr>
        <xdr:cNvCxnSpPr/>
      </xdr:nvCxnSpPr>
      <xdr:spPr>
        <a:xfrm>
          <a:off x="901700" y="4997450"/>
          <a:ext cx="0" cy="1714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Z78"/>
  <sheetViews>
    <sheetView showZeros="0" tabSelected="1" view="pageBreakPreview" zoomScaleNormal="100" zoomScaleSheetLayoutView="100" workbookViewId="0">
      <selection activeCell="AB12" sqref="AB12"/>
    </sheetView>
  </sheetViews>
  <sheetFormatPr defaultRowHeight="18" x14ac:dyDescent="0.55000000000000004"/>
  <cols>
    <col min="1" max="1" width="2.08203125" customWidth="1"/>
    <col min="2" max="6" width="3.58203125" customWidth="1"/>
    <col min="7" max="7" width="1.25" customWidth="1"/>
    <col min="8" max="24" width="3.58203125" customWidth="1"/>
    <col min="25" max="25" width="1.25" customWidth="1"/>
    <col min="26" max="26" width="3.58203125" hidden="1" customWidth="1"/>
    <col min="27" max="58" width="3.58203125" customWidth="1"/>
  </cols>
  <sheetData>
    <row r="1" spans="1:25" x14ac:dyDescent="0.55000000000000004">
      <c r="A1" s="26" t="s">
        <v>24</v>
      </c>
    </row>
    <row r="2" spans="1:25" x14ac:dyDescent="0.55000000000000004">
      <c r="P2" s="39" t="s">
        <v>37</v>
      </c>
      <c r="Q2" s="39"/>
      <c r="R2" s="39"/>
      <c r="S2" s="39"/>
      <c r="T2" s="39"/>
      <c r="U2" s="39"/>
      <c r="V2" s="39"/>
      <c r="W2" s="39"/>
      <c r="X2" s="39"/>
      <c r="Y2" s="39"/>
    </row>
    <row r="3" spans="1:25" s="30" customFormat="1" ht="8" customHeight="1" x14ac:dyDescent="0.55000000000000004"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18" customHeight="1" x14ac:dyDescent="0.55000000000000004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6" customHeight="1" x14ac:dyDescent="0.55000000000000004"/>
    <row r="6" spans="1:25" ht="33.5" customHeight="1" x14ac:dyDescent="0.55000000000000004">
      <c r="A6" s="49" t="s">
        <v>18</v>
      </c>
      <c r="B6" s="49"/>
      <c r="C6" s="49"/>
      <c r="D6" s="49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S6" s="64" t="s">
        <v>31</v>
      </c>
      <c r="T6" s="65"/>
      <c r="U6" s="65"/>
      <c r="V6" s="65"/>
      <c r="W6" s="65"/>
      <c r="X6" s="65"/>
      <c r="Y6" s="65"/>
    </row>
    <row r="7" spans="1:25" ht="18" customHeight="1" x14ac:dyDescent="0.55000000000000004">
      <c r="A7" s="49" t="s">
        <v>38</v>
      </c>
      <c r="B7" s="49"/>
      <c r="C7" s="49"/>
      <c r="D7" s="49"/>
      <c r="E7" s="67" t="s">
        <v>39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25" ht="8" customHeight="1" x14ac:dyDescent="0.55000000000000004"/>
    <row r="9" spans="1:25" ht="12" customHeight="1" x14ac:dyDescent="0.55000000000000004">
      <c r="A9" s="23" t="s">
        <v>1</v>
      </c>
      <c r="B9" s="24"/>
    </row>
    <row r="10" spans="1:25" ht="12" customHeight="1" x14ac:dyDescent="0.55000000000000004">
      <c r="A10" s="25" t="s">
        <v>2</v>
      </c>
      <c r="B10" s="24"/>
    </row>
    <row r="11" spans="1:25" ht="8" customHeight="1" x14ac:dyDescent="0.55000000000000004"/>
    <row r="12" spans="1:25" ht="18.5" thickBot="1" x14ac:dyDescent="0.6">
      <c r="A12" s="62" t="s">
        <v>3</v>
      </c>
      <c r="B12" s="62"/>
      <c r="C12" s="62"/>
      <c r="D12" s="62"/>
    </row>
    <row r="13" spans="1:25" x14ac:dyDescent="0.55000000000000004">
      <c r="A13" s="56" t="s">
        <v>59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8"/>
    </row>
    <row r="14" spans="1:25" ht="18" customHeight="1" thickBot="1" x14ac:dyDescent="0.6">
      <c r="A14" s="53" t="s">
        <v>40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5"/>
    </row>
    <row r="15" spans="1:25" ht="12" customHeight="1" thickBot="1" x14ac:dyDescent="0.6">
      <c r="A15" s="26" t="s">
        <v>58</v>
      </c>
      <c r="K15" t="s">
        <v>22</v>
      </c>
      <c r="V15" t="s">
        <v>21</v>
      </c>
    </row>
    <row r="16" spans="1:25" ht="54" customHeight="1" thickBot="1" x14ac:dyDescent="0.6">
      <c r="A16" s="50" t="s">
        <v>42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  <c r="S16" s="50" t="s">
        <v>41</v>
      </c>
      <c r="T16" s="51"/>
      <c r="U16" s="51"/>
      <c r="V16" s="51"/>
      <c r="W16" s="51"/>
      <c r="X16" s="51"/>
      <c r="Y16" s="52"/>
    </row>
    <row r="17" spans="1:26" ht="12" customHeight="1" thickBot="1" x14ac:dyDescent="0.6">
      <c r="C17" t="s">
        <v>22</v>
      </c>
      <c r="J17" t="s">
        <v>23</v>
      </c>
    </row>
    <row r="18" spans="1:26" ht="9.5" customHeight="1" x14ac:dyDescent="0.55000000000000004"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</row>
    <row r="19" spans="1:26" x14ac:dyDescent="0.55000000000000004">
      <c r="G19" s="4"/>
      <c r="H19" s="13" t="s">
        <v>43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</row>
    <row r="20" spans="1:26" x14ac:dyDescent="0.55000000000000004">
      <c r="G20" s="4"/>
      <c r="H20" s="14" t="s">
        <v>4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</row>
    <row r="21" spans="1:26" ht="18.5" thickBot="1" x14ac:dyDescent="0.6">
      <c r="G21" s="4"/>
      <c r="H21" s="61" t="s">
        <v>44</v>
      </c>
      <c r="I21" s="61"/>
      <c r="J21" s="61"/>
      <c r="K21" s="61"/>
      <c r="L21" s="61"/>
      <c r="M21" s="61"/>
      <c r="N21" s="61"/>
      <c r="O21" s="61"/>
      <c r="P21" s="61"/>
      <c r="Q21" s="5"/>
      <c r="R21" s="5"/>
      <c r="S21" s="5"/>
      <c r="T21" s="5"/>
      <c r="U21" s="5"/>
      <c r="V21" s="5"/>
      <c r="W21" s="5"/>
      <c r="X21" s="5"/>
      <c r="Y21" s="6"/>
    </row>
    <row r="22" spans="1:26" x14ac:dyDescent="0.55000000000000004">
      <c r="G22" s="4"/>
      <c r="H22" s="5"/>
      <c r="I22" s="5"/>
      <c r="J22" s="5"/>
      <c r="K22" s="5"/>
      <c r="L22" s="5"/>
      <c r="M22" s="43" t="s">
        <v>45</v>
      </c>
      <c r="N22" s="44"/>
      <c r="O22" s="44"/>
      <c r="P22" s="44"/>
      <c r="Q22" s="44"/>
      <c r="R22" s="45"/>
      <c r="S22" s="5"/>
      <c r="T22" s="43" t="s">
        <v>8</v>
      </c>
      <c r="U22" s="44"/>
      <c r="V22" s="44"/>
      <c r="W22" s="44"/>
      <c r="X22" s="45"/>
      <c r="Y22" s="6"/>
    </row>
    <row r="23" spans="1:26" ht="20" customHeight="1" thickBot="1" x14ac:dyDescent="0.6">
      <c r="G23" s="4"/>
      <c r="H23" s="60">
        <v>25000</v>
      </c>
      <c r="I23" s="60"/>
      <c r="J23" s="60"/>
      <c r="K23" s="5" t="s">
        <v>5</v>
      </c>
      <c r="L23" s="11" t="s">
        <v>6</v>
      </c>
      <c r="M23" s="68"/>
      <c r="N23" s="69"/>
      <c r="O23" s="69"/>
      <c r="P23" s="69"/>
      <c r="Q23" s="69"/>
      <c r="R23" s="16" t="s">
        <v>10</v>
      </c>
      <c r="S23" s="11" t="s">
        <v>7</v>
      </c>
      <c r="T23" s="47">
        <f>IF(M23&gt;=5,IF(M23&lt;=8,H23*M23,0),0)</f>
        <v>0</v>
      </c>
      <c r="U23" s="48"/>
      <c r="V23" s="48"/>
      <c r="W23" s="48"/>
      <c r="X23" s="16" t="s">
        <v>5</v>
      </c>
      <c r="Y23" s="6"/>
    </row>
    <row r="24" spans="1:26" ht="10" customHeight="1" x14ac:dyDescent="0.55000000000000004">
      <c r="G24" s="4"/>
      <c r="H24" s="10"/>
      <c r="I24" s="10"/>
      <c r="J24" s="10"/>
      <c r="K24" s="5"/>
      <c r="L24" s="5"/>
      <c r="M24" s="11"/>
      <c r="N24" s="11"/>
      <c r="O24" s="11"/>
      <c r="P24" s="11"/>
      <c r="Q24" s="11"/>
      <c r="R24" s="11"/>
      <c r="S24" s="5"/>
      <c r="T24" s="11"/>
      <c r="U24" s="11"/>
      <c r="V24" s="11"/>
      <c r="W24" s="11"/>
      <c r="X24" s="11"/>
      <c r="Y24" s="6"/>
    </row>
    <row r="25" spans="1:26" ht="18.5" thickBot="1" x14ac:dyDescent="0.6">
      <c r="G25" s="4"/>
      <c r="H25" s="61" t="s">
        <v>46</v>
      </c>
      <c r="I25" s="61"/>
      <c r="J25" s="61"/>
      <c r="K25" s="61"/>
      <c r="L25" s="61"/>
      <c r="M25" s="61"/>
      <c r="N25" s="61"/>
      <c r="O25" s="61"/>
      <c r="P25" s="61"/>
      <c r="Q25" s="5"/>
      <c r="R25" s="5"/>
      <c r="S25" s="5"/>
      <c r="T25" s="5"/>
      <c r="U25" s="5"/>
      <c r="V25" s="5"/>
      <c r="W25" s="5"/>
      <c r="X25" s="5"/>
      <c r="Y25" s="6"/>
    </row>
    <row r="26" spans="1:26" x14ac:dyDescent="0.55000000000000004">
      <c r="G26" s="4"/>
      <c r="H26" s="5"/>
      <c r="I26" s="5"/>
      <c r="J26" s="5"/>
      <c r="K26" s="5"/>
      <c r="L26" s="5"/>
      <c r="M26" s="43" t="s">
        <v>33</v>
      </c>
      <c r="N26" s="44"/>
      <c r="O26" s="44"/>
      <c r="P26" s="44"/>
      <c r="Q26" s="44"/>
      <c r="R26" s="45"/>
      <c r="S26" s="5"/>
      <c r="T26" s="43" t="s">
        <v>8</v>
      </c>
      <c r="U26" s="44"/>
      <c r="V26" s="44"/>
      <c r="W26" s="44"/>
      <c r="X26" s="45"/>
      <c r="Y26" s="6"/>
    </row>
    <row r="27" spans="1:26" ht="20" customHeight="1" thickBot="1" x14ac:dyDescent="0.6">
      <c r="G27" s="4"/>
      <c r="H27" s="60">
        <v>25000</v>
      </c>
      <c r="I27" s="60"/>
      <c r="J27" s="60"/>
      <c r="K27" s="5" t="s">
        <v>5</v>
      </c>
      <c r="L27" s="32" t="s">
        <v>6</v>
      </c>
      <c r="M27" s="68"/>
      <c r="N27" s="69"/>
      <c r="O27" s="69"/>
      <c r="P27" s="69"/>
      <c r="Q27" s="69"/>
      <c r="R27" s="16" t="s">
        <v>10</v>
      </c>
      <c r="S27" s="32" t="s">
        <v>7</v>
      </c>
      <c r="T27" s="47">
        <f>IF(M27&gt;=26,IF(M27&lt;=29,H27*M27,0),0)</f>
        <v>0</v>
      </c>
      <c r="U27" s="48"/>
      <c r="V27" s="48"/>
      <c r="W27" s="48"/>
      <c r="X27" s="16" t="s">
        <v>5</v>
      </c>
      <c r="Y27" s="6"/>
    </row>
    <row r="28" spans="1:26" ht="10" customHeight="1" thickBot="1" x14ac:dyDescent="0.6">
      <c r="G28" s="4"/>
      <c r="H28" s="10"/>
      <c r="I28" s="10"/>
      <c r="J28" s="10"/>
      <c r="K28" s="5"/>
      <c r="L28" s="5"/>
      <c r="M28" s="32"/>
      <c r="N28" s="32"/>
      <c r="O28" s="32"/>
      <c r="P28" s="32"/>
      <c r="Q28" s="32"/>
      <c r="R28" s="32"/>
      <c r="S28" s="5"/>
      <c r="T28" s="32"/>
      <c r="U28" s="32"/>
      <c r="V28" s="32"/>
      <c r="W28" s="32"/>
      <c r="X28" s="32"/>
      <c r="Y28" s="6"/>
    </row>
    <row r="29" spans="1:26" ht="20.5" thickBot="1" x14ac:dyDescent="0.6">
      <c r="G29" s="4"/>
      <c r="H29" s="70"/>
      <c r="I29" s="5"/>
      <c r="J29" s="27" t="s">
        <v>25</v>
      </c>
      <c r="K29" s="5"/>
      <c r="L29" s="5"/>
      <c r="M29" s="12"/>
      <c r="N29" s="12"/>
      <c r="O29" s="12"/>
      <c r="P29" s="12"/>
      <c r="Q29" s="12"/>
      <c r="R29" s="12"/>
      <c r="S29" s="5"/>
      <c r="T29" s="5"/>
      <c r="U29" s="5"/>
      <c r="V29" s="5"/>
      <c r="W29" s="5"/>
      <c r="X29" s="5"/>
      <c r="Y29" s="6"/>
      <c r="Z29" s="29" t="s">
        <v>32</v>
      </c>
    </row>
    <row r="30" spans="1:26" ht="6.5" customHeight="1" thickBot="1" x14ac:dyDescent="0.6"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</row>
    <row r="31" spans="1:26" ht="8" customHeight="1" thickBot="1" x14ac:dyDescent="0.6"/>
    <row r="32" spans="1:26" ht="9" customHeight="1" x14ac:dyDescent="0.55000000000000004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</row>
    <row r="33" spans="1:25" ht="18.5" thickBot="1" x14ac:dyDescent="0.6">
      <c r="A33" s="4"/>
      <c r="B33" s="5" t="s">
        <v>19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</row>
    <row r="34" spans="1:25" ht="30" customHeight="1" x14ac:dyDescent="0.55000000000000004">
      <c r="A34" s="4"/>
      <c r="B34" s="40" t="s">
        <v>49</v>
      </c>
      <c r="C34" s="41"/>
      <c r="D34" s="41"/>
      <c r="E34" s="41"/>
      <c r="F34" s="41"/>
      <c r="G34" s="41"/>
      <c r="H34" s="42"/>
      <c r="I34" s="5"/>
      <c r="J34" s="40" t="s">
        <v>47</v>
      </c>
      <c r="K34" s="41"/>
      <c r="L34" s="41"/>
      <c r="M34" s="41"/>
      <c r="N34" s="42"/>
      <c r="Q34" s="17"/>
      <c r="R34" s="43"/>
      <c r="S34" s="44"/>
      <c r="T34" s="44"/>
      <c r="U34" s="44"/>
      <c r="V34" s="44"/>
      <c r="W34" s="44"/>
      <c r="X34" s="45"/>
      <c r="Y34" s="6"/>
    </row>
    <row r="35" spans="1:25" ht="20" customHeight="1" thickBot="1" x14ac:dyDescent="0.6">
      <c r="A35" s="4"/>
      <c r="B35" s="34" t="s">
        <v>9</v>
      </c>
      <c r="C35" s="71"/>
      <c r="D35" s="71"/>
      <c r="E35" s="71"/>
      <c r="F35" s="71"/>
      <c r="G35" s="71"/>
      <c r="H35" s="16" t="s">
        <v>5</v>
      </c>
      <c r="I35" s="32" t="s">
        <v>11</v>
      </c>
      <c r="J35" s="34" t="s">
        <v>12</v>
      </c>
      <c r="K35" s="72"/>
      <c r="L35" s="72"/>
      <c r="M35" s="72"/>
      <c r="N35" s="16" t="s">
        <v>10</v>
      </c>
      <c r="O35" s="28" t="s">
        <v>6</v>
      </c>
      <c r="P35">
        <v>0.3</v>
      </c>
      <c r="Q35" t="s">
        <v>48</v>
      </c>
      <c r="R35" s="34" t="s">
        <v>13</v>
      </c>
      <c r="S35" s="46">
        <f>IF(K35&gt;0,ROUNDUP(C35/K35*P35,0),0)</f>
        <v>0</v>
      </c>
      <c r="T35" s="46"/>
      <c r="U35" s="46"/>
      <c r="V35" s="46"/>
      <c r="W35" s="46"/>
      <c r="X35" s="16" t="s">
        <v>5</v>
      </c>
      <c r="Y35" s="6"/>
    </row>
    <row r="36" spans="1:25" ht="12" customHeight="1" thickBot="1" x14ac:dyDescent="0.6">
      <c r="A36" s="4"/>
      <c r="B36" s="1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V36" s="5" t="s">
        <v>20</v>
      </c>
      <c r="W36" s="5"/>
      <c r="X36" s="5"/>
      <c r="Y36" s="6"/>
    </row>
    <row r="37" spans="1:25" x14ac:dyDescent="0.55000000000000004">
      <c r="A37" s="4"/>
      <c r="B37" s="1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43" t="s">
        <v>14</v>
      </c>
      <c r="S37" s="44"/>
      <c r="T37" s="44"/>
      <c r="U37" s="44"/>
      <c r="V37" s="44"/>
      <c r="W37" s="44"/>
      <c r="X37" s="45"/>
      <c r="Y37" s="6"/>
    </row>
    <row r="38" spans="1:25" ht="20" customHeight="1" thickBot="1" x14ac:dyDescent="0.6">
      <c r="A38" s="4"/>
      <c r="B38" s="61" t="s">
        <v>44</v>
      </c>
      <c r="C38" s="61"/>
      <c r="D38" s="61"/>
      <c r="E38" s="61"/>
      <c r="F38" s="61"/>
      <c r="G38" s="61"/>
      <c r="H38" s="61"/>
      <c r="I38" s="61"/>
      <c r="J38" s="61"/>
      <c r="K38" s="61"/>
      <c r="L38" s="5"/>
      <c r="M38" s="5"/>
      <c r="N38" s="5"/>
      <c r="O38" s="5"/>
      <c r="P38" s="5"/>
      <c r="Q38" s="18" t="s">
        <v>36</v>
      </c>
      <c r="R38" s="15" t="s">
        <v>15</v>
      </c>
      <c r="S38" s="63">
        <f>IF(S35&gt;75000,75000,ROUNDUP(S35,-3))</f>
        <v>0</v>
      </c>
      <c r="T38" s="63"/>
      <c r="U38" s="63"/>
      <c r="V38" s="63"/>
      <c r="W38" s="63"/>
      <c r="X38" s="16" t="s">
        <v>5</v>
      </c>
      <c r="Y38" s="6"/>
    </row>
    <row r="39" spans="1:25" ht="10" customHeight="1" thickBot="1" x14ac:dyDescent="0.6">
      <c r="A39" s="4"/>
      <c r="B39" s="5"/>
      <c r="C39" s="5"/>
      <c r="D39" s="5"/>
      <c r="E39" s="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5"/>
      <c r="W39" s="5"/>
      <c r="X39" s="5"/>
      <c r="Y39" s="6"/>
    </row>
    <row r="40" spans="1:25" ht="10" customHeight="1" thickTop="1" thickBot="1" x14ac:dyDescent="0.6">
      <c r="A40" s="4"/>
      <c r="B40" s="5"/>
      <c r="C40" s="5"/>
      <c r="D40" s="5"/>
      <c r="E40" s="20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6"/>
    </row>
    <row r="41" spans="1:25" x14ac:dyDescent="0.55000000000000004">
      <c r="A41" s="4"/>
      <c r="B41" s="43" t="s">
        <v>14</v>
      </c>
      <c r="C41" s="44"/>
      <c r="D41" s="44"/>
      <c r="E41" s="44"/>
      <c r="F41" s="44"/>
      <c r="G41" s="44"/>
      <c r="H41" s="45"/>
      <c r="I41" s="5"/>
      <c r="J41" s="43" t="s">
        <v>50</v>
      </c>
      <c r="K41" s="44"/>
      <c r="L41" s="44"/>
      <c r="M41" s="44"/>
      <c r="N41" s="44"/>
      <c r="O41" s="44"/>
      <c r="P41" s="45"/>
      <c r="Q41" s="17"/>
      <c r="R41" s="43" t="s">
        <v>16</v>
      </c>
      <c r="S41" s="44"/>
      <c r="T41" s="44"/>
      <c r="U41" s="44"/>
      <c r="V41" s="44"/>
      <c r="W41" s="44"/>
      <c r="X41" s="45"/>
      <c r="Y41" s="6"/>
    </row>
    <row r="42" spans="1:25" ht="20" customHeight="1" thickBot="1" x14ac:dyDescent="0.6">
      <c r="A42" s="4"/>
      <c r="B42" s="34" t="s">
        <v>15</v>
      </c>
      <c r="C42" s="63">
        <f>S38</f>
        <v>0</v>
      </c>
      <c r="D42" s="63"/>
      <c r="E42" s="63"/>
      <c r="F42" s="63"/>
      <c r="G42" s="63"/>
      <c r="H42" s="16" t="s">
        <v>5</v>
      </c>
      <c r="I42" s="32" t="s">
        <v>6</v>
      </c>
      <c r="J42" s="34" t="s">
        <v>17</v>
      </c>
      <c r="K42" s="73"/>
      <c r="L42" s="73"/>
      <c r="M42" s="73"/>
      <c r="N42" s="73"/>
      <c r="O42" s="73"/>
      <c r="P42" s="16" t="s">
        <v>10</v>
      </c>
      <c r="Q42" s="32" t="s">
        <v>7</v>
      </c>
      <c r="R42" s="34" t="s">
        <v>26</v>
      </c>
      <c r="S42" s="63">
        <f>IF(K42&gt;=5,IF(K42&lt;=8,C42*K42,0),0)</f>
        <v>0</v>
      </c>
      <c r="T42" s="63"/>
      <c r="U42" s="63"/>
      <c r="V42" s="63"/>
      <c r="W42" s="63"/>
      <c r="X42" s="16" t="s">
        <v>5</v>
      </c>
      <c r="Y42" s="6"/>
    </row>
    <row r="43" spans="1:25" ht="8" customHeight="1" x14ac:dyDescent="0.55000000000000004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6"/>
    </row>
    <row r="44" spans="1:25" ht="20" customHeight="1" x14ac:dyDescent="0.55000000000000004">
      <c r="A44" s="4"/>
      <c r="B44" s="61" t="s">
        <v>46</v>
      </c>
      <c r="C44" s="61"/>
      <c r="D44" s="61"/>
      <c r="E44" s="61"/>
      <c r="F44" s="61"/>
      <c r="G44" s="61"/>
      <c r="H44" s="61"/>
      <c r="I44" s="61"/>
      <c r="J44" s="61"/>
      <c r="K44" s="6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6"/>
    </row>
    <row r="45" spans="1:25" ht="10" customHeight="1" thickBot="1" x14ac:dyDescent="0.6">
      <c r="A45" s="4"/>
      <c r="B45" s="5"/>
      <c r="C45" s="5"/>
      <c r="D45" s="5"/>
      <c r="E45" s="8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6"/>
    </row>
    <row r="46" spans="1:25" x14ac:dyDescent="0.55000000000000004">
      <c r="A46" s="4"/>
      <c r="B46" s="43" t="s">
        <v>14</v>
      </c>
      <c r="C46" s="44"/>
      <c r="D46" s="44"/>
      <c r="E46" s="44"/>
      <c r="F46" s="44"/>
      <c r="G46" s="44"/>
      <c r="H46" s="45"/>
      <c r="I46" s="5"/>
      <c r="J46" s="43" t="s">
        <v>34</v>
      </c>
      <c r="K46" s="44"/>
      <c r="L46" s="44"/>
      <c r="M46" s="44"/>
      <c r="N46" s="44"/>
      <c r="O46" s="44"/>
      <c r="P46" s="45"/>
      <c r="Q46" s="17"/>
      <c r="R46" s="43" t="s">
        <v>16</v>
      </c>
      <c r="S46" s="44"/>
      <c r="T46" s="44"/>
      <c r="U46" s="44"/>
      <c r="V46" s="44"/>
      <c r="W46" s="44"/>
      <c r="X46" s="45"/>
      <c r="Y46" s="6"/>
    </row>
    <row r="47" spans="1:25" ht="20" customHeight="1" thickBot="1" x14ac:dyDescent="0.6">
      <c r="A47" s="4"/>
      <c r="B47" s="15" t="s">
        <v>15</v>
      </c>
      <c r="C47" s="63">
        <f>S38</f>
        <v>0</v>
      </c>
      <c r="D47" s="63"/>
      <c r="E47" s="63"/>
      <c r="F47" s="63"/>
      <c r="G47" s="63"/>
      <c r="H47" s="16" t="s">
        <v>5</v>
      </c>
      <c r="I47" s="11" t="s">
        <v>6</v>
      </c>
      <c r="J47" s="15" t="s">
        <v>27</v>
      </c>
      <c r="K47" s="73"/>
      <c r="L47" s="73"/>
      <c r="M47" s="73"/>
      <c r="N47" s="73"/>
      <c r="O47" s="73"/>
      <c r="P47" s="16" t="s">
        <v>10</v>
      </c>
      <c r="Q47" s="11" t="s">
        <v>7</v>
      </c>
      <c r="R47" s="15" t="s">
        <v>28</v>
      </c>
      <c r="S47" s="63">
        <f>IF(K47&gt;=26,IF(K47&lt;=29,C47*K47,0),0)</f>
        <v>0</v>
      </c>
      <c r="T47" s="63"/>
      <c r="U47" s="63"/>
      <c r="V47" s="63"/>
      <c r="W47" s="63"/>
      <c r="X47" s="16" t="s">
        <v>5</v>
      </c>
      <c r="Y47" s="6"/>
    </row>
    <row r="48" spans="1:25" ht="8" customHeight="1" thickBot="1" x14ac:dyDescent="0.6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</row>
    <row r="49" spans="1:25" ht="20.5" thickBot="1" x14ac:dyDescent="0.6">
      <c r="A49" s="4"/>
      <c r="B49" s="5"/>
      <c r="C49" s="5"/>
      <c r="D49" s="5"/>
      <c r="E49" s="5"/>
      <c r="F49" s="5"/>
      <c r="G49" s="5"/>
      <c r="H49" s="70"/>
      <c r="I49" s="5"/>
      <c r="J49" s="27" t="s">
        <v>25</v>
      </c>
      <c r="K49" s="5"/>
      <c r="L49" s="5"/>
      <c r="M49" s="12"/>
      <c r="N49" s="12"/>
      <c r="O49" s="12"/>
      <c r="P49" s="12"/>
      <c r="Q49" s="12"/>
      <c r="R49" s="12"/>
      <c r="S49" s="5"/>
      <c r="T49" s="5"/>
      <c r="U49" s="5"/>
      <c r="V49" s="5"/>
      <c r="W49" s="5"/>
      <c r="X49" s="5"/>
      <c r="Y49" s="6"/>
    </row>
    <row r="50" spans="1:25" ht="6.5" customHeight="1" thickBot="1" x14ac:dyDescent="0.6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</row>
    <row r="52" spans="1:25" ht="18" customHeight="1" x14ac:dyDescent="0.55000000000000004"/>
    <row r="53" spans="1:25" ht="18" customHeight="1" x14ac:dyDescent="0.55000000000000004"/>
    <row r="54" spans="1:25" ht="18" customHeight="1" x14ac:dyDescent="0.55000000000000004"/>
    <row r="55" spans="1:25" ht="18" customHeight="1" x14ac:dyDescent="0.55000000000000004"/>
    <row r="56" spans="1:25" ht="18" customHeight="1" x14ac:dyDescent="0.55000000000000004"/>
    <row r="57" spans="1:25" ht="18" customHeight="1" x14ac:dyDescent="0.55000000000000004"/>
    <row r="58" spans="1:25" ht="18" customHeight="1" x14ac:dyDescent="0.55000000000000004"/>
    <row r="59" spans="1:25" ht="18" customHeight="1" x14ac:dyDescent="0.55000000000000004"/>
    <row r="60" spans="1:25" ht="18" customHeight="1" x14ac:dyDescent="0.55000000000000004"/>
    <row r="61" spans="1:25" ht="18" customHeight="1" x14ac:dyDescent="0.55000000000000004"/>
    <row r="62" spans="1:25" ht="18" customHeight="1" x14ac:dyDescent="0.55000000000000004"/>
    <row r="63" spans="1:25" ht="18" customHeight="1" x14ac:dyDescent="0.55000000000000004"/>
    <row r="64" spans="1:25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  <row r="72" ht="18" customHeight="1" x14ac:dyDescent="0.55000000000000004"/>
    <row r="73" ht="18" customHeight="1" x14ac:dyDescent="0.55000000000000004"/>
    <row r="74" ht="18" customHeight="1" x14ac:dyDescent="0.55000000000000004"/>
    <row r="75" ht="18" customHeight="1" x14ac:dyDescent="0.55000000000000004"/>
    <row r="76" ht="18" customHeight="1" x14ac:dyDescent="0.55000000000000004"/>
    <row r="77" ht="18" customHeight="1" x14ac:dyDescent="0.55000000000000004"/>
    <row r="78" ht="18" customHeight="1" x14ac:dyDescent="0.55000000000000004"/>
  </sheetData>
  <sheetProtection algorithmName="SHA-512" hashValue="duTSSuOR8i/URSvLauElHs/vp/WeQLwy/zaov+XJW9DNju6vFJofHLLdzVRIvsYeOV+TeyBeGzp+ahDPWNoRfw==" saltValue="5BZL91QCXXlSCXeKdlrrNw==" spinCount="100000" sheet="1" objects="1" scenarios="1"/>
  <mergeCells count="46">
    <mergeCell ref="S6:Y6"/>
    <mergeCell ref="J34:N34"/>
    <mergeCell ref="K35:M35"/>
    <mergeCell ref="M26:R26"/>
    <mergeCell ref="H27:J27"/>
    <mergeCell ref="M27:Q27"/>
    <mergeCell ref="A7:D7"/>
    <mergeCell ref="E7:Q7"/>
    <mergeCell ref="A16:Q16"/>
    <mergeCell ref="T26:X26"/>
    <mergeCell ref="R37:X37"/>
    <mergeCell ref="T27:W27"/>
    <mergeCell ref="M22:R22"/>
    <mergeCell ref="T22:X22"/>
    <mergeCell ref="H25:P25"/>
    <mergeCell ref="S38:W38"/>
    <mergeCell ref="B46:H46"/>
    <mergeCell ref="C47:G47"/>
    <mergeCell ref="J46:P46"/>
    <mergeCell ref="K47:O47"/>
    <mergeCell ref="R46:X46"/>
    <mergeCell ref="S47:W47"/>
    <mergeCell ref="R41:X41"/>
    <mergeCell ref="C42:G42"/>
    <mergeCell ref="K42:O42"/>
    <mergeCell ref="S42:W42"/>
    <mergeCell ref="B41:H41"/>
    <mergeCell ref="J41:P41"/>
    <mergeCell ref="B38:K38"/>
    <mergeCell ref="B44:K44"/>
    <mergeCell ref="P2:Y2"/>
    <mergeCell ref="B34:H34"/>
    <mergeCell ref="R34:X34"/>
    <mergeCell ref="C35:G35"/>
    <mergeCell ref="S35:W35"/>
    <mergeCell ref="M23:Q23"/>
    <mergeCell ref="T23:W23"/>
    <mergeCell ref="A6:D6"/>
    <mergeCell ref="E6:Q6"/>
    <mergeCell ref="S16:Y16"/>
    <mergeCell ref="A14:Y14"/>
    <mergeCell ref="A13:Y13"/>
    <mergeCell ref="A4:Y4"/>
    <mergeCell ref="H23:J23"/>
    <mergeCell ref="H21:P21"/>
    <mergeCell ref="A12:D12"/>
  </mergeCells>
  <phoneticPr fontId="2"/>
  <dataValidations count="3">
    <dataValidation type="whole" allowBlank="1" showInputMessage="1" showErrorMessage="1" sqref="K47:O47 M27:Q27" xr:uid="{923F4A26-45B0-4942-8499-36AF382306B7}">
      <formula1>26</formula1>
      <formula2>29</formula2>
    </dataValidation>
    <dataValidation type="list" allowBlank="1" showInputMessage="1" showErrorMessage="1" sqref="H49 H29" xr:uid="{E6C4D69F-87DA-4527-95D3-8D02DFB70DC8}">
      <formula1>$Z$28:$Z$29</formula1>
    </dataValidation>
    <dataValidation type="whole" allowBlank="1" showInputMessage="1" showErrorMessage="1" sqref="M23:Q23 K42:O42" xr:uid="{8677A5FA-0DB6-45D7-9940-C036760B4B3D}">
      <formula1>5</formula1>
      <formula2>8</formula2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297D-6F6A-41E1-97B5-C3585DEC3818}">
  <sheetPr codeName="Sheet2">
    <tabColor rgb="FFFFFF00"/>
    <pageSetUpPr fitToPage="1"/>
  </sheetPr>
  <dimension ref="A1:AA52"/>
  <sheetViews>
    <sheetView showZeros="0" view="pageBreakPreview" zoomScaleNormal="100" zoomScaleSheetLayoutView="100" workbookViewId="0">
      <selection activeCell="I50" sqref="I50"/>
    </sheetView>
  </sheetViews>
  <sheetFormatPr defaultRowHeight="18" x14ac:dyDescent="0.55000000000000004"/>
  <cols>
    <col min="1" max="1" width="1.1640625" customWidth="1"/>
    <col min="2" max="6" width="3.58203125" customWidth="1"/>
    <col min="7" max="7" width="1.58203125" customWidth="1"/>
    <col min="8" max="25" width="3.58203125" customWidth="1"/>
    <col min="26" max="26" width="1.25" customWidth="1"/>
    <col min="27" max="27" width="3.58203125" hidden="1" customWidth="1"/>
    <col min="28" max="59" width="3.58203125" customWidth="1"/>
  </cols>
  <sheetData>
    <row r="1" spans="1:25" x14ac:dyDescent="0.55000000000000004">
      <c r="A1" s="26" t="s">
        <v>24</v>
      </c>
      <c r="B1" s="26"/>
    </row>
    <row r="2" spans="1:25" ht="8" customHeight="1" x14ac:dyDescent="0.55000000000000004"/>
    <row r="3" spans="1:25" x14ac:dyDescent="0.55000000000000004">
      <c r="A3" s="36" t="s">
        <v>51</v>
      </c>
      <c r="B3" s="36"/>
      <c r="C3" s="35"/>
      <c r="D3" s="35"/>
      <c r="E3" s="35"/>
      <c r="F3" s="35"/>
      <c r="G3" s="35"/>
    </row>
    <row r="4" spans="1:25" ht="18.5" thickBot="1" x14ac:dyDescent="0.6">
      <c r="A4" s="66" t="s">
        <v>44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25" ht="54" customHeight="1" thickBot="1" x14ac:dyDescent="0.6">
      <c r="A5" s="50" t="s">
        <v>53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S5" s="33"/>
      <c r="T5" s="33"/>
      <c r="U5" s="33"/>
      <c r="V5" s="33"/>
      <c r="W5" s="33"/>
      <c r="X5" s="33"/>
      <c r="Y5" s="33"/>
    </row>
    <row r="6" spans="1:25" ht="12" customHeight="1" thickBot="1" x14ac:dyDescent="0.6">
      <c r="C6" t="s">
        <v>22</v>
      </c>
      <c r="J6" t="s">
        <v>23</v>
      </c>
    </row>
    <row r="7" spans="1:25" ht="4" customHeight="1" x14ac:dyDescent="0.55000000000000004"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</row>
    <row r="8" spans="1:25" x14ac:dyDescent="0.55000000000000004">
      <c r="G8" s="4"/>
      <c r="H8" s="13" t="s">
        <v>54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/>
    </row>
    <row r="9" spans="1:25" ht="18.5" thickBot="1" x14ac:dyDescent="0.6">
      <c r="G9" s="4"/>
      <c r="H9" s="14" t="s">
        <v>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6"/>
    </row>
    <row r="10" spans="1:25" x14ac:dyDescent="0.55000000000000004">
      <c r="G10" s="4"/>
      <c r="H10" s="5"/>
      <c r="I10" s="5"/>
      <c r="J10" s="5"/>
      <c r="K10" s="5"/>
      <c r="L10" s="5"/>
      <c r="M10" s="43" t="s">
        <v>45</v>
      </c>
      <c r="N10" s="44"/>
      <c r="O10" s="44"/>
      <c r="P10" s="44"/>
      <c r="Q10" s="44"/>
      <c r="R10" s="45"/>
      <c r="S10" s="5"/>
      <c r="T10" s="43" t="s">
        <v>8</v>
      </c>
      <c r="U10" s="44"/>
      <c r="V10" s="44"/>
      <c r="W10" s="44"/>
      <c r="X10" s="45"/>
      <c r="Y10" s="6"/>
    </row>
    <row r="11" spans="1:25" ht="20" customHeight="1" thickBot="1" x14ac:dyDescent="0.6">
      <c r="G11" s="4"/>
      <c r="H11" s="60">
        <v>25000</v>
      </c>
      <c r="I11" s="60"/>
      <c r="J11" s="60"/>
      <c r="K11" s="5" t="s">
        <v>5</v>
      </c>
      <c r="L11" s="32" t="s">
        <v>6</v>
      </c>
      <c r="M11" s="68"/>
      <c r="N11" s="69"/>
      <c r="O11" s="69"/>
      <c r="P11" s="69"/>
      <c r="Q11" s="69"/>
      <c r="R11" s="16" t="s">
        <v>10</v>
      </c>
      <c r="S11" s="32" t="s">
        <v>7</v>
      </c>
      <c r="T11" s="47">
        <f>IF(M11&gt;=5,IF(M11&lt;=8,H11*M11,0),0)</f>
        <v>0</v>
      </c>
      <c r="U11" s="48"/>
      <c r="V11" s="48"/>
      <c r="W11" s="48"/>
      <c r="X11" s="16" t="s">
        <v>5</v>
      </c>
      <c r="Y11" s="6"/>
    </row>
    <row r="12" spans="1:25" ht="4" customHeight="1" thickBot="1" x14ac:dyDescent="0.6"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</row>
    <row r="13" spans="1:25" ht="5" customHeight="1" thickBot="1" x14ac:dyDescent="0.6"/>
    <row r="14" spans="1:25" ht="4" customHeight="1" x14ac:dyDescent="0.55000000000000004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</row>
    <row r="15" spans="1:25" ht="18.5" thickBot="1" x14ac:dyDescent="0.6">
      <c r="A15" s="4"/>
      <c r="B15" s="5" t="s">
        <v>19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</row>
    <row r="16" spans="1:25" ht="30" customHeight="1" x14ac:dyDescent="0.55000000000000004">
      <c r="A16" s="4"/>
      <c r="B16" s="40" t="s">
        <v>49</v>
      </c>
      <c r="C16" s="41"/>
      <c r="D16" s="41"/>
      <c r="E16" s="41"/>
      <c r="F16" s="41"/>
      <c r="G16" s="41"/>
      <c r="H16" s="42"/>
      <c r="I16" s="5"/>
      <c r="J16" s="40" t="s">
        <v>47</v>
      </c>
      <c r="K16" s="41"/>
      <c r="L16" s="41"/>
      <c r="M16" s="41"/>
      <c r="N16" s="42"/>
      <c r="O16" s="5"/>
      <c r="P16" s="5"/>
      <c r="Q16" s="17"/>
      <c r="R16" s="43"/>
      <c r="S16" s="44"/>
      <c r="T16" s="44"/>
      <c r="U16" s="44"/>
      <c r="V16" s="44"/>
      <c r="W16" s="44"/>
      <c r="X16" s="45"/>
      <c r="Y16" s="6"/>
    </row>
    <row r="17" spans="1:27" ht="20" customHeight="1" thickBot="1" x14ac:dyDescent="0.6">
      <c r="A17" s="4"/>
      <c r="B17" s="34" t="s">
        <v>9</v>
      </c>
      <c r="C17" s="71"/>
      <c r="D17" s="71"/>
      <c r="E17" s="71"/>
      <c r="F17" s="71"/>
      <c r="G17" s="71"/>
      <c r="H17" s="16" t="s">
        <v>5</v>
      </c>
      <c r="I17" s="32" t="s">
        <v>11</v>
      </c>
      <c r="J17" s="34" t="s">
        <v>12</v>
      </c>
      <c r="K17" s="71"/>
      <c r="L17" s="71"/>
      <c r="M17" s="71"/>
      <c r="N17" s="16" t="s">
        <v>10</v>
      </c>
      <c r="O17" s="32" t="s">
        <v>6</v>
      </c>
      <c r="P17" s="38">
        <v>0.3</v>
      </c>
      <c r="Q17" s="5" t="s">
        <v>48</v>
      </c>
      <c r="R17" s="34" t="s">
        <v>13</v>
      </c>
      <c r="S17" s="46">
        <f>IF(K17&gt;0,ROUNDUP(C17/K17*P17,0),0)</f>
        <v>0</v>
      </c>
      <c r="T17" s="46"/>
      <c r="U17" s="46"/>
      <c r="V17" s="46"/>
      <c r="W17" s="46"/>
      <c r="X17" s="16" t="s">
        <v>5</v>
      </c>
      <c r="Y17" s="6"/>
    </row>
    <row r="18" spans="1:27" ht="12" customHeight="1" thickBot="1" x14ac:dyDescent="0.6">
      <c r="A18" s="4"/>
      <c r="B18" s="1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 t="s">
        <v>20</v>
      </c>
      <c r="W18" s="5"/>
      <c r="X18" s="5"/>
      <c r="Y18" s="6"/>
    </row>
    <row r="19" spans="1:27" x14ac:dyDescent="0.55000000000000004">
      <c r="A19" s="4"/>
      <c r="B19" s="1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43" t="s">
        <v>14</v>
      </c>
      <c r="S19" s="44"/>
      <c r="T19" s="44"/>
      <c r="U19" s="44"/>
      <c r="V19" s="44"/>
      <c r="W19" s="44"/>
      <c r="X19" s="45"/>
      <c r="Y19" s="6"/>
    </row>
    <row r="20" spans="1:27" ht="20" customHeight="1" thickBot="1" x14ac:dyDescent="0.6">
      <c r="A20" s="4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5"/>
      <c r="M20" s="5"/>
      <c r="N20" s="5"/>
      <c r="O20" s="5"/>
      <c r="P20" s="5"/>
      <c r="Q20" s="18" t="s">
        <v>36</v>
      </c>
      <c r="R20" s="34" t="s">
        <v>15</v>
      </c>
      <c r="S20" s="63">
        <f>IF(S17&gt;75000,75000,ROUNDUP(S17,-3))</f>
        <v>0</v>
      </c>
      <c r="T20" s="63"/>
      <c r="U20" s="63"/>
      <c r="V20" s="63"/>
      <c r="W20" s="63"/>
      <c r="X20" s="16" t="s">
        <v>5</v>
      </c>
      <c r="Y20" s="6"/>
    </row>
    <row r="21" spans="1:27" ht="10" customHeight="1" thickBot="1" x14ac:dyDescent="0.6">
      <c r="A21" s="4"/>
      <c r="B21" s="5"/>
      <c r="C21" s="5"/>
      <c r="D21" s="5"/>
      <c r="E21" s="5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  <c r="V21" s="5"/>
      <c r="W21" s="5"/>
      <c r="X21" s="5"/>
      <c r="Y21" s="6"/>
    </row>
    <row r="22" spans="1:27" ht="10" customHeight="1" thickTop="1" thickBot="1" x14ac:dyDescent="0.6">
      <c r="A22" s="4"/>
      <c r="B22" s="5"/>
      <c r="C22" s="5"/>
      <c r="D22" s="5"/>
      <c r="E22" s="2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1:27" x14ac:dyDescent="0.55000000000000004">
      <c r="A23" s="4"/>
      <c r="B23" s="43" t="s">
        <v>14</v>
      </c>
      <c r="C23" s="44"/>
      <c r="D23" s="44"/>
      <c r="E23" s="44"/>
      <c r="F23" s="44"/>
      <c r="G23" s="44"/>
      <c r="H23" s="45"/>
      <c r="I23" s="5"/>
      <c r="J23" s="43" t="s">
        <v>50</v>
      </c>
      <c r="K23" s="44"/>
      <c r="L23" s="44"/>
      <c r="M23" s="44"/>
      <c r="N23" s="44"/>
      <c r="O23" s="44"/>
      <c r="P23" s="45"/>
      <c r="Q23" s="17"/>
      <c r="R23" s="43" t="s">
        <v>16</v>
      </c>
      <c r="S23" s="44"/>
      <c r="T23" s="44"/>
      <c r="U23" s="44"/>
      <c r="V23" s="44"/>
      <c r="W23" s="44"/>
      <c r="X23" s="45"/>
      <c r="Y23" s="6"/>
    </row>
    <row r="24" spans="1:27" ht="20" customHeight="1" thickBot="1" x14ac:dyDescent="0.6">
      <c r="A24" s="4"/>
      <c r="B24" s="34" t="s">
        <v>15</v>
      </c>
      <c r="C24" s="63">
        <f>S20</f>
        <v>0</v>
      </c>
      <c r="D24" s="63"/>
      <c r="E24" s="63"/>
      <c r="F24" s="63"/>
      <c r="G24" s="63"/>
      <c r="H24" s="16" t="s">
        <v>5</v>
      </c>
      <c r="I24" s="32" t="s">
        <v>6</v>
      </c>
      <c r="J24" s="34" t="s">
        <v>17</v>
      </c>
      <c r="K24" s="73"/>
      <c r="L24" s="73"/>
      <c r="M24" s="73"/>
      <c r="N24" s="73"/>
      <c r="O24" s="73"/>
      <c r="P24" s="16" t="s">
        <v>10</v>
      </c>
      <c r="Q24" s="32" t="s">
        <v>7</v>
      </c>
      <c r="R24" s="34" t="s">
        <v>26</v>
      </c>
      <c r="S24" s="63">
        <f>IF(K24&gt;=5,IF(K24&lt;=8,C24*K24,0),0)</f>
        <v>0</v>
      </c>
      <c r="T24" s="63"/>
      <c r="U24" s="63"/>
      <c r="V24" s="63"/>
      <c r="W24" s="63"/>
      <c r="X24" s="16" t="s">
        <v>5</v>
      </c>
      <c r="Y24" s="6"/>
    </row>
    <row r="25" spans="1:27" ht="8" customHeight="1" thickBot="1" x14ac:dyDescent="0.6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5"/>
      <c r="AA25" s="5"/>
    </row>
    <row r="26" spans="1:27" ht="5" customHeight="1" x14ac:dyDescent="0.55000000000000004">
      <c r="A26" s="36"/>
      <c r="B26" s="36"/>
      <c r="C26" s="35"/>
      <c r="D26" s="35"/>
      <c r="E26" s="35"/>
      <c r="F26" s="35"/>
      <c r="G26" s="35"/>
    </row>
    <row r="27" spans="1:27" ht="18.5" thickBot="1" x14ac:dyDescent="0.6">
      <c r="A27" s="66" t="s">
        <v>52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27" ht="54" customHeight="1" thickBot="1" x14ac:dyDescent="0.6">
      <c r="A28" s="50" t="s">
        <v>57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  <c r="S28" s="33"/>
      <c r="T28" s="33"/>
      <c r="U28" s="33"/>
      <c r="V28" s="33"/>
      <c r="W28" s="33"/>
      <c r="X28" s="33"/>
      <c r="Y28" s="33"/>
    </row>
    <row r="29" spans="1:27" ht="12" customHeight="1" thickBot="1" x14ac:dyDescent="0.6">
      <c r="C29" t="s">
        <v>22</v>
      </c>
      <c r="J29" t="s">
        <v>23</v>
      </c>
    </row>
    <row r="30" spans="1:27" ht="4" customHeight="1" x14ac:dyDescent="0.55000000000000004"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</row>
    <row r="31" spans="1:27" x14ac:dyDescent="0.55000000000000004">
      <c r="G31" s="4"/>
      <c r="H31" s="13" t="s">
        <v>56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</row>
    <row r="32" spans="1:27" ht="18.5" thickBot="1" x14ac:dyDescent="0.6">
      <c r="G32" s="4"/>
      <c r="H32" s="14" t="s">
        <v>4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</row>
    <row r="33" spans="1:27" x14ac:dyDescent="0.55000000000000004">
      <c r="G33" s="4"/>
      <c r="H33" s="5"/>
      <c r="I33" s="5"/>
      <c r="J33" s="5"/>
      <c r="K33" s="5"/>
      <c r="L33" s="5"/>
      <c r="M33" s="43" t="s">
        <v>33</v>
      </c>
      <c r="N33" s="44"/>
      <c r="O33" s="44"/>
      <c r="P33" s="44"/>
      <c r="Q33" s="44"/>
      <c r="R33" s="45"/>
      <c r="S33" s="5"/>
      <c r="T33" s="43" t="s">
        <v>8</v>
      </c>
      <c r="U33" s="44"/>
      <c r="V33" s="44"/>
      <c r="W33" s="44"/>
      <c r="X33" s="45"/>
      <c r="Y33" s="6"/>
    </row>
    <row r="34" spans="1:27" ht="20" customHeight="1" thickBot="1" x14ac:dyDescent="0.6">
      <c r="G34" s="4"/>
      <c r="H34" s="60">
        <v>30000</v>
      </c>
      <c r="I34" s="60"/>
      <c r="J34" s="60"/>
      <c r="K34" s="5" t="s">
        <v>5</v>
      </c>
      <c r="L34" s="32" t="s">
        <v>6</v>
      </c>
      <c r="M34" s="68"/>
      <c r="N34" s="69"/>
      <c r="O34" s="69"/>
      <c r="P34" s="69"/>
      <c r="Q34" s="69"/>
      <c r="R34" s="16" t="s">
        <v>10</v>
      </c>
      <c r="S34" s="32" t="s">
        <v>7</v>
      </c>
      <c r="T34" s="47">
        <f>IF(M34&gt;=26,IF(M34&lt;=29,H34*M34,0),0)</f>
        <v>0</v>
      </c>
      <c r="U34" s="48"/>
      <c r="V34" s="48"/>
      <c r="W34" s="48"/>
      <c r="X34" s="16" t="s">
        <v>5</v>
      </c>
      <c r="Y34" s="6"/>
    </row>
    <row r="35" spans="1:27" ht="4" customHeight="1" thickBot="1" x14ac:dyDescent="0.6"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</row>
    <row r="36" spans="1:27" ht="5" customHeight="1" thickBot="1" x14ac:dyDescent="0.6"/>
    <row r="37" spans="1:27" ht="4" customHeight="1" x14ac:dyDescent="0.55000000000000004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"/>
    </row>
    <row r="38" spans="1:27" ht="18.5" thickBot="1" x14ac:dyDescent="0.6">
      <c r="A38" s="4"/>
      <c r="B38" s="5" t="s">
        <v>19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</row>
    <row r="39" spans="1:27" ht="30" customHeight="1" x14ac:dyDescent="0.55000000000000004">
      <c r="A39" s="4"/>
      <c r="B39" s="40" t="s">
        <v>49</v>
      </c>
      <c r="C39" s="41"/>
      <c r="D39" s="41"/>
      <c r="E39" s="41"/>
      <c r="F39" s="41"/>
      <c r="G39" s="41"/>
      <c r="H39" s="42"/>
      <c r="I39" s="5"/>
      <c r="J39" s="40" t="s">
        <v>47</v>
      </c>
      <c r="K39" s="41"/>
      <c r="L39" s="41"/>
      <c r="M39" s="41"/>
      <c r="N39" s="42"/>
      <c r="O39" s="5"/>
      <c r="P39" s="5"/>
      <c r="Q39" s="17"/>
      <c r="R39" s="43"/>
      <c r="S39" s="44"/>
      <c r="T39" s="44"/>
      <c r="U39" s="44"/>
      <c r="V39" s="44"/>
      <c r="W39" s="44"/>
      <c r="X39" s="45"/>
      <c r="Y39" s="6"/>
    </row>
    <row r="40" spans="1:27" ht="20" customHeight="1" thickBot="1" x14ac:dyDescent="0.6">
      <c r="A40" s="4"/>
      <c r="B40" s="34" t="s">
        <v>9</v>
      </c>
      <c r="C40" s="48">
        <f>C17</f>
        <v>0</v>
      </c>
      <c r="D40" s="48"/>
      <c r="E40" s="48"/>
      <c r="F40" s="48"/>
      <c r="G40" s="48"/>
      <c r="H40" s="16" t="s">
        <v>5</v>
      </c>
      <c r="I40" s="32" t="s">
        <v>11</v>
      </c>
      <c r="J40" s="34" t="s">
        <v>12</v>
      </c>
      <c r="K40" s="48">
        <f>K17</f>
        <v>0</v>
      </c>
      <c r="L40" s="48"/>
      <c r="M40" s="48"/>
      <c r="N40" s="16" t="s">
        <v>10</v>
      </c>
      <c r="O40" s="32" t="s">
        <v>6</v>
      </c>
      <c r="P40" s="38">
        <v>0.4</v>
      </c>
      <c r="Q40" s="5" t="s">
        <v>48</v>
      </c>
      <c r="R40" s="34" t="s">
        <v>27</v>
      </c>
      <c r="S40" s="46">
        <f>IF(K40&gt;0,ROUNDUP(C40/K40*P40,0),0)</f>
        <v>0</v>
      </c>
      <c r="T40" s="46"/>
      <c r="U40" s="46"/>
      <c r="V40" s="46"/>
      <c r="W40" s="46"/>
      <c r="X40" s="16" t="s">
        <v>5</v>
      </c>
      <c r="Y40" s="6"/>
    </row>
    <row r="41" spans="1:27" ht="12" customHeight="1" thickBot="1" x14ac:dyDescent="0.6">
      <c r="A41" s="4"/>
      <c r="B41" s="1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 t="s">
        <v>20</v>
      </c>
      <c r="W41" s="5"/>
      <c r="X41" s="5"/>
      <c r="Y41" s="6"/>
    </row>
    <row r="42" spans="1:27" x14ac:dyDescent="0.55000000000000004">
      <c r="A42" s="4"/>
      <c r="B42" s="1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43" t="s">
        <v>14</v>
      </c>
      <c r="S42" s="44"/>
      <c r="T42" s="44"/>
      <c r="U42" s="44"/>
      <c r="V42" s="44"/>
      <c r="W42" s="44"/>
      <c r="X42" s="45"/>
      <c r="Y42" s="6"/>
    </row>
    <row r="43" spans="1:27" ht="20" customHeight="1" thickBot="1" x14ac:dyDescent="0.6">
      <c r="A43" s="4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5"/>
      <c r="M43" s="5"/>
      <c r="N43" s="5"/>
      <c r="O43" s="5"/>
      <c r="P43" s="5"/>
      <c r="Q43" s="18" t="s">
        <v>55</v>
      </c>
      <c r="R43" s="34" t="s">
        <v>28</v>
      </c>
      <c r="S43" s="63">
        <f>IF(S40&gt;100000,100000,ROUNDUP(S40,-3))</f>
        <v>0</v>
      </c>
      <c r="T43" s="63"/>
      <c r="U43" s="63"/>
      <c r="V43" s="63"/>
      <c r="W43" s="63"/>
      <c r="X43" s="16" t="s">
        <v>5</v>
      </c>
      <c r="Y43" s="6"/>
    </row>
    <row r="44" spans="1:27" ht="6" customHeight="1" thickBot="1" x14ac:dyDescent="0.6">
      <c r="A44" s="4"/>
      <c r="B44" s="5"/>
      <c r="C44" s="5"/>
      <c r="D44" s="5"/>
      <c r="E44" s="5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2"/>
      <c r="V44" s="5"/>
      <c r="W44" s="5"/>
      <c r="X44" s="5"/>
      <c r="Y44" s="6"/>
    </row>
    <row r="45" spans="1:27" ht="6" customHeight="1" thickTop="1" thickBot="1" x14ac:dyDescent="0.6">
      <c r="A45" s="4"/>
      <c r="B45" s="5"/>
      <c r="C45" s="5"/>
      <c r="D45" s="5"/>
      <c r="E45" s="20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6"/>
    </row>
    <row r="46" spans="1:27" x14ac:dyDescent="0.55000000000000004">
      <c r="A46" s="4"/>
      <c r="B46" s="43" t="s">
        <v>14</v>
      </c>
      <c r="C46" s="44"/>
      <c r="D46" s="44"/>
      <c r="E46" s="44"/>
      <c r="F46" s="44"/>
      <c r="G46" s="44"/>
      <c r="H46" s="45"/>
      <c r="I46" s="5"/>
      <c r="J46" s="43" t="s">
        <v>34</v>
      </c>
      <c r="K46" s="44"/>
      <c r="L46" s="44"/>
      <c r="M46" s="44"/>
      <c r="N46" s="44"/>
      <c r="O46" s="44"/>
      <c r="P46" s="45"/>
      <c r="Q46" s="17"/>
      <c r="R46" s="43" t="s">
        <v>16</v>
      </c>
      <c r="S46" s="44"/>
      <c r="T46" s="44"/>
      <c r="U46" s="44"/>
      <c r="V46" s="44"/>
      <c r="W46" s="44"/>
      <c r="X46" s="45"/>
      <c r="Y46" s="6"/>
    </row>
    <row r="47" spans="1:27" ht="20" customHeight="1" thickBot="1" x14ac:dyDescent="0.6">
      <c r="A47" s="4"/>
      <c r="B47" s="34" t="s">
        <v>29</v>
      </c>
      <c r="C47" s="63">
        <f>S43</f>
        <v>0</v>
      </c>
      <c r="D47" s="63"/>
      <c r="E47" s="63"/>
      <c r="F47" s="63"/>
      <c r="G47" s="63"/>
      <c r="H47" s="16" t="s">
        <v>5</v>
      </c>
      <c r="I47" s="32" t="s">
        <v>6</v>
      </c>
      <c r="J47" s="34" t="s">
        <v>30</v>
      </c>
      <c r="K47" s="73"/>
      <c r="L47" s="73"/>
      <c r="M47" s="73"/>
      <c r="N47" s="73"/>
      <c r="O47" s="73"/>
      <c r="P47" s="16" t="s">
        <v>10</v>
      </c>
      <c r="Q47" s="32" t="s">
        <v>7</v>
      </c>
      <c r="R47" s="34" t="s">
        <v>35</v>
      </c>
      <c r="S47" s="63">
        <f>IF(K47&gt;=26,IF(K47&lt;=29,C47*K47,0),0)</f>
        <v>0</v>
      </c>
      <c r="T47" s="63"/>
      <c r="U47" s="63"/>
      <c r="V47" s="63"/>
      <c r="W47" s="63"/>
      <c r="X47" s="16" t="s">
        <v>5</v>
      </c>
      <c r="Y47" s="6"/>
    </row>
    <row r="48" spans="1:27" ht="5" customHeight="1" thickBot="1" x14ac:dyDescent="0.6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5"/>
      <c r="AA48" s="5"/>
    </row>
    <row r="49" spans="1:27" ht="5" customHeight="1" thickBot="1" x14ac:dyDescent="0.6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20.5" thickBot="1" x14ac:dyDescent="0.6">
      <c r="A50" s="5"/>
      <c r="B50" s="5"/>
      <c r="C50" s="5"/>
      <c r="D50" s="5"/>
      <c r="E50" s="5"/>
      <c r="F50" s="5"/>
      <c r="G50" s="5"/>
      <c r="H50" s="5"/>
      <c r="I50" s="70"/>
      <c r="J50" s="5"/>
      <c r="K50" s="27" t="s">
        <v>25</v>
      </c>
      <c r="L50" s="5"/>
      <c r="M50" s="5"/>
      <c r="N50" s="12"/>
      <c r="O50" s="12"/>
      <c r="P50" s="12"/>
      <c r="Q50" s="12"/>
      <c r="R50" s="12"/>
      <c r="S50" s="12"/>
      <c r="T50" s="5"/>
      <c r="U50" s="5"/>
      <c r="V50" s="5"/>
      <c r="W50" s="5"/>
      <c r="X50" s="5"/>
      <c r="Y50" s="5"/>
      <c r="Z50" s="5"/>
      <c r="AA50" s="29" t="s">
        <v>32</v>
      </c>
    </row>
    <row r="51" spans="1:27" ht="6.5" customHeight="1" x14ac:dyDescent="0.5500000000000000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x14ac:dyDescent="0.55000000000000004">
      <c r="Z52" s="5"/>
      <c r="AA52" s="5"/>
    </row>
  </sheetData>
  <sheetProtection algorithmName="SHA-512" hashValue="9zMuYprBdtaavs+0e1aaDyMZow4TSP69z1LFFpFWQeAacVkWk05BupP8avZ4Yf1BH365Bu5M2FA4KTfPyFvwGQ==" saltValue="BWF8bbX7DsTAYDElHTku3A==" spinCount="100000" sheet="1" objects="1" scenarios="1"/>
  <mergeCells count="42">
    <mergeCell ref="J46:P46"/>
    <mergeCell ref="R46:X46"/>
    <mergeCell ref="C47:G47"/>
    <mergeCell ref="K47:O47"/>
    <mergeCell ref="S47:W47"/>
    <mergeCell ref="C40:G40"/>
    <mergeCell ref="K40:M40"/>
    <mergeCell ref="S40:W40"/>
    <mergeCell ref="R42:X42"/>
    <mergeCell ref="S43:W43"/>
    <mergeCell ref="M33:R33"/>
    <mergeCell ref="T33:X33"/>
    <mergeCell ref="H34:J34"/>
    <mergeCell ref="M34:Q34"/>
    <mergeCell ref="T34:W34"/>
    <mergeCell ref="C24:G24"/>
    <mergeCell ref="K24:O24"/>
    <mergeCell ref="S24:W24"/>
    <mergeCell ref="A27:K27"/>
    <mergeCell ref="A28:Q28"/>
    <mergeCell ref="S17:W17"/>
    <mergeCell ref="R19:X19"/>
    <mergeCell ref="S20:W20"/>
    <mergeCell ref="B23:H23"/>
    <mergeCell ref="J23:P23"/>
    <mergeCell ref="R23:X23"/>
    <mergeCell ref="R39:X39"/>
    <mergeCell ref="A4:K4"/>
    <mergeCell ref="A5:Q5"/>
    <mergeCell ref="B46:H46"/>
    <mergeCell ref="B39:H39"/>
    <mergeCell ref="J39:N39"/>
    <mergeCell ref="M10:R10"/>
    <mergeCell ref="T10:X10"/>
    <mergeCell ref="H11:J11"/>
    <mergeCell ref="M11:Q11"/>
    <mergeCell ref="T11:W11"/>
    <mergeCell ref="B16:H16"/>
    <mergeCell ref="J16:N16"/>
    <mergeCell ref="R16:X16"/>
    <mergeCell ref="C17:G17"/>
    <mergeCell ref="K17:M17"/>
  </mergeCells>
  <phoneticPr fontId="2"/>
  <dataValidations count="3">
    <dataValidation type="list" allowBlank="1" showInputMessage="1" showErrorMessage="1" sqref="I50" xr:uid="{272F1AE3-C337-4561-A9D1-F6BA1DCD7C7F}">
      <formula1>$AA$49:$AA$50</formula1>
    </dataValidation>
    <dataValidation type="whole" allowBlank="1" showInputMessage="1" showErrorMessage="1" sqref="K24:O24 M11:Q11" xr:uid="{7A3FB2E7-11FF-44E8-A2AF-07F4956F3FF5}">
      <formula1>5</formula1>
      <formula2>8</formula2>
    </dataValidation>
    <dataValidation type="whole" allowBlank="1" showInputMessage="1" showErrorMessage="1" sqref="K47:O47 M34:Q34" xr:uid="{4CE547C4-5798-4EDB-A64B-D27A7FEDA50B}">
      <formula1>26</formula1>
      <formula2>29</formula2>
    </dataValidation>
  </dataValidations>
  <pageMargins left="0.70866141732283472" right="0.51181102362204722" top="0.55118110236220474" bottom="0.15748031496062992" header="0.31496062992125984" footer="0.31496062992125984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2021-06-23T07:18:22Z</dcterms:created>
  <dcterms:modified xsi:type="dcterms:W3CDTF">2021-06-23T07:19:35Z</dcterms:modified>
</cp:coreProperties>
</file>