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42A57740-8571-432F-BC0F-68338C2CC663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表面!$A$1:$Y$47</definedName>
    <definedName name="_xlnm.Print_Area" localSheetId="1">裏面!$A$1:$AA$38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16" i="2" l="1"/>
  <c r="T20" i="2"/>
  <c r="L24" i="2" l="1"/>
  <c r="D24" i="2"/>
  <c r="T24" i="2" l="1"/>
  <c r="S33" i="1"/>
  <c r="C37" i="1" l="1"/>
  <c r="S37" i="1" s="1"/>
  <c r="S40" i="1" s="1"/>
  <c r="D28" i="2" l="1"/>
  <c r="T28" i="2" l="1"/>
  <c r="T31" i="2" s="1"/>
  <c r="D35" i="2" s="1"/>
  <c r="T35" i="2" s="1"/>
  <c r="C44" i="1"/>
  <c r="S44" i="1" s="1"/>
</calcChain>
</file>

<file path=xl/sharedStrings.xml><?xml version="1.0" encoding="utf-8"?>
<sst xmlns="http://schemas.openxmlformats.org/spreadsheetml/2006/main" count="135" uniqueCount="61">
  <si>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</si>
  <si>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</si>
  <si>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</si>
  <si>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</si>
  <si>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</si>
  <si>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</si>
  <si>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</si>
  <si>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</si>
  <si>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</si>
  <si>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</si>
  <si>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</si>
  <si>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</si>
  <si>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令和元年又は令和２年５月の売上高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</si>
  <si>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</si>
  <si>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</si>
  <si>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</si>
  <si>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</si>
  <si>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</si>
  <si>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</si>
  <si>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</si>
  <si>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</si>
  <si>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</si>
  <si>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</si>
  <si>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</si>
  <si>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</si>
  <si>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</si>
  <si>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</si>
  <si>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</si>
  <si>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</si>
  <si>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</si>
  <si>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</si>
  <si>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</si>
  <si>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令和３年５月の売上高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</si>
  <si>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－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</si>
  <si>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</si>
  <si>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</si>
  <si>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</si>
  <si>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</si>
  <si>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</si>
  <si>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</si>
  <si>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</si>
  <si>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</si>
  <si>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</si>
  <si>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t>別添２（期間Ｂ、重点措置区域用）</t>
    <rPh sb="0" eb="2">
      <t>ベッテン</t>
    </rPh>
    <rPh sb="4" eb="6">
      <t>キカン</t>
    </rPh>
    <rPh sb="8" eb="12">
      <t>ジュウテンソチ</t>
    </rPh>
    <rPh sb="12" eb="14">
      <t>クイキ</t>
    </rPh>
    <rPh sb="14" eb="15">
      <t>ヨウ</t>
    </rPh>
    <phoneticPr fontId="2"/>
  </si>
  <si>
    <t>令和元年又は令和２年いずれかの５～６月の売上高は
１日あたり７．５万円を超えますか？
（1日あたりの売上高＝５月と６月の売上高の合計÷６１）</t>
    <rPh sb="33" eb="34">
      <t>マン</t>
    </rPh>
    <rPh sb="58" eb="59">
      <t>ガツ</t>
    </rPh>
    <rPh sb="60" eb="63">
      <t>ウリアゲダカ</t>
    </rPh>
    <rPh sb="64" eb="66">
      <t>ゴウケイ</t>
    </rPh>
    <phoneticPr fontId="2"/>
  </si>
  <si>
    <t>支給額は１日あたり３万円です。</t>
    <rPh sb="10" eb="11">
      <t>マン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</si>
  <si>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</si>
  <si>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t>+</t>
    <phoneticPr fontId="2"/>
  </si>
  <si>
    <t>①＋②</t>
    <phoneticPr fontId="2"/>
  </si>
  <si>
    <t>令和元年又は令和２年６月の売上高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</si>
  <si>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※最大10万円</t>
    <rPh sb="1" eb="3">
      <t>サイダイ</t>
    </rPh>
    <rPh sb="5" eb="7">
      <t>マンエン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</si>
  <si>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phoneticPr fontId="2"/>
  </si>
  <si>
    <t>※①と②の売上高は、同じ年の実績で統一してください。</t>
    <rPh sb="5" eb="8">
      <t>ウリアゲダカ</t>
    </rPh>
    <rPh sb="10" eb="11">
      <t>オナ</t>
    </rPh>
    <rPh sb="12" eb="13">
      <t>トシ</t>
    </rPh>
    <rPh sb="14" eb="16">
      <t>ジッセキ</t>
    </rPh>
    <rPh sb="17" eb="19">
      <t>トウイツ</t>
    </rPh>
    <phoneticPr fontId="2"/>
  </si>
  <si>
    <t>令和元年又は令和２年いずれかの５～６月と比べて
令和３年の５～６月の売上高は減少していますか？</t>
    <phoneticPr fontId="2"/>
  </si>
  <si>
    <t>令和３年６月の売上高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</si>
  <si>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④＋⑤</t>
    <phoneticPr fontId="2"/>
  </si>
  <si>
    <t>令和元年又は令和２年５～６月の売上高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2"/>
  </si>
  <si>
    <t>令和３年５～６月の売上高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2"/>
  </si>
  <si>
    <t>③－⑥</t>
    <phoneticPr fontId="2"/>
  </si>
  <si>
    <t>⑪</t>
    <phoneticPr fontId="2"/>
  </si>
  <si>
    <t>※最大20万円</t>
    <rPh sb="1" eb="3">
      <t>サイダイ</t>
    </rPh>
    <rPh sb="5" eb="7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</si>
</sst>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16" fillId="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3" borderId="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8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9</xdr:row>
      <xdr:rowOff>165100</xdr:rowOff>
    </xdr:from>
    <xdr:to>
      <xdr:col>24</xdr:col>
      <xdr:colOff>40005</xdr:colOff>
      <xdr:row>11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36</xdr:row>
      <xdr:rowOff>311150</xdr:rowOff>
    </xdr:from>
    <xdr:to>
      <xdr:col>19</xdr:col>
      <xdr:colOff>266700</xdr:colOff>
      <xdr:row>38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40</xdr:row>
      <xdr:rowOff>215900</xdr:rowOff>
    </xdr:from>
    <xdr:to>
      <xdr:col>4</xdr:col>
      <xdr:colOff>0</xdr:colOff>
      <xdr:row>42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15</xdr:row>
      <xdr:rowOff>222250</xdr:rowOff>
    </xdr:from>
    <xdr:to>
      <xdr:col>20</xdr:col>
      <xdr:colOff>158750</xdr:colOff>
      <xdr:row>17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15</xdr:row>
      <xdr:rowOff>228600</xdr:rowOff>
    </xdr:from>
    <xdr:to>
      <xdr:col>4</xdr:col>
      <xdr:colOff>158750</xdr:colOff>
      <xdr:row>17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755650</xdr:rowOff>
    </xdr:from>
    <xdr:to>
      <xdr:col>8</xdr:col>
      <xdr:colOff>0</xdr:colOff>
      <xdr:row>19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17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215900</xdr:rowOff>
    </xdr:from>
    <xdr:to>
      <xdr:col>5</xdr:col>
      <xdr:colOff>234950</xdr:colOff>
      <xdr:row>27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495800"/>
          <a:ext cx="1454150" cy="18732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令和元年又は令和２年いずれかの５</a:t>
          </a:r>
          <a:r>
            <a:rPr lang="ja-JP" alt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～６月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５～６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35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8006C4-E151-48BB-ACA8-9364BC5FC63D}"/>
            </a:ext>
          </a:extLst>
        </xdr:cNvPr>
        <xdr:cNvCxnSpPr/>
      </xdr:nvCxnSpPr>
      <xdr:spPr>
        <a:xfrm>
          <a:off x="977900" y="7651750"/>
          <a:ext cx="0" cy="127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69850</xdr:rowOff>
    </xdr:from>
    <xdr:to>
      <xdr:col>26</xdr:col>
      <xdr:colOff>249555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27150" y="400050"/>
          <a:ext cx="5278755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266700</xdr:colOff>
      <xdr:row>27</xdr:row>
      <xdr:rowOff>311150</xdr:rowOff>
    </xdr:from>
    <xdr:to>
      <xdr:col>20</xdr:col>
      <xdr:colOff>266700</xdr:colOff>
      <xdr:row>29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6</xdr:row>
      <xdr:rowOff>222250</xdr:rowOff>
    </xdr:from>
    <xdr:to>
      <xdr:col>3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6</xdr:row>
      <xdr:rowOff>222250</xdr:rowOff>
    </xdr:from>
    <xdr:to>
      <xdr:col>14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25</xdr:row>
      <xdr:rowOff>0</xdr:rowOff>
    </xdr:from>
    <xdr:to>
      <xdr:col>4</xdr:col>
      <xdr:colOff>266700</xdr:colOff>
      <xdr:row>26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90600" y="5105400"/>
          <a:ext cx="0" cy="1016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6350</xdr:colOff>
      <xdr:row>22</xdr:row>
      <xdr:rowOff>12700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743238-0860-4A33-9FD6-7FF1CA39248A}"/>
            </a:ext>
          </a:extLst>
        </xdr:cNvPr>
        <xdr:cNvCxnSpPr/>
      </xdr:nvCxnSpPr>
      <xdr:spPr>
        <a:xfrm flipH="1">
          <a:off x="996950" y="4318000"/>
          <a:ext cx="6350" cy="139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20</xdr:row>
      <xdr:rowOff>120650</xdr:rowOff>
    </xdr:from>
    <xdr:to>
      <xdr:col>13</xdr:col>
      <xdr:colOff>6350</xdr:colOff>
      <xdr:row>22</xdr:row>
      <xdr:rowOff>6350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41F552A-8477-41C6-A3DB-4819404B17A4}"/>
            </a:ext>
          </a:extLst>
        </xdr:cNvPr>
        <xdr:cNvCxnSpPr/>
      </xdr:nvCxnSpPr>
      <xdr:spPr>
        <a:xfrm flipH="1">
          <a:off x="3003550" y="4311650"/>
          <a:ext cx="6350" cy="139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32</xdr:row>
      <xdr:rowOff>0</xdr:rowOff>
    </xdr:from>
    <xdr:to>
      <xdr:col>4</xdr:col>
      <xdr:colOff>266700</xdr:colOff>
      <xdr:row>33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AA22642-AE66-4915-9EAC-3ED59E8E71EF}"/>
            </a:ext>
          </a:extLst>
        </xdr:cNvPr>
        <xdr:cNvCxnSpPr/>
      </xdr:nvCxnSpPr>
      <xdr:spPr>
        <a:xfrm>
          <a:off x="990600" y="5181600"/>
          <a:ext cx="0" cy="127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5"/>
  <sheetViews>
    <sheetView showZeros="0" tabSelected="1" view="pageBreakPreview" zoomScaleNormal="100" zoomScaleSheetLayoutView="100" workbookViewId="0">
      <selection activeCell="AD6" sqref="AD6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29</v>
      </c>
    </row>
    <row r="2" spans="1:25" x14ac:dyDescent="0.55000000000000004">
      <c r="P2" s="42" t="s">
        <v>43</v>
      </c>
      <c r="Q2" s="42"/>
      <c r="R2" s="42"/>
      <c r="S2" s="42"/>
      <c r="T2" s="42"/>
      <c r="U2" s="42"/>
      <c r="V2" s="42"/>
      <c r="W2" s="42"/>
      <c r="X2" s="42"/>
      <c r="Y2" s="42"/>
    </row>
    <row r="3" spans="1:25" s="36" customFormat="1" ht="8" customHeight="1" x14ac:dyDescent="0.55000000000000004"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8" customHeight="1" x14ac:dyDescent="0.55000000000000004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6" customHeight="1" x14ac:dyDescent="0.55000000000000004"/>
    <row r="6" spans="1:25" ht="33.5" customHeight="1" x14ac:dyDescent="0.55000000000000004">
      <c r="A6" s="52" t="s">
        <v>22</v>
      </c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S6" s="74" t="s">
        <v>41</v>
      </c>
      <c r="T6" s="75"/>
      <c r="U6" s="75"/>
      <c r="V6" s="75"/>
      <c r="W6" s="75"/>
      <c r="X6" s="75"/>
      <c r="Y6" s="75"/>
    </row>
    <row r="7" spans="1:25" ht="12" customHeight="1" x14ac:dyDescent="0.55000000000000004"/>
    <row r="8" spans="1:25" ht="12" customHeight="1" x14ac:dyDescent="0.55000000000000004">
      <c r="A8" s="27" t="s">
        <v>1</v>
      </c>
      <c r="B8" s="28"/>
    </row>
    <row r="9" spans="1:25" ht="12" customHeight="1" x14ac:dyDescent="0.55000000000000004">
      <c r="A9" s="29" t="s">
        <v>2</v>
      </c>
      <c r="B9" s="28"/>
    </row>
    <row r="10" spans="1:25" ht="8" customHeight="1" x14ac:dyDescent="0.55000000000000004"/>
    <row r="11" spans="1:25" ht="18.5" thickBot="1" x14ac:dyDescent="0.6">
      <c r="A11" s="73" t="s">
        <v>4</v>
      </c>
      <c r="B11" s="73"/>
      <c r="C11" s="73"/>
      <c r="D11" s="73"/>
    </row>
    <row r="12" spans="1:25" x14ac:dyDescent="0.55000000000000004">
      <c r="A12" s="63" t="s">
        <v>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</row>
    <row r="13" spans="1:25" ht="18" customHeight="1" x14ac:dyDescent="0.55000000000000004">
      <c r="A13" s="57" t="s">
        <v>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1:25" x14ac:dyDescent="0.55000000000000004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</row>
    <row r="15" spans="1:25" x14ac:dyDescent="0.55000000000000004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</row>
    <row r="16" spans="1:25" ht="18.5" thickBot="1" x14ac:dyDescent="0.6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6" ht="12" customHeight="1" thickBot="1" x14ac:dyDescent="0.6">
      <c r="F17" t="s">
        <v>27</v>
      </c>
      <c r="V17" t="s">
        <v>26</v>
      </c>
    </row>
    <row r="18" spans="1:26" ht="60" customHeight="1" thickBot="1" x14ac:dyDescent="0.6">
      <c r="A18" s="5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1"/>
      <c r="Q18" s="1"/>
      <c r="S18" s="54" t="s">
        <v>6</v>
      </c>
      <c r="T18" s="55"/>
      <c r="U18" s="55"/>
      <c r="V18" s="55"/>
      <c r="W18" s="55"/>
      <c r="X18" s="55"/>
      <c r="Y18" s="56"/>
    </row>
    <row r="19" spans="1:26" ht="12" customHeight="1" thickBot="1" x14ac:dyDescent="0.6">
      <c r="C19" t="s">
        <v>27</v>
      </c>
      <c r="J19" t="s">
        <v>28</v>
      </c>
    </row>
    <row r="20" spans="1:26" ht="9.5" customHeight="1" x14ac:dyDescent="0.55000000000000004"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6" x14ac:dyDescent="0.55000000000000004">
      <c r="G21" s="5"/>
      <c r="H21" s="15" t="s">
        <v>45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ht="18.5" thickBot="1" x14ac:dyDescent="0.6">
      <c r="G22" s="5"/>
      <c r="H22" s="16" t="s">
        <v>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</row>
    <row r="23" spans="1:26" x14ac:dyDescent="0.55000000000000004">
      <c r="G23" s="5"/>
      <c r="H23" s="6"/>
      <c r="I23" s="6"/>
      <c r="J23" s="6"/>
      <c r="K23" s="6"/>
      <c r="L23" s="6"/>
      <c r="M23" s="43" t="s">
        <v>46</v>
      </c>
      <c r="N23" s="44"/>
      <c r="O23" s="44"/>
      <c r="P23" s="44"/>
      <c r="Q23" s="44"/>
      <c r="R23" s="45"/>
      <c r="S23" s="6"/>
      <c r="T23" s="43" t="s">
        <v>11</v>
      </c>
      <c r="U23" s="44"/>
      <c r="V23" s="44"/>
      <c r="W23" s="44"/>
      <c r="X23" s="45"/>
      <c r="Y23" s="7"/>
    </row>
    <row r="24" spans="1:26" ht="26" customHeight="1" thickBot="1" x14ac:dyDescent="0.6">
      <c r="G24" s="5"/>
      <c r="H24" s="67">
        <v>30000</v>
      </c>
      <c r="I24" s="67"/>
      <c r="J24" s="67"/>
      <c r="K24" s="6" t="s">
        <v>8</v>
      </c>
      <c r="L24" s="12" t="s">
        <v>9</v>
      </c>
      <c r="M24" s="48"/>
      <c r="N24" s="49"/>
      <c r="O24" s="49"/>
      <c r="P24" s="49"/>
      <c r="Q24" s="49"/>
      <c r="R24" s="18" t="s">
        <v>14</v>
      </c>
      <c r="S24" s="12" t="s">
        <v>10</v>
      </c>
      <c r="T24" s="50">
        <f>IF(M24&gt;=26,IF(M24&lt;=29,H24*M24,0),0)</f>
        <v>0</v>
      </c>
      <c r="U24" s="51"/>
      <c r="V24" s="51"/>
      <c r="W24" s="51"/>
      <c r="X24" s="18" t="s">
        <v>8</v>
      </c>
      <c r="Y24" s="7"/>
    </row>
    <row r="25" spans="1:26" ht="12" customHeight="1" thickBot="1" x14ac:dyDescent="0.6">
      <c r="G25" s="5"/>
      <c r="H25" s="11"/>
      <c r="I25" s="11"/>
      <c r="J25" s="11"/>
      <c r="K25" s="6"/>
      <c r="L25" s="6"/>
      <c r="M25" s="12"/>
      <c r="N25" s="12"/>
      <c r="O25" s="12"/>
      <c r="P25" s="12"/>
      <c r="Q25" s="12"/>
      <c r="R25" s="12"/>
      <c r="S25" s="6"/>
      <c r="T25" s="12"/>
      <c r="U25" s="12"/>
      <c r="V25" s="12"/>
      <c r="W25" s="12"/>
      <c r="X25" s="12"/>
      <c r="Y25" s="7"/>
    </row>
    <row r="26" spans="1:26" ht="20.5" thickBot="1" x14ac:dyDescent="0.6">
      <c r="G26" s="5"/>
      <c r="H26" s="41"/>
      <c r="I26" s="6"/>
      <c r="J26" s="31" t="s">
        <v>40</v>
      </c>
      <c r="K26" s="6"/>
      <c r="L26" s="6"/>
      <c r="M26" s="14"/>
      <c r="N26" s="14"/>
      <c r="O26" s="14"/>
      <c r="P26" s="14"/>
      <c r="Q26" s="14"/>
      <c r="R26" s="14"/>
      <c r="S26" s="6"/>
      <c r="T26" s="6"/>
      <c r="U26" s="6"/>
      <c r="V26" s="6"/>
      <c r="W26" s="6"/>
      <c r="X26" s="6"/>
      <c r="Y26" s="7"/>
      <c r="Z26" s="35" t="s">
        <v>42</v>
      </c>
    </row>
    <row r="27" spans="1:26" ht="6.5" customHeight="1" thickBot="1" x14ac:dyDescent="0.6"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9" spans="1:26" ht="12" customHeight="1" thickBot="1" x14ac:dyDescent="0.6"/>
    <row r="30" spans="1:26" ht="9" customHeight="1" x14ac:dyDescent="0.5500000000000000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6" ht="18.5" thickBot="1" x14ac:dyDescent="0.6">
      <c r="A31" s="5"/>
      <c r="B31" s="6" t="s">
        <v>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6" x14ac:dyDescent="0.55000000000000004">
      <c r="A32" s="5"/>
      <c r="B32" s="43" t="s">
        <v>12</v>
      </c>
      <c r="C32" s="44"/>
      <c r="D32" s="44"/>
      <c r="E32" s="44"/>
      <c r="F32" s="44"/>
      <c r="G32" s="44"/>
      <c r="H32" s="45"/>
      <c r="I32" s="6"/>
      <c r="J32" s="43" t="s">
        <v>49</v>
      </c>
      <c r="K32" s="44"/>
      <c r="L32" s="44"/>
      <c r="M32" s="44"/>
      <c r="N32" s="44"/>
      <c r="O32" s="44"/>
      <c r="P32" s="45"/>
      <c r="Q32" s="21"/>
      <c r="R32" s="43" t="s">
        <v>48</v>
      </c>
      <c r="S32" s="44"/>
      <c r="T32" s="44"/>
      <c r="U32" s="44"/>
      <c r="V32" s="44"/>
      <c r="W32" s="44"/>
      <c r="X32" s="45"/>
      <c r="Y32" s="7"/>
    </row>
    <row r="33" spans="1:25" ht="26" customHeight="1" thickBot="1" x14ac:dyDescent="0.6">
      <c r="A33" s="5"/>
      <c r="B33" s="34" t="s">
        <v>13</v>
      </c>
      <c r="C33" s="46"/>
      <c r="D33" s="46"/>
      <c r="E33" s="46"/>
      <c r="F33" s="46"/>
      <c r="G33" s="46"/>
      <c r="H33" s="18" t="s">
        <v>8</v>
      </c>
      <c r="I33" s="33" t="s">
        <v>47</v>
      </c>
      <c r="J33" s="34" t="s">
        <v>16</v>
      </c>
      <c r="K33" s="46"/>
      <c r="L33" s="46"/>
      <c r="M33" s="46"/>
      <c r="N33" s="46"/>
      <c r="O33" s="46"/>
      <c r="P33" s="18" t="s">
        <v>8</v>
      </c>
      <c r="Q33" s="33" t="s">
        <v>10</v>
      </c>
      <c r="R33" s="34" t="s">
        <v>17</v>
      </c>
      <c r="S33" s="47">
        <f>IF(C33+K33&gt;=4575000,C33+K33,0)</f>
        <v>0</v>
      </c>
      <c r="T33" s="47"/>
      <c r="U33" s="47"/>
      <c r="V33" s="47"/>
      <c r="W33" s="47"/>
      <c r="X33" s="18" t="s">
        <v>8</v>
      </c>
      <c r="Y33" s="7"/>
    </row>
    <row r="34" spans="1:25" ht="10" customHeight="1" thickBot="1" x14ac:dyDescent="0.6">
      <c r="A34" s="5"/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6"/>
      <c r="W34" s="6"/>
      <c r="X34" s="6"/>
      <c r="Y34" s="7"/>
    </row>
    <row r="35" spans="1:25" ht="10" customHeight="1" thickTop="1" thickBot="1" x14ac:dyDescent="0.6">
      <c r="A35" s="5"/>
      <c r="B35" s="6"/>
      <c r="C35" s="6"/>
      <c r="D35" s="6"/>
      <c r="E35" s="2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x14ac:dyDescent="0.55000000000000004">
      <c r="A36" s="5"/>
      <c r="B36" s="43" t="s">
        <v>48</v>
      </c>
      <c r="C36" s="44"/>
      <c r="D36" s="44"/>
      <c r="E36" s="44"/>
      <c r="F36" s="44"/>
      <c r="G36" s="44"/>
      <c r="H36" s="45"/>
      <c r="I36" s="6"/>
      <c r="J36" s="6"/>
      <c r="K36" s="6"/>
      <c r="L36" s="6"/>
      <c r="M36" s="6"/>
      <c r="N36" s="6"/>
      <c r="O36" s="6"/>
      <c r="P36" s="6"/>
      <c r="Q36" s="6"/>
      <c r="R36" s="43"/>
      <c r="S36" s="44"/>
      <c r="T36" s="44"/>
      <c r="U36" s="44"/>
      <c r="V36" s="44"/>
      <c r="W36" s="44"/>
      <c r="X36" s="45"/>
      <c r="Y36" s="7"/>
    </row>
    <row r="37" spans="1:25" ht="26" customHeight="1" thickBot="1" x14ac:dyDescent="0.6">
      <c r="A37" s="5"/>
      <c r="B37" s="17" t="s">
        <v>17</v>
      </c>
      <c r="C37" s="68">
        <f>S33</f>
        <v>0</v>
      </c>
      <c r="D37" s="68"/>
      <c r="E37" s="68"/>
      <c r="F37" s="68"/>
      <c r="G37" s="68"/>
      <c r="H37" s="18" t="s">
        <v>8</v>
      </c>
      <c r="I37" s="70" t="s">
        <v>15</v>
      </c>
      <c r="J37" s="71"/>
      <c r="K37" s="12">
        <v>61</v>
      </c>
      <c r="L37" s="12" t="s">
        <v>14</v>
      </c>
      <c r="M37" s="19" t="s">
        <v>9</v>
      </c>
      <c r="N37" s="21">
        <v>0.4</v>
      </c>
      <c r="O37" s="69" t="s">
        <v>10</v>
      </c>
      <c r="P37" s="69"/>
      <c r="Q37" s="19"/>
      <c r="R37" s="17" t="s">
        <v>19</v>
      </c>
      <c r="S37" s="47">
        <f>ROUNDUP(C37/K37*N37,0)</f>
        <v>0</v>
      </c>
      <c r="T37" s="47"/>
      <c r="U37" s="47"/>
      <c r="V37" s="47"/>
      <c r="W37" s="47"/>
      <c r="X37" s="18" t="s">
        <v>8</v>
      </c>
      <c r="Y37" s="7"/>
    </row>
    <row r="38" spans="1:25" ht="12" customHeight="1" thickBot="1" x14ac:dyDescent="0.6">
      <c r="A38" s="5"/>
      <c r="B38" s="23" t="s">
        <v>24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V38" s="6" t="s">
        <v>25</v>
      </c>
      <c r="W38" s="6"/>
      <c r="X38" s="6"/>
      <c r="Y38" s="7"/>
    </row>
    <row r="39" spans="1:25" x14ac:dyDescent="0.55000000000000004">
      <c r="A39" s="5"/>
      <c r="B39" s="23" t="s">
        <v>52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3" t="s">
        <v>18</v>
      </c>
      <c r="S39" s="44"/>
      <c r="T39" s="44"/>
      <c r="U39" s="44"/>
      <c r="V39" s="44"/>
      <c r="W39" s="44"/>
      <c r="X39" s="45"/>
      <c r="Y39" s="7"/>
    </row>
    <row r="40" spans="1:25" ht="26" customHeight="1" thickBot="1" x14ac:dyDescent="0.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2" t="s">
        <v>50</v>
      </c>
      <c r="R40" s="17" t="s">
        <v>21</v>
      </c>
      <c r="S40" s="47">
        <f>IF(S37&gt;100000,100000,ROUNDUP(S37,-3))</f>
        <v>0</v>
      </c>
      <c r="T40" s="47"/>
      <c r="U40" s="47"/>
      <c r="V40" s="47"/>
      <c r="W40" s="47"/>
      <c r="X40" s="18" t="s">
        <v>8</v>
      </c>
      <c r="Y40" s="7"/>
    </row>
    <row r="41" spans="1:25" ht="10" customHeight="1" thickBot="1" x14ac:dyDescent="0.6">
      <c r="A41" s="5"/>
      <c r="B41" s="6"/>
      <c r="C41" s="6"/>
      <c r="D41" s="6"/>
      <c r="E41" s="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6"/>
      <c r="W41" s="6"/>
      <c r="X41" s="6"/>
      <c r="Y41" s="7"/>
    </row>
    <row r="42" spans="1:25" ht="10" customHeight="1" thickTop="1" thickBot="1" x14ac:dyDescent="0.6">
      <c r="A42" s="5"/>
      <c r="B42" s="6"/>
      <c r="C42" s="6"/>
      <c r="D42" s="6"/>
      <c r="E42" s="2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</row>
    <row r="43" spans="1:25" x14ac:dyDescent="0.55000000000000004">
      <c r="A43" s="5"/>
      <c r="B43" s="43" t="s">
        <v>18</v>
      </c>
      <c r="C43" s="44"/>
      <c r="D43" s="44"/>
      <c r="E43" s="44"/>
      <c r="F43" s="44"/>
      <c r="G43" s="44"/>
      <c r="H43" s="45"/>
      <c r="I43" s="6"/>
      <c r="J43" s="43" t="s">
        <v>51</v>
      </c>
      <c r="K43" s="44"/>
      <c r="L43" s="44"/>
      <c r="M43" s="44"/>
      <c r="N43" s="44"/>
      <c r="O43" s="44"/>
      <c r="P43" s="45"/>
      <c r="Q43" s="21"/>
      <c r="R43" s="43" t="s">
        <v>20</v>
      </c>
      <c r="S43" s="44"/>
      <c r="T43" s="44"/>
      <c r="U43" s="44"/>
      <c r="V43" s="44"/>
      <c r="W43" s="44"/>
      <c r="X43" s="45"/>
      <c r="Y43" s="7"/>
    </row>
    <row r="44" spans="1:25" ht="26" customHeight="1" thickBot="1" x14ac:dyDescent="0.6">
      <c r="A44" s="5"/>
      <c r="B44" s="17" t="s">
        <v>21</v>
      </c>
      <c r="C44" s="47">
        <f>S40</f>
        <v>0</v>
      </c>
      <c r="D44" s="47"/>
      <c r="E44" s="47"/>
      <c r="F44" s="47"/>
      <c r="G44" s="47"/>
      <c r="H44" s="18" t="s">
        <v>8</v>
      </c>
      <c r="I44" s="12" t="s">
        <v>9</v>
      </c>
      <c r="J44" s="17" t="s">
        <v>35</v>
      </c>
      <c r="K44" s="72"/>
      <c r="L44" s="72"/>
      <c r="M44" s="72"/>
      <c r="N44" s="72"/>
      <c r="O44" s="72"/>
      <c r="P44" s="18" t="s">
        <v>14</v>
      </c>
      <c r="Q44" s="12" t="s">
        <v>10</v>
      </c>
      <c r="R44" s="17" t="s">
        <v>36</v>
      </c>
      <c r="S44" s="47">
        <f>IF(K44&gt;=26,IF(K44&lt;=29,C44*K44,0),0)</f>
        <v>0</v>
      </c>
      <c r="T44" s="47"/>
      <c r="U44" s="47"/>
      <c r="V44" s="47"/>
      <c r="W44" s="47"/>
      <c r="X44" s="18" t="s">
        <v>8</v>
      </c>
      <c r="Y44" s="7"/>
    </row>
    <row r="45" spans="1:25" ht="8" customHeight="1" thickBot="1" x14ac:dyDescent="0.6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</row>
    <row r="46" spans="1:25" ht="20.5" thickBot="1" x14ac:dyDescent="0.6">
      <c r="A46" s="5"/>
      <c r="B46" s="6"/>
      <c r="C46" s="6"/>
      <c r="D46" s="6"/>
      <c r="E46" s="6"/>
      <c r="F46" s="6"/>
      <c r="G46" s="6"/>
      <c r="H46" s="41"/>
      <c r="I46" s="6"/>
      <c r="J46" s="32" t="s">
        <v>34</v>
      </c>
      <c r="K46" s="6"/>
      <c r="L46" s="6"/>
      <c r="M46" s="14"/>
      <c r="N46" s="14"/>
      <c r="O46" s="14"/>
      <c r="P46" s="14"/>
      <c r="Q46" s="14"/>
      <c r="R46" s="14"/>
      <c r="S46" s="6"/>
      <c r="T46" s="6"/>
      <c r="U46" s="6"/>
      <c r="V46" s="6"/>
      <c r="W46" s="6"/>
      <c r="X46" s="6"/>
      <c r="Y46" s="7"/>
    </row>
    <row r="47" spans="1:25" ht="6.5" customHeight="1" thickBot="1" x14ac:dyDescent="0.6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</sheetData>
  <sheetProtection algorithmName="SHA-512" hashValue="lffICuPS+lDPE8T8AicxqZIYFg0FWTYUP0sqDE/TVEVmYx706FIdYfkjshFPM26Wsamf+2922wySSap+LeY+vA==" saltValue="ZDdE7l9/aVgFLJ3+MvVWug==" spinCount="100000" sheet="1" objects="1" scenarios="1"/>
  <mergeCells count="35">
    <mergeCell ref="M23:R23"/>
    <mergeCell ref="T23:X23"/>
    <mergeCell ref="A18:O18"/>
    <mergeCell ref="A11:D11"/>
    <mergeCell ref="S6:Y6"/>
    <mergeCell ref="R39:X39"/>
    <mergeCell ref="S40:W40"/>
    <mergeCell ref="B43:H43"/>
    <mergeCell ref="C44:G44"/>
    <mergeCell ref="J43:P43"/>
    <mergeCell ref="K44:O44"/>
    <mergeCell ref="R43:X43"/>
    <mergeCell ref="S44:W44"/>
    <mergeCell ref="B36:H36"/>
    <mergeCell ref="C37:G37"/>
    <mergeCell ref="R36:X36"/>
    <mergeCell ref="S37:W37"/>
    <mergeCell ref="O37:P37"/>
    <mergeCell ref="I37:J37"/>
    <mergeCell ref="P2:Y2"/>
    <mergeCell ref="B32:H32"/>
    <mergeCell ref="J32:P32"/>
    <mergeCell ref="R32:X32"/>
    <mergeCell ref="C33:G33"/>
    <mergeCell ref="K33:O33"/>
    <mergeCell ref="S33:W33"/>
    <mergeCell ref="M24:Q24"/>
    <mergeCell ref="T24:W24"/>
    <mergeCell ref="A6:D6"/>
    <mergeCell ref="E6:Q6"/>
    <mergeCell ref="S18:Y18"/>
    <mergeCell ref="A13:Y16"/>
    <mergeCell ref="A12:Y12"/>
    <mergeCell ref="A4:Y4"/>
    <mergeCell ref="H24:J24"/>
  </mergeCells>
  <phoneticPr fontId="2"/>
  <dataValidations count="2">
    <dataValidation type="whole" allowBlank="1" showInputMessage="1" showErrorMessage="1" sqref="K44:O44 M24:Q24" xr:uid="{923F4A26-45B0-4942-8499-36AF382306B7}">
      <formula1>26</formula1>
      <formula2>29</formula2>
    </dataValidation>
    <dataValidation type="list" allowBlank="1" showInputMessage="1" showErrorMessage="1" sqref="H26 H46" xr:uid="{E6C4D69F-87DA-4527-95D3-8D02DFB70DC8}">
      <formula1>$Z$25:$Z$26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8"/>
  <sheetViews>
    <sheetView showZeros="0" view="pageBreakPreview" zoomScaleNormal="100" zoomScaleSheetLayoutView="100" workbookViewId="0">
      <selection activeCell="AC11" sqref="AC11"/>
    </sheetView>
  </sheetViews>
  <sheetFormatPr defaultRowHeight="18" x14ac:dyDescent="0.55000000000000004"/>
  <cols>
    <col min="1" max="2" width="1.1640625" customWidth="1"/>
    <col min="3" max="7" width="3.58203125" customWidth="1"/>
    <col min="8" max="8" width="1.25" customWidth="1"/>
    <col min="9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6" x14ac:dyDescent="0.55000000000000004">
      <c r="A1" s="30" t="s">
        <v>29</v>
      </c>
      <c r="B1" s="30"/>
    </row>
    <row r="2" spans="1:26" ht="8" customHeight="1" x14ac:dyDescent="0.55000000000000004"/>
    <row r="3" spans="1:26" ht="8" customHeight="1" x14ac:dyDescent="0.55000000000000004"/>
    <row r="4" spans="1:26" ht="18.5" thickBot="1" x14ac:dyDescent="0.6">
      <c r="A4" s="91" t="s">
        <v>30</v>
      </c>
      <c r="B4" s="91"/>
      <c r="C4" s="91"/>
      <c r="D4" s="91"/>
      <c r="E4" s="91"/>
      <c r="F4" s="91"/>
      <c r="G4" s="91"/>
    </row>
    <row r="5" spans="1:26" ht="18" customHeight="1" x14ac:dyDescent="0.55000000000000004">
      <c r="A5" s="78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x14ac:dyDescent="0.55000000000000004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</row>
    <row r="7" spans="1:26" ht="18.5" thickBot="1" x14ac:dyDescent="0.6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18.5" thickBot="1" x14ac:dyDescent="0.6">
      <c r="E8" t="s">
        <v>27</v>
      </c>
      <c r="P8" t="s">
        <v>26</v>
      </c>
    </row>
    <row r="9" spans="1:26" x14ac:dyDescent="0.55000000000000004">
      <c r="H9" s="78" t="s">
        <v>31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</row>
    <row r="10" spans="1:26" x14ac:dyDescent="0.55000000000000004"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87"/>
    </row>
    <row r="11" spans="1:26" ht="18.5" thickBot="1" x14ac:dyDescent="0.6">
      <c r="H11" s="8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</row>
    <row r="12" spans="1:26" ht="18.5" thickBot="1" x14ac:dyDescent="0.6"/>
    <row r="13" spans="1:26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8.5" thickBot="1" x14ac:dyDescent="0.6">
      <c r="A14" s="5"/>
      <c r="B14" s="6"/>
      <c r="C14" s="6" t="s">
        <v>23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x14ac:dyDescent="0.55000000000000004">
      <c r="A15" s="5"/>
      <c r="B15" s="7"/>
      <c r="C15" s="43" t="s">
        <v>12</v>
      </c>
      <c r="D15" s="44"/>
      <c r="E15" s="44"/>
      <c r="F15" s="44"/>
      <c r="G15" s="44"/>
      <c r="H15" s="44"/>
      <c r="I15" s="45"/>
      <c r="J15" s="6"/>
      <c r="K15" s="43" t="s">
        <v>49</v>
      </c>
      <c r="L15" s="44"/>
      <c r="M15" s="44"/>
      <c r="N15" s="44"/>
      <c r="O15" s="44"/>
      <c r="P15" s="44"/>
      <c r="Q15" s="45"/>
      <c r="R15" s="21"/>
      <c r="S15" s="43" t="s">
        <v>48</v>
      </c>
      <c r="T15" s="44"/>
      <c r="U15" s="44"/>
      <c r="V15" s="44"/>
      <c r="W15" s="44"/>
      <c r="X15" s="44"/>
      <c r="Y15" s="45"/>
      <c r="Z15" s="7"/>
    </row>
    <row r="16" spans="1:26" ht="26" customHeight="1" thickBot="1" x14ac:dyDescent="0.6">
      <c r="A16" s="5"/>
      <c r="B16" s="7"/>
      <c r="C16" s="34" t="s">
        <v>13</v>
      </c>
      <c r="D16" s="46"/>
      <c r="E16" s="46"/>
      <c r="F16" s="46"/>
      <c r="G16" s="46"/>
      <c r="H16" s="46"/>
      <c r="I16" s="18" t="s">
        <v>8</v>
      </c>
      <c r="J16" s="33" t="s">
        <v>47</v>
      </c>
      <c r="K16" s="34" t="s">
        <v>16</v>
      </c>
      <c r="L16" s="46"/>
      <c r="M16" s="46"/>
      <c r="N16" s="46"/>
      <c r="O16" s="46"/>
      <c r="P16" s="46"/>
      <c r="Q16" s="18" t="s">
        <v>8</v>
      </c>
      <c r="R16" s="33" t="s">
        <v>10</v>
      </c>
      <c r="S16" s="34" t="s">
        <v>17</v>
      </c>
      <c r="T16" s="47">
        <f>D16+L16</f>
        <v>0</v>
      </c>
      <c r="U16" s="47"/>
      <c r="V16" s="47"/>
      <c r="W16" s="47"/>
      <c r="X16" s="47"/>
      <c r="Y16" s="18" t="s">
        <v>8</v>
      </c>
      <c r="Z16" s="7"/>
    </row>
    <row r="17" spans="1:26" ht="10" customHeight="1" thickBot="1" x14ac:dyDescent="0.6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8"/>
      <c r="V17" s="3"/>
      <c r="W17" s="6"/>
      <c r="X17" s="6"/>
      <c r="Y17" s="6"/>
      <c r="Z17" s="7"/>
    </row>
    <row r="18" spans="1:26" ht="10" customHeight="1" thickTop="1" thickBot="1" x14ac:dyDescent="0.6">
      <c r="A18" s="3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x14ac:dyDescent="0.55000000000000004">
      <c r="A19" s="39"/>
      <c r="B19" s="7"/>
      <c r="C19" s="43" t="s">
        <v>32</v>
      </c>
      <c r="D19" s="44"/>
      <c r="E19" s="44"/>
      <c r="F19" s="44"/>
      <c r="G19" s="44"/>
      <c r="H19" s="44"/>
      <c r="I19" s="45"/>
      <c r="J19" s="6"/>
      <c r="K19" s="43" t="s">
        <v>54</v>
      </c>
      <c r="L19" s="44"/>
      <c r="M19" s="44"/>
      <c r="N19" s="44"/>
      <c r="O19" s="44"/>
      <c r="P19" s="44"/>
      <c r="Q19" s="45"/>
      <c r="R19" s="21"/>
      <c r="S19" s="43" t="s">
        <v>55</v>
      </c>
      <c r="T19" s="44"/>
      <c r="U19" s="44"/>
      <c r="V19" s="44"/>
      <c r="W19" s="44"/>
      <c r="X19" s="44"/>
      <c r="Y19" s="45"/>
      <c r="Z19" s="7"/>
    </row>
    <row r="20" spans="1:26" ht="26" customHeight="1" thickBot="1" x14ac:dyDescent="0.6">
      <c r="A20" s="39"/>
      <c r="B20" s="7"/>
      <c r="C20" s="34" t="s">
        <v>19</v>
      </c>
      <c r="D20" s="46"/>
      <c r="E20" s="46"/>
      <c r="F20" s="46"/>
      <c r="G20" s="46"/>
      <c r="H20" s="46"/>
      <c r="I20" s="18" t="s">
        <v>8</v>
      </c>
      <c r="J20" s="33" t="s">
        <v>47</v>
      </c>
      <c r="K20" s="34" t="s">
        <v>21</v>
      </c>
      <c r="L20" s="46"/>
      <c r="M20" s="46"/>
      <c r="N20" s="46"/>
      <c r="O20" s="46"/>
      <c r="P20" s="46"/>
      <c r="Q20" s="18" t="s">
        <v>8</v>
      </c>
      <c r="R20" s="33" t="s">
        <v>10</v>
      </c>
      <c r="S20" s="34" t="s">
        <v>35</v>
      </c>
      <c r="T20" s="68">
        <f>D20+L20</f>
        <v>0</v>
      </c>
      <c r="U20" s="68"/>
      <c r="V20" s="68"/>
      <c r="W20" s="68"/>
      <c r="X20" s="68"/>
      <c r="Y20" s="18" t="s">
        <v>8</v>
      </c>
      <c r="Z20" s="7"/>
    </row>
    <row r="21" spans="1:26" ht="10" customHeight="1" thickBot="1" x14ac:dyDescent="0.6">
      <c r="A21" s="39"/>
      <c r="B21" s="40"/>
      <c r="C21" s="25"/>
      <c r="D21" s="25"/>
      <c r="E21" s="25"/>
      <c r="F21" s="6"/>
      <c r="G21" s="6"/>
      <c r="H21" s="6"/>
      <c r="I21" s="6"/>
      <c r="J21" s="6"/>
      <c r="K21" s="6"/>
      <c r="L21" s="6"/>
      <c r="M21" s="6"/>
      <c r="N21" s="25"/>
      <c r="O21" s="25"/>
      <c r="P21" s="25"/>
      <c r="Q21" s="25"/>
      <c r="R21" s="25"/>
      <c r="S21" s="25"/>
      <c r="T21" s="25"/>
      <c r="U21" s="38"/>
      <c r="V21" s="6"/>
      <c r="W21" s="6"/>
      <c r="X21" s="6"/>
      <c r="Y21" s="6"/>
      <c r="Z21" s="7"/>
    </row>
    <row r="22" spans="1:26" ht="10" customHeight="1" thickTop="1" thickBot="1" x14ac:dyDescent="0.6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x14ac:dyDescent="0.55000000000000004">
      <c r="A23" s="5"/>
      <c r="B23" s="7"/>
      <c r="C23" s="43" t="s">
        <v>56</v>
      </c>
      <c r="D23" s="44"/>
      <c r="E23" s="44"/>
      <c r="F23" s="44"/>
      <c r="G23" s="44"/>
      <c r="H23" s="44"/>
      <c r="I23" s="45"/>
      <c r="J23" s="6"/>
      <c r="K23" s="43" t="s">
        <v>57</v>
      </c>
      <c r="L23" s="44"/>
      <c r="M23" s="44"/>
      <c r="N23" s="44"/>
      <c r="O23" s="44"/>
      <c r="P23" s="44"/>
      <c r="Q23" s="45"/>
      <c r="R23" s="21"/>
      <c r="S23" s="43" t="s">
        <v>58</v>
      </c>
      <c r="T23" s="44"/>
      <c r="U23" s="44"/>
      <c r="V23" s="44"/>
      <c r="W23" s="44"/>
      <c r="X23" s="44"/>
      <c r="Y23" s="45"/>
      <c r="Z23" s="7"/>
    </row>
    <row r="24" spans="1:26" ht="26" customHeight="1" thickBot="1" x14ac:dyDescent="0.6">
      <c r="A24" s="5"/>
      <c r="B24" s="7"/>
      <c r="C24" s="34" t="s">
        <v>17</v>
      </c>
      <c r="D24" s="68">
        <f>T16</f>
        <v>0</v>
      </c>
      <c r="E24" s="68"/>
      <c r="F24" s="68"/>
      <c r="G24" s="68"/>
      <c r="H24" s="68"/>
      <c r="I24" s="18" t="s">
        <v>8</v>
      </c>
      <c r="J24" s="13" t="s">
        <v>33</v>
      </c>
      <c r="K24" s="34" t="s">
        <v>35</v>
      </c>
      <c r="L24" s="76">
        <f>T20</f>
        <v>0</v>
      </c>
      <c r="M24" s="77"/>
      <c r="N24" s="77"/>
      <c r="O24" s="77"/>
      <c r="P24" s="77"/>
      <c r="Q24" s="18" t="s">
        <v>8</v>
      </c>
      <c r="R24" s="13" t="s">
        <v>10</v>
      </c>
      <c r="S24" s="34" t="s">
        <v>36</v>
      </c>
      <c r="T24" s="47">
        <f>D24-L24</f>
        <v>0</v>
      </c>
      <c r="U24" s="47"/>
      <c r="V24" s="47"/>
      <c r="W24" s="47"/>
      <c r="X24" s="47"/>
      <c r="Y24" s="18" t="s">
        <v>8</v>
      </c>
      <c r="Z24" s="7"/>
    </row>
    <row r="25" spans="1:26" ht="10" customHeight="1" thickBot="1" x14ac:dyDescent="0.6">
      <c r="A25" s="5"/>
      <c r="B25" s="6"/>
      <c r="C25" s="6"/>
      <c r="D25" s="6"/>
      <c r="E25" s="6"/>
      <c r="F25" s="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6"/>
      <c r="X25" s="6"/>
      <c r="Y25" s="6"/>
      <c r="Z25" s="7"/>
    </row>
    <row r="26" spans="1:26" ht="10" customHeight="1" thickTop="1" thickBot="1" x14ac:dyDescent="0.6">
      <c r="A26" s="5"/>
      <c r="B26" s="6"/>
      <c r="C26" s="6"/>
      <c r="D26" s="6"/>
      <c r="E26" s="6"/>
      <c r="F26" s="2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55000000000000004">
      <c r="A27" s="5"/>
      <c r="B27" s="7"/>
      <c r="C27" s="43" t="s">
        <v>58</v>
      </c>
      <c r="D27" s="44"/>
      <c r="E27" s="44"/>
      <c r="F27" s="44"/>
      <c r="G27" s="44"/>
      <c r="H27" s="44"/>
      <c r="I27" s="45"/>
      <c r="J27" s="6"/>
      <c r="K27" s="6"/>
      <c r="L27" s="6"/>
      <c r="M27" s="6"/>
      <c r="N27" s="6"/>
      <c r="O27" s="6"/>
      <c r="P27" s="6"/>
      <c r="Q27" s="6"/>
      <c r="R27" s="6"/>
      <c r="S27" s="43"/>
      <c r="T27" s="44"/>
      <c r="U27" s="44"/>
      <c r="V27" s="44"/>
      <c r="W27" s="44"/>
      <c r="X27" s="44"/>
      <c r="Y27" s="45"/>
      <c r="Z27" s="7"/>
    </row>
    <row r="28" spans="1:26" ht="26" customHeight="1" thickBot="1" x14ac:dyDescent="0.6">
      <c r="A28" s="5"/>
      <c r="B28" s="7"/>
      <c r="C28" s="17" t="s">
        <v>36</v>
      </c>
      <c r="D28" s="68">
        <f>T24</f>
        <v>0</v>
      </c>
      <c r="E28" s="68"/>
      <c r="F28" s="68"/>
      <c r="G28" s="68"/>
      <c r="H28" s="68"/>
      <c r="I28" s="18" t="s">
        <v>8</v>
      </c>
      <c r="J28" s="70" t="s">
        <v>15</v>
      </c>
      <c r="K28" s="71"/>
      <c r="L28" s="13">
        <v>61</v>
      </c>
      <c r="M28" s="13" t="s">
        <v>14</v>
      </c>
      <c r="N28" s="20" t="s">
        <v>9</v>
      </c>
      <c r="O28" s="21">
        <v>0.4</v>
      </c>
      <c r="P28" s="69" t="s">
        <v>10</v>
      </c>
      <c r="Q28" s="69"/>
      <c r="R28" s="20"/>
      <c r="S28" s="17" t="s">
        <v>37</v>
      </c>
      <c r="T28" s="47">
        <f>ROUNDUP(D28/L28*O28,0)</f>
        <v>0</v>
      </c>
      <c r="U28" s="47"/>
      <c r="V28" s="47"/>
      <c r="W28" s="47"/>
      <c r="X28" s="47"/>
      <c r="Y28" s="18" t="s">
        <v>8</v>
      </c>
      <c r="Z28" s="7"/>
    </row>
    <row r="29" spans="1:26" ht="12" customHeight="1" thickBot="1" x14ac:dyDescent="0.6">
      <c r="A29" s="5"/>
      <c r="B29" s="6"/>
      <c r="C29" s="2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W29" s="6" t="s">
        <v>25</v>
      </c>
      <c r="X29" s="6"/>
      <c r="Y29" s="6"/>
      <c r="Z29" s="7"/>
    </row>
    <row r="30" spans="1:26" x14ac:dyDescent="0.55000000000000004">
      <c r="A30" s="5"/>
      <c r="B30" s="6"/>
      <c r="C30" s="23" t="s">
        <v>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3" t="s">
        <v>18</v>
      </c>
      <c r="T30" s="44"/>
      <c r="U30" s="44"/>
      <c r="V30" s="44"/>
      <c r="W30" s="44"/>
      <c r="X30" s="44"/>
      <c r="Y30" s="45"/>
      <c r="Z30" s="7"/>
    </row>
    <row r="31" spans="1:26" ht="26" customHeight="1" thickBot="1" x14ac:dyDescent="0.6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2" t="s">
        <v>60</v>
      </c>
      <c r="S31" s="17" t="s">
        <v>38</v>
      </c>
      <c r="T31" s="47">
        <f>IF(T28&gt;200000,200000,ROUNDUP(T28,-3))</f>
        <v>0</v>
      </c>
      <c r="U31" s="47"/>
      <c r="V31" s="47"/>
      <c r="W31" s="47"/>
      <c r="X31" s="47"/>
      <c r="Y31" s="18" t="s">
        <v>8</v>
      </c>
      <c r="Z31" s="7"/>
    </row>
    <row r="32" spans="1:26" ht="10" customHeight="1" thickBot="1" x14ac:dyDescent="0.6">
      <c r="A32" s="5"/>
      <c r="B32" s="6"/>
      <c r="C32" s="6"/>
      <c r="D32" s="6"/>
      <c r="E32" s="6"/>
      <c r="F32" s="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6"/>
      <c r="X32" s="6"/>
      <c r="Y32" s="6"/>
      <c r="Z32" s="7"/>
    </row>
    <row r="33" spans="1:27" ht="10" customHeight="1" thickTop="1" thickBot="1" x14ac:dyDescent="0.6">
      <c r="A33" s="5"/>
      <c r="B33" s="6"/>
      <c r="C33" s="6"/>
      <c r="D33" s="6"/>
      <c r="E33" s="6"/>
      <c r="F33" s="2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7" x14ac:dyDescent="0.55000000000000004">
      <c r="A34" s="5"/>
      <c r="B34" s="7"/>
      <c r="C34" s="43" t="s">
        <v>18</v>
      </c>
      <c r="D34" s="44"/>
      <c r="E34" s="44"/>
      <c r="F34" s="44"/>
      <c r="G34" s="44"/>
      <c r="H34" s="44"/>
      <c r="I34" s="45"/>
      <c r="J34" s="6"/>
      <c r="K34" s="43" t="s">
        <v>51</v>
      </c>
      <c r="L34" s="44"/>
      <c r="M34" s="44"/>
      <c r="N34" s="44"/>
      <c r="O34" s="44"/>
      <c r="P34" s="44"/>
      <c r="Q34" s="45"/>
      <c r="R34" s="21"/>
      <c r="S34" s="43" t="s">
        <v>20</v>
      </c>
      <c r="T34" s="44"/>
      <c r="U34" s="44"/>
      <c r="V34" s="44"/>
      <c r="W34" s="44"/>
      <c r="X34" s="44"/>
      <c r="Y34" s="45"/>
      <c r="Z34" s="7"/>
    </row>
    <row r="35" spans="1:27" ht="26" customHeight="1" thickBot="1" x14ac:dyDescent="0.6">
      <c r="A35" s="5"/>
      <c r="B35" s="7"/>
      <c r="C35" s="17" t="s">
        <v>38</v>
      </c>
      <c r="D35" s="47">
        <f>T31</f>
        <v>0</v>
      </c>
      <c r="E35" s="47"/>
      <c r="F35" s="47"/>
      <c r="G35" s="47"/>
      <c r="H35" s="47"/>
      <c r="I35" s="18" t="s">
        <v>8</v>
      </c>
      <c r="J35" s="13" t="s">
        <v>9</v>
      </c>
      <c r="K35" s="17" t="s">
        <v>39</v>
      </c>
      <c r="L35" s="72"/>
      <c r="M35" s="72"/>
      <c r="N35" s="72"/>
      <c r="O35" s="72"/>
      <c r="P35" s="72"/>
      <c r="Q35" s="18" t="s">
        <v>14</v>
      </c>
      <c r="R35" s="13" t="s">
        <v>10</v>
      </c>
      <c r="S35" s="17" t="s">
        <v>59</v>
      </c>
      <c r="T35" s="47">
        <f>IF(L35&gt;=26,IF(L35&lt;=29,D35*L35,0),0)</f>
        <v>0</v>
      </c>
      <c r="U35" s="47"/>
      <c r="V35" s="47"/>
      <c r="W35" s="47"/>
      <c r="X35" s="47"/>
      <c r="Y35" s="18" t="s">
        <v>8</v>
      </c>
      <c r="Z35" s="7"/>
    </row>
    <row r="36" spans="1:27" ht="16" customHeight="1" thickBot="1" x14ac:dyDescent="0.6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7" ht="20.5" thickBot="1" x14ac:dyDescent="0.6">
      <c r="A37" s="5"/>
      <c r="B37" s="6"/>
      <c r="C37" s="6"/>
      <c r="D37" s="6"/>
      <c r="E37" s="6"/>
      <c r="F37" s="6"/>
      <c r="G37" s="6"/>
      <c r="H37" s="6"/>
      <c r="I37" s="41"/>
      <c r="J37" s="6"/>
      <c r="K37" s="32" t="s">
        <v>34</v>
      </c>
      <c r="L37" s="6"/>
      <c r="M37" s="6"/>
      <c r="N37" s="14"/>
      <c r="O37" s="14"/>
      <c r="P37" s="14"/>
      <c r="Q37" s="14"/>
      <c r="R37" s="14"/>
      <c r="S37" s="14"/>
      <c r="T37" s="6"/>
      <c r="U37" s="6"/>
      <c r="V37" s="6"/>
      <c r="W37" s="6"/>
      <c r="X37" s="6"/>
      <c r="Y37" s="6"/>
      <c r="Z37" s="7"/>
      <c r="AA37" s="35" t="s">
        <v>42</v>
      </c>
    </row>
    <row r="38" spans="1:27" ht="6.5" customHeight="1" thickBot="1" x14ac:dyDescent="0.6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</sheetData>
  <sheetProtection algorithmName="SHA-512" hashValue="6Wr2ooJK9JuuXVGSgkY1FtfntIF1xEW5Pkcac5yE8E83l77cVG568BUSoZyBVQCDN+yDu6fawkG3PrO+6w0wkg==" saltValue="+U+yXKfyDtlg+3koaQxb2A==" spinCount="100000" sheet="1" objects="1" scenarios="1"/>
  <mergeCells count="35">
    <mergeCell ref="A5:Z7"/>
    <mergeCell ref="H9:X11"/>
    <mergeCell ref="A4:G4"/>
    <mergeCell ref="D35:H35"/>
    <mergeCell ref="L35:P35"/>
    <mergeCell ref="T35:X35"/>
    <mergeCell ref="C27:I27"/>
    <mergeCell ref="S27:Y27"/>
    <mergeCell ref="D28:H28"/>
    <mergeCell ref="J28:K28"/>
    <mergeCell ref="P28:Q28"/>
    <mergeCell ref="T28:X28"/>
    <mergeCell ref="S30:Y30"/>
    <mergeCell ref="T31:X31"/>
    <mergeCell ref="C34:I34"/>
    <mergeCell ref="K34:Q34"/>
    <mergeCell ref="S34:Y34"/>
    <mergeCell ref="C23:I23"/>
    <mergeCell ref="K23:Q23"/>
    <mergeCell ref="S23:Y23"/>
    <mergeCell ref="D24:H24"/>
    <mergeCell ref="L24:P24"/>
    <mergeCell ref="T24:X24"/>
    <mergeCell ref="C15:I15"/>
    <mergeCell ref="K15:Q15"/>
    <mergeCell ref="S15:Y15"/>
    <mergeCell ref="D16:H16"/>
    <mergeCell ref="L16:P16"/>
    <mergeCell ref="T16:X16"/>
    <mergeCell ref="C19:I19"/>
    <mergeCell ref="K19:Q19"/>
    <mergeCell ref="S19:Y19"/>
    <mergeCell ref="D20:H20"/>
    <mergeCell ref="L20:P20"/>
    <mergeCell ref="T20:X20"/>
  </mergeCells>
  <phoneticPr fontId="2"/>
  <dataValidations count="2">
    <dataValidation type="whole" allowBlank="1" showInputMessage="1" showErrorMessage="1" sqref="L35:P35" xr:uid="{1C9A694E-860C-4ED7-B67C-B3B8FBEA7A82}">
      <formula1>26</formula1>
      <formula2>29</formula2>
    </dataValidation>
    <dataValidation type="list" allowBlank="1" showInputMessage="1" showErrorMessage="1" sqref="I37" xr:uid="{272F1AE3-C337-4561-A9D1-F6BA1DCD7C7F}">
      <formula1>$AA$36:$AA$37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2021-06-23T07:01:24Z</dcterms:modified>
</cp:coreProperties>
</file>