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4_高山村\"/>
    </mc:Choice>
  </mc:AlternateContent>
  <xr:revisionPtr revIDLastSave="0" documentId="13_ncr:1_{AD1691CD-5113-4D55-B99E-B9DE0E36F79B}" xr6:coauthVersionLast="36" xr6:coauthVersionMax="47" xr10:uidLastSave="{00000000-0000-0000-0000-000000000000}"/>
  <workbookProtection workbookAlgorithmName="SHA-512" workbookHashValue="5K9hME8JFxlgEIbjrqTXJvFp6rvFxNJ7HgIcDXKTkGSRxlBSslIuKUarvHBBZXLZ8TzzZq2RfesLrdj0pI+rKg==" workbookSaltValue="WS4Tl/izneOhQcy2gDs87A==" workbookSpinCount="100000" lockStructure="1"/>
  <bookViews>
    <workbookView showHorizontalScroll="0" showVerticalScroll="0" showSheetTabs="0"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D10" i="4"/>
  <c r="W10" i="4"/>
  <c r="AD8" i="4"/>
  <c r="I8" i="4"/>
  <c r="B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<sst xmlns="http://schemas.openxmlformats.org/spreadsheetml/2006/main" count="247" uniqueCount="118">
  <si>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</si>
  <si>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</si>
  <si>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</si>
  <si>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</si>
  <si>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</si>
  <si>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</si>
  <si>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</si>
  <si>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</si>
  <si>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</si>
  <si>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</si>
  <si>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</si>
  <si>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</si>
  <si>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</si>
  <si>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</si>
  <si>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</si>
  <si>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</si>
  <si>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</si>
  <si>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</si>
  <si>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</si>
  <si>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</si>
  <si>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</si>
  <si>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</si>
  <si>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</si>
  <si>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</si>
  <si>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</si>
  <si>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</si>
  <si>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</si>
  <si>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</si>
  <si>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</si>
  <si>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</si>
  <si>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</si>
  <si>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</si>
  <si>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</si>
  <si>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</si>
  <si>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</si>
  <si>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</si>
  <si>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</si>
  <si>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</si>
  <si>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</si>
  <si>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</si>
  <si>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</si>
  <si>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</si>
  <si>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</si>
  <si>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</si>
  <si>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</si>
  <si>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</si>
  <si>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</si>
  <si>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</si>
  <si>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</si>
  <si>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</si>
  <si>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</si>
  <si>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</si>
  <si>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</si>
  <si>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</si>
  <si>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</si>
  <si>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</si>
  <si>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</si>
  <si>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</si>
  <si>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</si>
  <si>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</si>
  <si>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</si>
  <si>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</si>
  <si>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</si>
  <si>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</si>
  <si>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</si>
  <si>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</si>
  <si>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</si>
  <si>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</si>
  <si>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</si>
  <si>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</si>
  <si>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</si>
  <si>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</si>
  <si>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</si>
  <si>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</si>
  <si>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</si>
  <si>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</si>
  <si>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</si>
  <si>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</si>
  <si>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</si>
  <si>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</si>
  <si>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</si>
  <si>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</si>
  <si>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</si>
  <si>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</si>
  <si>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</si>
  <si>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</si>
  <si>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</si>
  <si>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</si>
  <si>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</si>
  <si>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</si>
  <si>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</si>
  <si>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</si>
  <si>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</si>
  <si>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</si>
  <si>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</si>
  <si>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</si>
  <si>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</si>
  <si>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</si>
  <si>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</si>
  <si>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</si>
  <si>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</si>
  <si>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</si>
  <si>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</si>
  <si>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</si>
  <si>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</si>
  <si>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</si>
  <si>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</si>
  <si>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</si>
  <si>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</si>
  <si>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</si>
  <si>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</si>
  <si>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</si>
  <si>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</si>
  <si>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</si>
  <si>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</si>
  <si>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①有形固定資産原価償却率・・・該当数値なし
②管渠老朽化率・・・該当数値なし
③管渠改善率・・・計画的な改修が必要である。</t>
    <rPh sb="2" eb="4">
      <t>ユウケイ</t>
    </rPh>
    <rPh sb="4" eb="6">
      <t>コテイ</t>
    </rPh>
    <rPh sb="6" eb="8">
      <t>シサン</t>
    </rPh>
    <rPh sb="8" eb="10">
      <t>ゲンカ</t>
    </rPh>
    <rPh sb="10" eb="13">
      <t>ショウキャクリツ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ケイカク</t>
    </rPh>
    <rPh sb="51" eb="52">
      <t>テキ</t>
    </rPh>
    <rPh sb="53" eb="55">
      <t>カイシュウ</t>
    </rPh>
    <rPh sb="56" eb="58">
      <t>ヒツヨウ</t>
    </rPh>
    <phoneticPr fontId="4"/>
  </si>
  <si>
    <t xml:space="preserve">
①収益的収支比率・・・料金改定により使用料収入が増加したが、一般会計繰入金に頼った経営となっているため、更なる料金改定を見据えながら費用の削減と収益の確保に努める必要がある。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④企業債残高対事業規模比率・・・一般会計繰出金により当該値が０となっているが、繰出金に頼り過ぎず、営業収益を少しでも上げていく必要がある。
⑤経費回収率・・・前年と比較すると増加傾向にあるが、全国平均値と比較しても低い水準となっているので汚水処理にかかる経費も増加傾向な為更なる使用料収入確保の為の検討が必要である。
⑥汚水処理原価・・・前年度に比べ減額しているが、経年劣化による修繕が増えてきている為費用の削減に努めなければならない。
⑦施設利用率・・・人口減少により稼働率が落ちない様、適正可動状態を維持出来る様努めていきたい。
⑧水洗化率・・・前年と同様高い数値であり、更に上昇するように努める必要がある。</t>
    <rPh sb="2" eb="5">
      <t>シュウエキテキ</t>
    </rPh>
    <rPh sb="5" eb="7">
      <t>シュウシ</t>
    </rPh>
    <rPh sb="7" eb="9">
      <t>ヒリツ</t>
    </rPh>
    <rPh sb="90" eb="92">
      <t>ルイセキ</t>
    </rPh>
    <rPh sb="92" eb="95">
      <t>ケッソンキン</t>
    </rPh>
    <rPh sb="95" eb="97">
      <t>ヒリツ</t>
    </rPh>
    <rPh sb="100" eb="102">
      <t>ガイトウ</t>
    </rPh>
    <rPh sb="102" eb="104">
      <t>スウチ</t>
    </rPh>
    <rPh sb="108" eb="110">
      <t>リュウドウ</t>
    </rPh>
    <rPh sb="110" eb="112">
      <t>ヒリツ</t>
    </rPh>
    <rPh sb="115" eb="117">
      <t>ガイトウ</t>
    </rPh>
    <rPh sb="117" eb="119">
      <t>スウチ</t>
    </rPh>
    <rPh sb="123" eb="126">
      <t>キギョウサイ</t>
    </rPh>
    <rPh sb="126" eb="127">
      <t>ザン</t>
    </rPh>
    <rPh sb="127" eb="128">
      <t>タカ</t>
    </rPh>
    <rPh sb="128" eb="129">
      <t>タイ</t>
    </rPh>
    <rPh sb="129" eb="131">
      <t>ジギョウ</t>
    </rPh>
    <rPh sb="131" eb="133">
      <t>キボ</t>
    </rPh>
    <rPh sb="133" eb="135">
      <t>ヒリツ</t>
    </rPh>
    <rPh sb="138" eb="140">
      <t>イッパン</t>
    </rPh>
    <rPh sb="140" eb="142">
      <t>カイケイ</t>
    </rPh>
    <rPh sb="144" eb="145">
      <t>キン</t>
    </rPh>
    <rPh sb="148" eb="149">
      <t>トウ</t>
    </rPh>
    <rPh sb="149" eb="150">
      <t>ガイ</t>
    </rPh>
    <rPh sb="150" eb="151">
      <t>チ</t>
    </rPh>
    <rPh sb="163" eb="164">
      <t>キン</t>
    </rPh>
    <rPh sb="165" eb="166">
      <t>タヨ</t>
    </rPh>
    <rPh sb="167" eb="168">
      <t>ス</t>
    </rPh>
    <rPh sb="171" eb="173">
      <t>エイギョウ</t>
    </rPh>
    <rPh sb="173" eb="175">
      <t>シュウエキ</t>
    </rPh>
    <rPh sb="176" eb="177">
      <t>スコ</t>
    </rPh>
    <rPh sb="180" eb="181">
      <t>ア</t>
    </rPh>
    <rPh sb="185" eb="187">
      <t>ヒツヨウ</t>
    </rPh>
    <rPh sb="193" eb="195">
      <t>ケイヒ</t>
    </rPh>
    <rPh sb="195" eb="198">
      <t>カイシュウリツ</t>
    </rPh>
    <rPh sb="209" eb="211">
      <t>ゾウカ</t>
    </rPh>
    <rPh sb="218" eb="220">
      <t>ゼンコク</t>
    </rPh>
    <rPh sb="220" eb="222">
      <t>ヘイキン</t>
    </rPh>
    <rPh sb="222" eb="223">
      <t>アタイ</t>
    </rPh>
    <rPh sb="224" eb="226">
      <t>ヒカク</t>
    </rPh>
    <rPh sb="229" eb="230">
      <t>ヒク</t>
    </rPh>
    <rPh sb="231" eb="233">
      <t>スイジュン</t>
    </rPh>
    <rPh sb="258" eb="259">
      <t>サラ</t>
    </rPh>
    <rPh sb="261" eb="264">
      <t>シヨウリョウ</t>
    </rPh>
    <rPh sb="269" eb="270">
      <t>タメ</t>
    </rPh>
    <rPh sb="271" eb="273">
      <t>ケントウ</t>
    </rPh>
    <rPh sb="282" eb="284">
      <t>オスイ</t>
    </rPh>
    <rPh sb="284" eb="286">
      <t>ショリ</t>
    </rPh>
    <rPh sb="286" eb="288">
      <t>ゲンカ</t>
    </rPh>
    <rPh sb="291" eb="294">
      <t>ゼンネンド</t>
    </rPh>
    <rPh sb="295" eb="296">
      <t>クラ</t>
    </rPh>
    <rPh sb="297" eb="299">
      <t>ゲンガク</t>
    </rPh>
    <rPh sb="305" eb="307">
      <t>ケイネン</t>
    </rPh>
    <rPh sb="307" eb="309">
      <t>レッカ</t>
    </rPh>
    <rPh sb="312" eb="314">
      <t>シュウゼン</t>
    </rPh>
    <rPh sb="315" eb="316">
      <t>フ</t>
    </rPh>
    <rPh sb="322" eb="323">
      <t>タメ</t>
    </rPh>
    <rPh sb="323" eb="325">
      <t>ヒヨウ</t>
    </rPh>
    <rPh sb="326" eb="328">
      <t>サクゲン</t>
    </rPh>
    <rPh sb="329" eb="330">
      <t>ツト</t>
    </rPh>
    <rPh sb="342" eb="344">
      <t>シセツ</t>
    </rPh>
    <rPh sb="344" eb="347">
      <t>リヨウリツ</t>
    </rPh>
    <rPh sb="350" eb="352">
      <t>ジンコウ</t>
    </rPh>
    <rPh sb="352" eb="354">
      <t>ゲンショウ</t>
    </rPh>
    <rPh sb="357" eb="360">
      <t>カドウリツ</t>
    </rPh>
    <rPh sb="361" eb="362">
      <t>オ</t>
    </rPh>
    <rPh sb="365" eb="366">
      <t>ヨウ</t>
    </rPh>
    <rPh sb="374" eb="376">
      <t>イジ</t>
    </rPh>
    <rPh sb="376" eb="378">
      <t>デキ</t>
    </rPh>
    <rPh sb="379" eb="380">
      <t>ヨウ</t>
    </rPh>
    <rPh sb="380" eb="381">
      <t>ツト</t>
    </rPh>
    <rPh sb="390" eb="392">
      <t>スイセン</t>
    </rPh>
    <rPh sb="392" eb="393">
      <t>バ</t>
    </rPh>
    <rPh sb="393" eb="394">
      <t>リツ</t>
    </rPh>
    <rPh sb="397" eb="399">
      <t>ゼンネン</t>
    </rPh>
    <rPh sb="400" eb="402">
      <t>ドウヨウ</t>
    </rPh>
    <rPh sb="402" eb="403">
      <t>タカ</t>
    </rPh>
    <rPh sb="404" eb="406">
      <t>スウチ</t>
    </rPh>
    <rPh sb="410" eb="411">
      <t>サラ</t>
    </rPh>
    <rPh sb="412" eb="414">
      <t>ジョウショウ</t>
    </rPh>
    <rPh sb="419" eb="420">
      <t>ツト</t>
    </rPh>
    <rPh sb="422" eb="424">
      <t>ヒツヨウ</t>
    </rPh>
    <phoneticPr fontId="4"/>
  </si>
  <si>
    <t xml:space="preserve">
「１．経営の健全性・効率性」は、現在は主に一般会計からの繰入金で経営を維持しているため、使用料収入が増加するよう努め、人口減少が進んでいるが更なる料金改定も検討していく必要がある。
「２．老朽化の状況」は、供用開始から経過年数が経つにつれ維持管理費が増加していくことが考えられ、計画的な改修を実施していく必要がある。</t>
    <rPh sb="4" eb="6">
      <t>ケイエイ</t>
    </rPh>
    <rPh sb="7" eb="10">
      <t>ケンゼンセイ</t>
    </rPh>
    <rPh sb="11" eb="13">
      <t>コウリツ</t>
    </rPh>
    <rPh sb="13" eb="14">
      <t>セイ</t>
    </rPh>
    <rPh sb="17" eb="19">
      <t>ゲンザイ</t>
    </rPh>
    <rPh sb="20" eb="21">
      <t>オモ</t>
    </rPh>
    <rPh sb="22" eb="24">
      <t>イッパン</t>
    </rPh>
    <rPh sb="24" eb="26">
      <t>カイケイ</t>
    </rPh>
    <rPh sb="29" eb="32">
      <t>クリイレキン</t>
    </rPh>
    <rPh sb="33" eb="35">
      <t>ケイエイ</t>
    </rPh>
    <rPh sb="36" eb="38">
      <t>イジ</t>
    </rPh>
    <rPh sb="45" eb="48">
      <t>シヨウリョウ</t>
    </rPh>
    <rPh sb="48" eb="50">
      <t>シュウニュウ</t>
    </rPh>
    <rPh sb="51" eb="53">
      <t>ゾウカ</t>
    </rPh>
    <rPh sb="57" eb="58">
      <t>ツト</t>
    </rPh>
    <rPh sb="60" eb="62">
      <t>ジンコウ</t>
    </rPh>
    <rPh sb="62" eb="64">
      <t>ゲンショウ</t>
    </rPh>
    <rPh sb="65" eb="66">
      <t>スス</t>
    </rPh>
    <rPh sb="71" eb="72">
      <t>サラ</t>
    </rPh>
    <rPh sb="74" eb="76">
      <t>リョウキン</t>
    </rPh>
    <rPh sb="76" eb="78">
      <t>カイテイ</t>
    </rPh>
    <rPh sb="79" eb="81">
      <t>ケントウ</t>
    </rPh>
    <rPh sb="85" eb="87">
      <t>ヒツヨウ</t>
    </rPh>
    <rPh sb="96" eb="99">
      <t>ロウキュウカ</t>
    </rPh>
    <rPh sb="100" eb="102">
      <t>ジョウキョウ</t>
    </rPh>
    <rPh sb="105" eb="107">
      <t>キョウヨウ</t>
    </rPh>
    <rPh sb="107" eb="109">
      <t>カイシ</t>
    </rPh>
    <rPh sb="111" eb="113">
      <t>ケイカ</t>
    </rPh>
    <rPh sb="113" eb="115">
      <t>ネンスウ</t>
    </rPh>
    <rPh sb="116" eb="117">
      <t>タ</t>
    </rPh>
    <rPh sb="121" eb="123">
      <t>イジ</t>
    </rPh>
    <rPh sb="123" eb="126">
      <t>カンリヒ</t>
    </rPh>
    <rPh sb="127" eb="129">
      <t>ゾウカ</t>
    </rPh>
    <rPh sb="136" eb="137">
      <t>カンガ</t>
    </rPh>
    <rPh sb="141" eb="143">
      <t>ケイカク</t>
    </rPh>
    <rPh sb="143" eb="144">
      <t>テキ</t>
    </rPh>
    <rPh sb="145" eb="147">
      <t>カイシュウ</t>
    </rPh>
    <rPh sb="148" eb="150">
      <t>ジッシ</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</si>
</sst>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07-4941-B619-4974725077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07-4941-B619-4974725077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68.02</c:v>
                </c:pt>
                <c:pt idx="1">
                  <c:v>68.02</c:v>
                </c:pt>
                <c:pt idx="2">
                  <c:v>65.989999999999995</c:v>
                </c:pt>
                <c:pt idx="3">
                  <c:v>66.569999999999993</c:v>
                </c:pt>
                <c:pt idx="4">
                  <c:v>66.569999999999993</c:v>
                </c:pt>
              </c:numCache>
            </c:numRef>
          </c:val>
          <c:extLst>
            <c:ext xmlns:c16="http://schemas.microsoft.com/office/drawing/2014/chart" uri="{C3380CC4-5D6E-409C-BE32-E72D297353CC}">
              <c16:uniqueId val="{00000000-63D5-415D-89B8-B5FF9D15D8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63D5-415D-89B8-B5FF9D15D8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93.1</c:v>
                </c:pt>
                <c:pt idx="1">
                  <c:v>94.24</c:v>
                </c:pt>
                <c:pt idx="2">
                  <c:v>94.24</c:v>
                </c:pt>
                <c:pt idx="3">
                  <c:v>94.21</c:v>
                </c:pt>
                <c:pt idx="4">
                  <c:v>94.53</c:v>
                </c:pt>
              </c:numCache>
            </c:numRef>
          </c:val>
          <c:extLst>
            <c:ext xmlns:c16="http://schemas.microsoft.com/office/drawing/2014/chart" uri="{C3380CC4-5D6E-409C-BE32-E72D297353CC}">
              <c16:uniqueId val="{00000000-6AD2-428A-B58B-B764B7F210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6AD2-428A-B58B-B764B7F210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100.37</c:v>
                </c:pt>
                <c:pt idx="1">
                  <c:v>100.81</c:v>
                </c:pt>
                <c:pt idx="2">
                  <c:v>102.03</c:v>
                </c:pt>
                <c:pt idx="3">
                  <c:v>99.44</c:v>
                </c:pt>
                <c:pt idx="4">
                  <c:v>102.88</c:v>
                </c:pt>
              </c:numCache>
            </c:numRef>
          </c:val>
          <c:extLst>
            <c:ext xmlns:c16="http://schemas.microsoft.com/office/drawing/2014/chart" uri="{C3380CC4-5D6E-409C-BE32-E72D297353CC}">
              <c16:uniqueId val="{00000000-AAEE-43A6-9FCD-82C9DF88D0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E-43A6-9FCD-82C9DF88D0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F-45E4-BE32-02AEE77887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F-45E4-BE32-02AEE77887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E-4966-B88B-AE481BE0BB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E-4966-B88B-AE481BE0BB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7-4B2C-95F5-B7BE5D74CE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7-4B2C-95F5-B7BE5D74CE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E-4BC5-9028-0CCA053B09D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E-4BC5-9028-0CCA053B09D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BC-4A6A-869F-D527C4C57E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07BC-4A6A-869F-D527C4C57E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47.91</c:v>
                </c:pt>
                <c:pt idx="1">
                  <c:v>41.42</c:v>
                </c:pt>
                <c:pt idx="2">
                  <c:v>42.01</c:v>
                </c:pt>
                <c:pt idx="3">
                  <c:v>36.39</c:v>
                </c:pt>
                <c:pt idx="4">
                  <c:v>42.71</c:v>
                </c:pt>
              </c:numCache>
            </c:numRef>
          </c:val>
          <c:extLst>
            <c:ext xmlns:c16="http://schemas.microsoft.com/office/drawing/2014/chart" uri="{C3380CC4-5D6E-409C-BE32-E72D297353CC}">
              <c16:uniqueId val="{00000000-764B-435F-B04C-DD5DE41F25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764B-435F-B04C-DD5DE41F25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182.03</c:v>
                </c:pt>
                <c:pt idx="1">
                  <c:v>207.85</c:v>
                </c:pt>
                <c:pt idx="2">
                  <c:v>207.64</c:v>
                </c:pt>
                <c:pt idx="3">
                  <c:v>243.95</c:v>
                </c:pt>
                <c:pt idx="4">
                  <c:v>225.68</c:v>
                </c:pt>
              </c:numCache>
            </c:numRef>
          </c:val>
          <c:extLst>
            <c:ext xmlns:c16="http://schemas.microsoft.com/office/drawing/2014/chart" uri="{C3380CC4-5D6E-409C-BE32-E72D297353CC}">
              <c16:uniqueId val="{00000000-BD59-4F04-9389-4631919406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BD59-4F04-9389-4631919406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高山村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3619</v>
      </c>
      <c r="AM8" s="69"/>
      <c r="AN8" s="69"/>
      <c r="AO8" s="69"/>
      <c r="AP8" s="69"/>
      <c r="AQ8" s="69"/>
      <c r="AR8" s="69"/>
      <c r="AS8" s="69"/>
      <c r="AT8" s="68">
        <f>データ!T6</f>
        <v>64.180000000000007</v>
      </c>
      <c r="AU8" s="68"/>
      <c r="AV8" s="68"/>
      <c r="AW8" s="68"/>
      <c r="AX8" s="68"/>
      <c r="AY8" s="68"/>
      <c r="AZ8" s="68"/>
      <c r="BA8" s="68"/>
      <c r="BB8" s="68">
        <f>データ!U6</f>
        <v>56.39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21.51</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768</v>
      </c>
      <c r="AM10" s="69"/>
      <c r="AN10" s="69"/>
      <c r="AO10" s="69"/>
      <c r="AP10" s="69"/>
      <c r="AQ10" s="69"/>
      <c r="AR10" s="69"/>
      <c r="AS10" s="69"/>
      <c r="AT10" s="68">
        <f>データ!W6</f>
        <v>0.2</v>
      </c>
      <c r="AU10" s="68"/>
      <c r="AV10" s="68"/>
      <c r="AW10" s="68"/>
      <c r="AX10" s="68"/>
      <c r="AY10" s="68"/>
      <c r="AZ10" s="68"/>
      <c r="BA10" s="68"/>
      <c r="BB10" s="68">
        <f>データ!X6</f>
        <v>3840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zWMiOaCkQ3i/utJGtDP4/fRQyPKQ1phcd0JL2dfysKLJWy+RuLpD1VJ16YGz33s9BRSkYYkn/bioOsjiLr/SWA==" saltValue="nSw3RgRlXLe7+HsQY3DI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104281</v>
      </c>
      <c r="D6" s="33">
        <f t="shared" si="3"/>
        <v>47</v>
      </c>
      <c r="E6" s="33">
        <f t="shared" si="3"/>
        <v>18</v>
      </c>
      <c r="F6" s="33">
        <f t="shared" si="3"/>
        <v>0</v>
      </c>
      <c r="G6" s="33">
        <f t="shared" si="3"/>
        <v>0</v>
      </c>
      <c r="H6" s="33" t="str">
        <f t="shared" si="3"/>
        <v>群馬県　高山村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21.51</v>
      </c>
      <c r="Q6" s="34">
        <f t="shared" si="3"/>
        <v>100</v>
      </c>
      <c r="R6" s="34">
        <f t="shared" si="3"/>
        <v>2200</v>
      </c>
      <c r="S6" s="34">
        <f t="shared" si="3"/>
        <v>3619</v>
      </c>
      <c r="T6" s="34">
        <f t="shared" si="3"/>
        <v>64.180000000000007</v>
      </c>
      <c r="U6" s="34">
        <f t="shared" si="3"/>
        <v>56.39</v>
      </c>
      <c r="V6" s="34">
        <f t="shared" si="3"/>
        <v>768</v>
      </c>
      <c r="W6" s="34">
        <f t="shared" si="3"/>
        <v>0.2</v>
      </c>
      <c r="X6" s="34">
        <f t="shared" si="3"/>
        <v>3840</v>
      </c>
      <c r="Y6" s="35">
        <f>IF(Y7="",NA(),Y7)</f>
        <v>100.37</v>
      </c>
      <c r="Z6" s="35">
        <f t="shared" ref="Z6:AH6" si="4">IF(Z7="",NA(),Z7)</f>
        <v>100.81</v>
      </c>
      <c r="AA6" s="35">
        <f t="shared" si="4"/>
        <v>102.03</v>
      </c>
      <c r="AB6" s="35">
        <f t="shared" si="4"/>
        <v>99.44</v>
      </c>
      <c r="AC6" s="35">
        <f t="shared" si="4"/>
        <v>102.88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244.85</v>
      </c>
      <c r="BM6" s="35">
        <f t="shared" si="7"/>
        <v>296.89</v>
      </c>
      <c r="BN6" s="35">
        <f t="shared" si="7"/>
        <v>270.57</v>
      </c>
      <c r="BO6" s="35">
        <f t="shared" si="7"/>
        <v>294.27</v>
      </c>
      <c r="BP6" s="34" t="str">
        <f>IF(BP7="","",IF(BP7="-","【-】","【"&amp;SUBSTITUTE(TEXT(BP7,"#,##0.00"),"-","△")&amp;"】"))</f>
        <v>【314.13】</v>
      </c>
      <c r="BQ6" s="35">
        <f>IF(BQ7="",NA(),BQ7)</f>
        <v>47.91</v>
      </c>
      <c r="BR6" s="35">
        <f t="shared" ref="BR6:BZ6" si="8">IF(BR7="",NA(),BR7)</f>
        <v>41.42</v>
      </c>
      <c r="BS6" s="35">
        <f t="shared" si="8"/>
        <v>42.01</v>
      </c>
      <c r="BT6" s="35">
        <f t="shared" si="8"/>
        <v>36.39</v>
      </c>
      <c r="BU6" s="35">
        <f t="shared" si="8"/>
        <v>42.71</v>
      </c>
      <c r="BV6" s="35">
        <f t="shared" si="8"/>
        <v>55.84</v>
      </c>
      <c r="BW6" s="35">
        <f t="shared" si="8"/>
        <v>64.78</v>
      </c>
      <c r="BX6" s="35">
        <f t="shared" si="8"/>
        <v>63.06</v>
      </c>
      <c r="BY6" s="35">
        <f t="shared" si="8"/>
        <v>62.5</v>
      </c>
      <c r="BZ6" s="35">
        <f t="shared" si="8"/>
        <v>60.59</v>
      </c>
      <c r="CA6" s="34" t="str">
        <f>IF(CA7="","",IF(CA7="-","【-】","【"&amp;SUBSTITUTE(TEXT(CA7,"#,##0.00"),"-","△")&amp;"】"))</f>
        <v>【58.42】</v>
      </c>
      <c r="CB6" s="35">
        <f>IF(CB7="",NA(),CB7)</f>
        <v>182.03</v>
      </c>
      <c r="CC6" s="35">
        <f t="shared" ref="CC6:CK6" si="9">IF(CC7="",NA(),CC7)</f>
        <v>207.85</v>
      </c>
      <c r="CD6" s="35">
        <f t="shared" si="9"/>
        <v>207.64</v>
      </c>
      <c r="CE6" s="35">
        <f t="shared" si="9"/>
        <v>243.95</v>
      </c>
      <c r="CF6" s="35">
        <f t="shared" si="9"/>
        <v>225.68</v>
      </c>
      <c r="CG6" s="35">
        <f t="shared" si="9"/>
        <v>287.57</v>
      </c>
      <c r="CH6" s="35">
        <f t="shared" si="9"/>
        <v>250.21</v>
      </c>
      <c r="CI6" s="35">
        <f t="shared" si="9"/>
        <v>264.77</v>
      </c>
      <c r="CJ6" s="35">
        <f t="shared" si="9"/>
        <v>269.33</v>
      </c>
      <c r="CK6" s="35">
        <f t="shared" si="9"/>
        <v>280.23</v>
      </c>
      <c r="CL6" s="34" t="str">
        <f>IF(CL7="","",IF(CL7="-","【-】","【"&amp;SUBSTITUTE(TEXT(CL7,"#,##0.00"),"-","△")&amp;"】"))</f>
        <v>【282.28】</v>
      </c>
      <c r="CM6" s="35">
        <f>IF(CM7="",NA(),CM7)</f>
        <v>68.02</v>
      </c>
      <c r="CN6" s="35">
        <f t="shared" ref="CN6:CV6" si="10">IF(CN7="",NA(),CN7)</f>
        <v>68.02</v>
      </c>
      <c r="CO6" s="35">
        <f t="shared" si="10"/>
        <v>65.989999999999995</v>
      </c>
      <c r="CP6" s="35">
        <f t="shared" si="10"/>
        <v>66.569999999999993</v>
      </c>
      <c r="CQ6" s="35">
        <f t="shared" si="10"/>
        <v>66.569999999999993</v>
      </c>
      <c r="CR6" s="35">
        <f t="shared" si="10"/>
        <v>61.55</v>
      </c>
      <c r="CS6" s="35">
        <f t="shared" si="10"/>
        <v>61.79</v>
      </c>
      <c r="CT6" s="35">
        <f t="shared" si="10"/>
        <v>59.94</v>
      </c>
      <c r="CU6" s="35">
        <f t="shared" si="10"/>
        <v>59.64</v>
      </c>
      <c r="CV6" s="35">
        <f t="shared" si="10"/>
        <v>58.19</v>
      </c>
      <c r="CW6" s="34" t="str">
        <f>IF(CW7="","",IF(CW7="-","【-】","【"&amp;SUBSTITUTE(TEXT(CW7,"#,##0.00"),"-","△")&amp;"】"))</f>
        <v>【57.83】</v>
      </c>
      <c r="CX6" s="35">
        <f>IF(CX7="",NA(),CX7)</f>
        <v>93.1</v>
      </c>
      <c r="CY6" s="35">
        <f t="shared" ref="CY6:DG6" si="11">IF(CY7="",NA(),CY7)</f>
        <v>94.24</v>
      </c>
      <c r="CZ6" s="35">
        <f t="shared" si="11"/>
        <v>94.24</v>
      </c>
      <c r="DA6" s="35">
        <f t="shared" si="11"/>
        <v>94.21</v>
      </c>
      <c r="DB6" s="35">
        <f t="shared" si="11"/>
        <v>94.53</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104281</v>
      </c>
      <c r="D7" s="37">
        <v>47</v>
      </c>
      <c r="E7" s="37">
        <v>18</v>
      </c>
      <c r="F7" s="37">
        <v>0</v>
      </c>
      <c r="G7" s="37">
        <v>0</v>
      </c>
      <c r="H7" s="37" t="s">
        <v>97</v>
      </c>
      <c r="I7" s="37" t="s">
        <v>98</v>
      </c>
      <c r="J7" s="37" t="s">
        <v>99</v>
      </c>
      <c r="K7" s="37" t="s">
        <v>100</v>
      </c>
      <c r="L7" s="37" t="s">
        <v>101</v>
      </c>
      <c r="M7" s="37" t="s">
        <v>102</v>
      </c>
      <c r="N7" s="38" t="s">
        <v>103</v>
      </c>
      <c r="O7" s="38" t="s">
        <v>104</v>
      </c>
      <c r="P7" s="38">
        <v>21.51</v>
      </c>
      <c r="Q7" s="38">
        <v>100</v>
      </c>
      <c r="R7" s="38">
        <v>2200</v>
      </c>
      <c r="S7" s="38">
        <v>3619</v>
      </c>
      <c r="T7" s="38">
        <v>64.180000000000007</v>
      </c>
      <c r="U7" s="38">
        <v>56.39</v>
      </c>
      <c r="V7" s="38">
        <v>768</v>
      </c>
      <c r="W7" s="38">
        <v>0.2</v>
      </c>
      <c r="X7" s="38">
        <v>3840</v>
      </c>
      <c r="Y7" s="38">
        <v>100.37</v>
      </c>
      <c r="Z7" s="38">
        <v>100.81</v>
      </c>
      <c r="AA7" s="38">
        <v>102.03</v>
      </c>
      <c r="AB7" s="38">
        <v>99.44</v>
      </c>
      <c r="AC7" s="38">
        <v>102.88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244.85</v>
      </c>
      <c r="BM7" s="38">
        <v>296.89</v>
      </c>
      <c r="BN7" s="38">
        <v>270.57</v>
      </c>
      <c r="BO7" s="38">
        <v>294.27</v>
      </c>
      <c r="BP7" s="38">
        <v>314.13</v>
      </c>
      <c r="BQ7" s="38">
        <v>47.91</v>
      </c>
      <c r="BR7" s="38">
        <v>41.42</v>
      </c>
      <c r="BS7" s="38">
        <v>42.01</v>
      </c>
      <c r="BT7" s="38">
        <v>36.39</v>
      </c>
      <c r="BU7" s="38">
        <v>42.71</v>
      </c>
      <c r="BV7" s="38">
        <v>55.84</v>
      </c>
      <c r="BW7" s="38">
        <v>64.78</v>
      </c>
      <c r="BX7" s="38">
        <v>63.06</v>
      </c>
      <c r="BY7" s="38">
        <v>62.5</v>
      </c>
      <c r="BZ7" s="38">
        <v>60.59</v>
      </c>
      <c r="CA7" s="38">
        <v>58.42</v>
      </c>
      <c r="CB7" s="38">
        <v>182.03</v>
      </c>
      <c r="CC7" s="38">
        <v>207.85</v>
      </c>
      <c r="CD7" s="38">
        <v>207.64</v>
      </c>
      <c r="CE7" s="38">
        <v>243.95</v>
      </c>
      <c r="CF7" s="38">
        <v>225.68</v>
      </c>
      <c r="CG7" s="38">
        <v>287.57</v>
      </c>
      <c r="CH7" s="38">
        <v>250.21</v>
      </c>
      <c r="CI7" s="38">
        <v>264.77</v>
      </c>
      <c r="CJ7" s="38">
        <v>269.33</v>
      </c>
      <c r="CK7" s="38">
        <v>280.23</v>
      </c>
      <c r="CL7" s="38">
        <v>282.27999999999997</v>
      </c>
      <c r="CM7" s="38">
        <v>68.02</v>
      </c>
      <c r="CN7" s="38">
        <v>68.02</v>
      </c>
      <c r="CO7" s="38">
        <v>65.989999999999995</v>
      </c>
      <c r="CP7" s="38">
        <v>66.569999999999993</v>
      </c>
      <c r="CQ7" s="38">
        <v>66.569999999999993</v>
      </c>
      <c r="CR7" s="38">
        <v>61.55</v>
      </c>
      <c r="CS7" s="38">
        <v>61.79</v>
      </c>
      <c r="CT7" s="38">
        <v>59.94</v>
      </c>
      <c r="CU7" s="38">
        <v>59.64</v>
      </c>
      <c r="CV7" s="38">
        <v>58.19</v>
      </c>
      <c r="CW7" s="38">
        <v>57.83</v>
      </c>
      <c r="CX7" s="38">
        <v>93.1</v>
      </c>
      <c r="CY7" s="38">
        <v>94.24</v>
      </c>
      <c r="CZ7" s="38">
        <v>94.24</v>
      </c>
      <c r="DA7" s="38">
        <v>94.21</v>
      </c>
      <c r="DB7" s="38">
        <v>94.53</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2022-02-10T05:56:38Z</cp:lastPrinted>
  <dcterms:created xsi:type="dcterms:W3CDTF">2021-12-03T08:09:48Z</dcterms:created>
  <dcterms:modified xsi:type="dcterms:W3CDTF">2022-02-10T05:56:46Z</dcterms:modified>
  <cp:category/>
</cp:coreProperties>
</file>