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Users\goto-tetsuya\Desktop\OK\"/>
    </mc:Choice>
  </mc:AlternateContent>
  <xr:revisionPtr revIDLastSave="0" documentId="13_ncr:1_{F41D2F55-8045-4525-89C9-61C8E9A71D36}" xr6:coauthVersionLast="36" xr6:coauthVersionMax="36" xr10:uidLastSave="{00000000-0000-0000-0000-000000000000}"/>
  <workbookProtection workbookAlgorithmName="SHA-512" workbookHashValue="aOnIabcP8G8jin1z8W0VEvTur3CtI1sYc3l/kjazEr7KPHCADLIyOmEc94PsS/C3vFHtB4iFKJ/5DnPwgDRxEw==" workbookSaltValue="m/SK9FuLee+DIksQ0iw1JQ==" workbookSpinCount="100000" lockStructure="1"/>
  <bookViews>
    <workbookView xWindow="0" yWindow="0" windowWidth="20490" windowHeight="74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I10" i="4" s="1"/>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E86" i="4"/>
  <c r="AT10" i="4"/>
  <c r="AL10" i="4"/>
  <c r="AD10" i="4"/>
  <c r="B10" i="4"/>
  <c r="AL8" i="4"/>
  <c r="P8" i="4"/>
  <c r="I8" i="4"/>
</calcChain>
</file>

<file path=xl/sharedStrings.xml><?xml version="1.0" encoding="utf-8"?>
<sst xmlns="http://schemas.openxmlformats.org/spreadsheetml/2006/main" count="241" uniqueCount="118">
  <si>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</si>
  <si>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</si>
  <si>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</si>
  <si>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</si>
  <si>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</si>
  <si>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</si>
  <si>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</si>
  <si>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</si>
  <si>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</si>
  <si>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</si>
  <si>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</si>
  <si>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</si>
  <si>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</si>
  <si>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</si>
  <si>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</si>
  <si>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</si>
  <si>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</si>
  <si>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</si>
  <si>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</si>
  <si>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</si>
  <si>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</si>
  <si>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</si>
  <si>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</si>
  <si>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</si>
  <si>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</si>
  <si>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</si>
  <si>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</si>
  <si>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</si>
  <si>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</si>
  <si>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</si>
  <si>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</si>
  <si>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</si>
  <si>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</si>
  <si>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</si>
  <si>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</si>
  <si>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</si>
  <si>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</si>
  <si>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</si>
  <si>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</si>
  <si>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</si>
  <si>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</si>
  <si>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</si>
  <si>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</si>
  <si>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</si>
  <si>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</si>
  <si>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</si>
  <si>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</si>
  <si>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</si>
  <si>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</si>
  <si>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</si>
  <si>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</si>
  <si>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</si>
  <si>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</si>
  <si>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</si>
  <si>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</si>
  <si>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</si>
  <si>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</si>
  <si>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</si>
  <si>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</si>
  <si>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</si>
  <si>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</si>
  <si>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</si>
  <si>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</si>
  <si>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</si>
  <si>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</si>
  <si>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</si>
  <si>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</si>
  <si>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</si>
  <si>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</si>
  <si>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</si>
  <si>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</si>
  <si>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</si>
  <si>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</si>
  <si>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</si>
  <si>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</si>
  <si>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</si>
  <si>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</si>
  <si>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</si>
  <si>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</si>
  <si>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</si>
  <si>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</si>
  <si>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</si>
  <si>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</si>
  <si>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</si>
  <si>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</si>
  <si>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</si>
  <si>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</si>
  <si>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</si>
  <si>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</si>
  <si>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</si>
  <si>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</si>
  <si>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</si>
  <si>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</si>
  <si>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</si>
  <si>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</si>
  <si>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</si>
  <si>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</si>
  <si>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甘楽町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</si>
  <si>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</si>
  <si>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</si>
  <si>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</si>
  <si>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</si>
  <si>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</si>
  <si>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</si>
  <si>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</si>
  <si>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</si>
  <si>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</si>
  <si>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</si>
  <si>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</si>
  <si>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</si>
  <si>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</si>
  <si>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</si>
  <si>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</si>
  <si>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</si>
  <si>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</si>
  <si>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①－
②－
③令和２年度は裏福島地区の管渠布設工事が終了した。今までは管渠の延長が主な主要事業であったが、今後は整備を進めてきた管渠の老朽化対策が主となってくると考えられる。長寿命化・耐震化を含めた改築更新を効率的に進め、適切な維持管理と合わせた計画的なストックマネジメントの導入が重要な課題となっている。
</t>
    <rPh sb="7" eb="9">
      <t>レイワ</t>
    </rPh>
    <rPh sb="10" eb="12">
      <t>ネンド</t>
    </rPh>
    <rPh sb="13" eb="14">
      <t>ウラ</t>
    </rPh>
    <rPh sb="14" eb="16">
      <t>フクシマ</t>
    </rPh>
    <rPh sb="16" eb="18">
      <t>チク</t>
    </rPh>
    <rPh sb="19" eb="21">
      <t>カンキョ</t>
    </rPh>
    <rPh sb="21" eb="23">
      <t>フセツ</t>
    </rPh>
    <rPh sb="23" eb="25">
      <t>コウジ</t>
    </rPh>
    <rPh sb="26" eb="28">
      <t>シュウリョウ</t>
    </rPh>
    <rPh sb="31" eb="32">
      <t>イマ</t>
    </rPh>
    <rPh sb="35" eb="37">
      <t>カンキョ</t>
    </rPh>
    <rPh sb="38" eb="40">
      <t>エンチョウ</t>
    </rPh>
    <rPh sb="41" eb="42">
      <t>オモ</t>
    </rPh>
    <rPh sb="43" eb="45">
      <t>シュヨウ</t>
    </rPh>
    <rPh sb="45" eb="47">
      <t>ジギョウ</t>
    </rPh>
    <rPh sb="53" eb="55">
      <t>コンゴ</t>
    </rPh>
    <rPh sb="56" eb="58">
      <t>セイビ</t>
    </rPh>
    <rPh sb="59" eb="60">
      <t>スス</t>
    </rPh>
    <rPh sb="64" eb="66">
      <t>カンキョ</t>
    </rPh>
    <rPh sb="67" eb="70">
      <t>ロウキュウカ</t>
    </rPh>
    <rPh sb="70" eb="72">
      <t>タイサク</t>
    </rPh>
    <rPh sb="73" eb="74">
      <t>シュ</t>
    </rPh>
    <rPh sb="81" eb="82">
      <t>カンガ</t>
    </rPh>
    <rPh sb="87" eb="89">
      <t>チョウジュ</t>
    </rPh>
    <rPh sb="89" eb="90">
      <t>メイ</t>
    </rPh>
    <rPh sb="90" eb="91">
      <t>カ</t>
    </rPh>
    <rPh sb="92" eb="95">
      <t>タイシンカ</t>
    </rPh>
    <rPh sb="96" eb="97">
      <t>フク</t>
    </rPh>
    <rPh sb="99" eb="101">
      <t>カイチク</t>
    </rPh>
    <rPh sb="101" eb="103">
      <t>コウシン</t>
    </rPh>
    <rPh sb="104" eb="107">
      <t>コウリツテキ</t>
    </rPh>
    <rPh sb="108" eb="109">
      <t>スス</t>
    </rPh>
    <rPh sb="111" eb="113">
      <t>テキセツ</t>
    </rPh>
    <rPh sb="114" eb="116">
      <t>イジ</t>
    </rPh>
    <rPh sb="116" eb="118">
      <t>カンリ</t>
    </rPh>
    <rPh sb="119" eb="120">
      <t>ア</t>
    </rPh>
    <rPh sb="123" eb="126">
      <t>ケイカクテキ</t>
    </rPh>
    <rPh sb="138" eb="140">
      <t>ドウニュウ</t>
    </rPh>
    <rPh sb="141" eb="143">
      <t>ジュウヨウ</t>
    </rPh>
    <rPh sb="144" eb="146">
      <t>カダイ</t>
    </rPh>
    <phoneticPr fontId="4"/>
  </si>
  <si>
    <t xml:space="preserve">①接続戸数は前年度と比較して増加、料金収入も増えているが、公営企業会計移行業務などによる委託費の増加に伴い、営業費用が増加したため、収益的収支比率は減少した。今後も、経営戦略に基づき適切な事業を行う必要がある。
②－
③－
④地方債残高をすべて一般会計からの繰入金で賄っているため計上されない。
⑤公営企業会計移行業務などによる委託費の増加に伴い汚水処理費が増加となったが、接続戸数や有収水量、料金収入ともに増加したため、経費回収率は増加となった。
⑥公営企業会計移行業務などによる委託費の増加に伴う汚水処理費が増加となったが、それ以上に年間有収水量が増加したため、汚水処理原価は減少した。今後も委託費は見込まれることから接続率向上のため接続推進に努めていきたい。
⑦晴天時、雨天時では行っておらず、有収水量をもとに算出しているため計上されない。
⑧死亡や転出等による人口減少により、供用開始区域内の人口が減少したため、水洗化率が減少した。今後も人口減少は課題であり、接続推進に努め、水洗化率を維持向上していきたい。
</t>
    <rPh sb="1" eb="2">
      <t>セツ</t>
    </rPh>
    <rPh sb="2" eb="3">
      <t>ツヅ</t>
    </rPh>
    <rPh sb="3" eb="5">
      <t>コスウ</t>
    </rPh>
    <rPh sb="6" eb="9">
      <t>ゼンネンド</t>
    </rPh>
    <rPh sb="10" eb="12">
      <t>ヒカク</t>
    </rPh>
    <rPh sb="14" eb="16">
      <t>ゾウカ</t>
    </rPh>
    <rPh sb="17" eb="19">
      <t>リョウキン</t>
    </rPh>
    <rPh sb="19" eb="21">
      <t>シュウニュウ</t>
    </rPh>
    <rPh sb="22" eb="23">
      <t>フ</t>
    </rPh>
    <rPh sb="29" eb="31">
      <t>コウエイ</t>
    </rPh>
    <rPh sb="31" eb="33">
      <t>キギョウ</t>
    </rPh>
    <rPh sb="33" eb="35">
      <t>カイケイ</t>
    </rPh>
    <rPh sb="35" eb="37">
      <t>イコウ</t>
    </rPh>
    <rPh sb="37" eb="39">
      <t>ギョウム</t>
    </rPh>
    <rPh sb="44" eb="46">
      <t>イタク</t>
    </rPh>
    <rPh sb="46" eb="47">
      <t>ヒ</t>
    </rPh>
    <rPh sb="48" eb="50">
      <t>ゾウカ</t>
    </rPh>
    <rPh sb="51" eb="52">
      <t>トモナ</t>
    </rPh>
    <rPh sb="54" eb="56">
      <t>エイギョウ</t>
    </rPh>
    <rPh sb="56" eb="58">
      <t>ヒヨウ</t>
    </rPh>
    <rPh sb="59" eb="61">
      <t>ゾウカ</t>
    </rPh>
    <rPh sb="66" eb="69">
      <t>シュウエキテキ</t>
    </rPh>
    <rPh sb="69" eb="71">
      <t>シュウシ</t>
    </rPh>
    <rPh sb="71" eb="73">
      <t>ヒリツ</t>
    </rPh>
    <rPh sb="74" eb="76">
      <t>ゲンショウ</t>
    </rPh>
    <rPh sb="79" eb="81">
      <t>コンゴ</t>
    </rPh>
    <rPh sb="83" eb="85">
      <t>ケイエイ</t>
    </rPh>
    <rPh sb="85" eb="87">
      <t>センリャク</t>
    </rPh>
    <rPh sb="88" eb="89">
      <t>モト</t>
    </rPh>
    <rPh sb="91" eb="93">
      <t>テキセツ</t>
    </rPh>
    <rPh sb="94" eb="96">
      <t>ジギョウ</t>
    </rPh>
    <rPh sb="97" eb="98">
      <t>オコナ</t>
    </rPh>
    <rPh sb="99" eb="101">
      <t>ヒツヨウ</t>
    </rPh>
    <rPh sb="140" eb="142">
      <t>ケイジョウ</t>
    </rPh>
    <rPh sb="213" eb="214">
      <t>セツ</t>
    </rPh>
    <rPh sb="214" eb="215">
      <t>ツヅ</t>
    </rPh>
    <rPh sb="215" eb="217">
      <t>コスウ</t>
    </rPh>
    <rPh sb="218" eb="220">
      <t>ユウシュウ</t>
    </rPh>
    <rPh sb="220" eb="222">
      <t>スイリョウ</t>
    </rPh>
    <rPh sb="223" eb="225">
      <t>リョウキン</t>
    </rPh>
    <rPh sb="225" eb="227">
      <t>シュウニュウ</t>
    </rPh>
    <rPh sb="230" eb="232">
      <t>ゾウカ</t>
    </rPh>
    <rPh sb="237" eb="239">
      <t>ケイヒ</t>
    </rPh>
    <rPh sb="239" eb="241">
      <t>カイシュウ</t>
    </rPh>
    <rPh sb="241" eb="242">
      <t>リツ</t>
    </rPh>
    <rPh sb="243" eb="245">
      <t>ゾウカ</t>
    </rPh>
    <rPh sb="252" eb="254">
      <t>コウエイ</t>
    </rPh>
    <rPh sb="254" eb="256">
      <t>キギョウ</t>
    </rPh>
    <rPh sb="256" eb="258">
      <t>カイケイ</t>
    </rPh>
    <rPh sb="258" eb="260">
      <t>イコウ</t>
    </rPh>
    <rPh sb="260" eb="262">
      <t>ギョウム</t>
    </rPh>
    <rPh sb="267" eb="269">
      <t>イタク</t>
    </rPh>
    <rPh sb="269" eb="270">
      <t>ヒ</t>
    </rPh>
    <rPh sb="271" eb="273">
      <t>ゾウカ</t>
    </rPh>
    <rPh sb="274" eb="275">
      <t>トモナ</t>
    </rPh>
    <rPh sb="276" eb="278">
      <t>オスイ</t>
    </rPh>
    <rPh sb="278" eb="280">
      <t>ショリ</t>
    </rPh>
    <rPh sb="280" eb="281">
      <t>ヒ</t>
    </rPh>
    <rPh sb="282" eb="284">
      <t>ゾウカ</t>
    </rPh>
    <rPh sb="292" eb="294">
      <t>イジョウ</t>
    </rPh>
    <rPh sb="295" eb="297">
      <t>ネンカン</t>
    </rPh>
    <rPh sb="297" eb="298">
      <t>ア</t>
    </rPh>
    <rPh sb="309" eb="311">
      <t>オスイ</t>
    </rPh>
    <rPh sb="311" eb="313">
      <t>ショリ</t>
    </rPh>
    <rPh sb="313" eb="315">
      <t>ゲンカ</t>
    </rPh>
    <rPh sb="316" eb="318">
      <t>ゲンショウ</t>
    </rPh>
    <rPh sb="321" eb="323">
      <t>コンゴ</t>
    </rPh>
    <rPh sb="324" eb="326">
      <t>イタク</t>
    </rPh>
    <rPh sb="326" eb="327">
      <t>ヒ</t>
    </rPh>
    <rPh sb="328" eb="330">
      <t>ミコ</t>
    </rPh>
    <rPh sb="337" eb="338">
      <t>セツ</t>
    </rPh>
    <rPh sb="338" eb="339">
      <t>ツヅ</t>
    </rPh>
    <rPh sb="339" eb="340">
      <t>リツ</t>
    </rPh>
    <rPh sb="340" eb="342">
      <t>コウジョウ</t>
    </rPh>
    <rPh sb="345" eb="346">
      <t>セツ</t>
    </rPh>
    <rPh sb="346" eb="347">
      <t>ツヅ</t>
    </rPh>
    <rPh sb="347" eb="349">
      <t>スイシン</t>
    </rPh>
    <rPh sb="350" eb="351">
      <t>ツト</t>
    </rPh>
    <rPh sb="366" eb="368">
      <t>ケイジョウ</t>
    </rPh>
    <rPh sb="401" eb="403">
      <t>シボウ</t>
    </rPh>
    <rPh sb="404" eb="406">
      <t>テンシュツ</t>
    </rPh>
    <rPh sb="406" eb="407">
      <t>トウ</t>
    </rPh>
    <rPh sb="410" eb="412">
      <t>ジンコウ</t>
    </rPh>
    <rPh sb="412" eb="414">
      <t>ゲンショウ</t>
    </rPh>
    <rPh sb="418" eb="420">
      <t>キョウヨウ</t>
    </rPh>
    <rPh sb="420" eb="422">
      <t>カイシ</t>
    </rPh>
    <rPh sb="422" eb="424">
      <t>クイキ</t>
    </rPh>
    <rPh sb="424" eb="425">
      <t>ナイ</t>
    </rPh>
    <rPh sb="426" eb="428">
      <t>ジンコウ</t>
    </rPh>
    <rPh sb="429" eb="431">
      <t>ゲンショウ</t>
    </rPh>
    <rPh sb="436" eb="439">
      <t>スイセンカ</t>
    </rPh>
    <rPh sb="439" eb="440">
      <t>リツ</t>
    </rPh>
    <rPh sb="441" eb="443">
      <t>ゲンショウ</t>
    </rPh>
    <rPh sb="446" eb="448">
      <t>コンゴ</t>
    </rPh>
    <rPh sb="449" eb="451">
      <t>ジンコウ</t>
    </rPh>
    <rPh sb="451" eb="453">
      <t>ゲンショウ</t>
    </rPh>
    <rPh sb="454" eb="456">
      <t>カダイセツツヅスイシンツトスイセンカリツイジコウジョウ</t>
    </rPh>
    <phoneticPr fontId="4"/>
  </si>
  <si>
    <t>　本事業においては、営業費用の増加などから料金収入のみで維持管理費用を賄うことは難しい。また、建設当初においては、主要幹線管渠の整備費が短期的に集中したため、起債償還が膨らみ下水道財政を圧迫しているため一般会計からの繰入金により対応していた。
　今後においては、接続推進を引き続き行いながら、接続率向上により料金収入を増加させ、維持管理費と償還利子分は使用料で賄っていく必要がある。また、公営企業会計移行による経営基盤の実態をより正確に把握していきたい。</t>
    <rPh sb="1" eb="2">
      <t>ホン</t>
    </rPh>
    <rPh sb="2" eb="4">
      <t>ジギョウ</t>
    </rPh>
    <rPh sb="10" eb="12">
      <t>エイギョウ</t>
    </rPh>
    <rPh sb="12" eb="14">
      <t>ヒヨウ</t>
    </rPh>
    <rPh sb="15" eb="17">
      <t>ゾウカ</t>
    </rPh>
    <rPh sb="21" eb="23">
      <t>リョウキン</t>
    </rPh>
    <rPh sb="23" eb="25">
      <t>シュウニュウ</t>
    </rPh>
    <rPh sb="28" eb="30">
      <t>イジ</t>
    </rPh>
    <rPh sb="30" eb="32">
      <t>カンリ</t>
    </rPh>
    <rPh sb="32" eb="34">
      <t>ヒヨウ</t>
    </rPh>
    <rPh sb="35" eb="36">
      <t>マカナ</t>
    </rPh>
    <rPh sb="40" eb="41">
      <t>ムズカ</t>
    </rPh>
    <rPh sb="47" eb="49">
      <t>ケンセツ</t>
    </rPh>
    <rPh sb="49" eb="51">
      <t>トウショ</t>
    </rPh>
    <rPh sb="57" eb="59">
      <t>シュヨウ</t>
    </rPh>
    <rPh sb="59" eb="61">
      <t>カンセン</t>
    </rPh>
    <rPh sb="61" eb="63">
      <t>カンキョ</t>
    </rPh>
    <rPh sb="64" eb="66">
      <t>セイビ</t>
    </rPh>
    <rPh sb="66" eb="67">
      <t>ヒ</t>
    </rPh>
    <rPh sb="68" eb="71">
      <t>タンキテキ</t>
    </rPh>
    <rPh sb="72" eb="74">
      <t>シュウチュウ</t>
    </rPh>
    <rPh sb="79" eb="81">
      <t>キサイ</t>
    </rPh>
    <rPh sb="81" eb="83">
      <t>ショウカン</t>
    </rPh>
    <rPh sb="84" eb="85">
      <t>フク</t>
    </rPh>
    <rPh sb="87" eb="90">
      <t>ゲスイドウ</t>
    </rPh>
    <rPh sb="90" eb="92">
      <t>ザイセイ</t>
    </rPh>
    <rPh sb="93" eb="95">
      <t>アッパク</t>
    </rPh>
    <rPh sb="101" eb="103">
      <t>イッパン</t>
    </rPh>
    <rPh sb="103" eb="105">
      <t>カイケイ</t>
    </rPh>
    <rPh sb="108" eb="110">
      <t>クリイレ</t>
    </rPh>
    <rPh sb="110" eb="111">
      <t>キン</t>
    </rPh>
    <rPh sb="114" eb="116">
      <t>タイオウ</t>
    </rPh>
    <rPh sb="123" eb="125">
      <t>コンゴ</t>
    </rPh>
    <rPh sb="131" eb="132">
      <t>セツ</t>
    </rPh>
    <rPh sb="132" eb="133">
      <t>ツヅ</t>
    </rPh>
    <rPh sb="133" eb="135">
      <t>スイシン</t>
    </rPh>
    <rPh sb="136" eb="137">
      <t>ヒ</t>
    </rPh>
    <rPh sb="138" eb="139">
      <t>ツヅ</t>
    </rPh>
    <rPh sb="140" eb="141">
      <t>オコナ</t>
    </rPh>
    <rPh sb="146" eb="147">
      <t>セツ</t>
    </rPh>
    <rPh sb="147" eb="148">
      <t>ツヅ</t>
    </rPh>
    <rPh sb="148" eb="149">
      <t>リツ</t>
    </rPh>
    <rPh sb="149" eb="151">
      <t>コウジョウ</t>
    </rPh>
    <rPh sb="154" eb="156">
      <t>リョウキン</t>
    </rPh>
    <rPh sb="156" eb="158">
      <t>シュウニュウ</t>
    </rPh>
    <rPh sb="159" eb="161">
      <t>ゾウカ</t>
    </rPh>
    <rPh sb="164" eb="166">
      <t>イジ</t>
    </rPh>
    <rPh sb="166" eb="169">
      <t>カンリヒ</t>
    </rPh>
    <rPh sb="170" eb="172">
      <t>ショウカン</t>
    </rPh>
    <rPh sb="172" eb="174">
      <t>リシ</t>
    </rPh>
    <rPh sb="174" eb="175">
      <t>ブン</t>
    </rPh>
    <rPh sb="176" eb="179">
      <t>シヨウリョウ</t>
    </rPh>
    <rPh sb="180" eb="181">
      <t>マカナ</t>
    </rPh>
    <rPh sb="185" eb="187">
      <t>ヒツヨウ</t>
    </rPh>
    <rPh sb="194" eb="196">
      <t>コウエイ</t>
    </rPh>
    <rPh sb="196" eb="198">
      <t>キギョウ</t>
    </rPh>
    <rPh sb="198" eb="200">
      <t>カイケイ</t>
    </rPh>
    <rPh sb="200" eb="202">
      <t>イコウ</t>
    </rPh>
    <rPh sb="205" eb="207">
      <t>ケイエイ</t>
    </rPh>
    <rPh sb="207" eb="209">
      <t>キバン</t>
    </rPh>
    <rPh sb="210" eb="212">
      <t>ジッタイ</t>
    </rPh>
    <rPh sb="215" eb="217">
      <t>セイカク</t>
    </rPh>
    <rPh sb="218" eb="220">
      <t>ハアク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</si>
</sst>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formatCode="#,##0.00;&quot;△&quot;#,##0.00;&quot;-&quot;">
                  <c:v>1.83</c:v>
                </c:pt>
                <c:pt idx="4" formatCode="#,##0.00;&quot;△&quot;#,##0.00;&quot;-&quot;">
                  <c:v>1.83</c:v>
                </c:pt>
              </c:numCache>
            </c:numRef>
          </c:val>
          <c:extLst>
            <c:ext xmlns:c16="http://schemas.microsoft.com/office/drawing/2014/chart" uri="{C3380CC4-5D6E-409C-BE32-E72D297353CC}">
              <c16:uniqueId val="{00000000-B03A-4763-A32F-B7271DA5140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0.13</c:v>
                </c:pt>
                <c:pt idx="2">
                  <c:v>0.12</c:v>
                </c:pt>
                <c:pt idx="3">
                  <c:v>0.1</c:v>
                </c:pt>
                <c:pt idx="4">
                  <c:v>0.32</c:v>
                </c:pt>
              </c:numCache>
            </c:numRef>
          </c:val>
          <c:smooth val="0"/>
          <c:extLst>
            <c:ext xmlns:c16="http://schemas.microsoft.com/office/drawing/2014/chart" uri="{C3380CC4-5D6E-409C-BE32-E72D297353CC}">
              <c16:uniqueId val="{00000001-B03A-4763-A32F-B7271DA5140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B18-4846-B275-719BF630651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49.25</c:v>
                </c:pt>
                <c:pt idx="1">
                  <c:v>50.24</c:v>
                </c:pt>
                <c:pt idx="2">
                  <c:v>49.68</c:v>
                </c:pt>
                <c:pt idx="3">
                  <c:v>49.27</c:v>
                </c:pt>
                <c:pt idx="4">
                  <c:v>49.47</c:v>
                </c:pt>
              </c:numCache>
            </c:numRef>
          </c:val>
          <c:smooth val="0"/>
          <c:extLst>
            <c:ext xmlns:c16="http://schemas.microsoft.com/office/drawing/2014/chart" uri="{C3380CC4-5D6E-409C-BE32-E72D297353CC}">
              <c16:uniqueId val="{00000001-9B18-4846-B275-719BF630651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88.9</c:v>
                </c:pt>
                <c:pt idx="1">
                  <c:v>88.54</c:v>
                </c:pt>
                <c:pt idx="2">
                  <c:v>88.52</c:v>
                </c:pt>
                <c:pt idx="3">
                  <c:v>90.61</c:v>
                </c:pt>
                <c:pt idx="4">
                  <c:v>89.42</c:v>
                </c:pt>
              </c:numCache>
            </c:numRef>
          </c:val>
          <c:extLst>
            <c:ext xmlns:c16="http://schemas.microsoft.com/office/drawing/2014/chart" uri="{C3380CC4-5D6E-409C-BE32-E72D297353CC}">
              <c16:uniqueId val="{00000000-D72A-4E60-9E6D-97B5953128A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84.12</c:v>
                </c:pt>
                <c:pt idx="1">
                  <c:v>84.17</c:v>
                </c:pt>
                <c:pt idx="2">
                  <c:v>83.35</c:v>
                </c:pt>
                <c:pt idx="3">
                  <c:v>83.16</c:v>
                </c:pt>
                <c:pt idx="4">
                  <c:v>82.06</c:v>
                </c:pt>
              </c:numCache>
            </c:numRef>
          </c:val>
          <c:smooth val="0"/>
          <c:extLst>
            <c:ext xmlns:c16="http://schemas.microsoft.com/office/drawing/2014/chart" uri="{C3380CC4-5D6E-409C-BE32-E72D297353CC}">
              <c16:uniqueId val="{00000001-D72A-4E60-9E6D-97B5953128A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94.73</c:v>
                </c:pt>
                <c:pt idx="1">
                  <c:v>94.58</c:v>
                </c:pt>
                <c:pt idx="2">
                  <c:v>94.64</c:v>
                </c:pt>
                <c:pt idx="3">
                  <c:v>94.75</c:v>
                </c:pt>
                <c:pt idx="4">
                  <c:v>92.23</c:v>
                </c:pt>
              </c:numCache>
            </c:numRef>
          </c:val>
          <c:extLst>
            <c:ext xmlns:c16="http://schemas.microsoft.com/office/drawing/2014/chart" uri="{C3380CC4-5D6E-409C-BE32-E72D297353CC}">
              <c16:uniqueId val="{00000000-A9E7-481A-9A5A-C42033E0991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9E7-481A-9A5A-C42033E0991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815-4335-AB12-35025995D1B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815-4335-AB12-35025995D1B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810-4329-A801-71FB12384AF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810-4329-A801-71FB12384AF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FD6-4D91-84A1-C936457E000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FD6-4D91-84A1-C936457E000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A48-40FA-94A0-BA1CEAA34D7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A48-40FA-94A0-BA1CEAA34D7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5A9-45FB-9B7D-C9298E4E70B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1047.6500000000001</c:v>
                </c:pt>
                <c:pt idx="1">
                  <c:v>1124.26</c:v>
                </c:pt>
                <c:pt idx="2">
                  <c:v>1048.23</c:v>
                </c:pt>
                <c:pt idx="3">
                  <c:v>1130.42</c:v>
                </c:pt>
                <c:pt idx="4">
                  <c:v>1245.0999999999999</c:v>
                </c:pt>
              </c:numCache>
            </c:numRef>
          </c:val>
          <c:smooth val="0"/>
          <c:extLst>
            <c:ext xmlns:c16="http://schemas.microsoft.com/office/drawing/2014/chart" uri="{C3380CC4-5D6E-409C-BE32-E72D297353CC}">
              <c16:uniqueId val="{00000001-E5A9-45FB-9B7D-C9298E4E70B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75.13</c:v>
                </c:pt>
                <c:pt idx="1">
                  <c:v>78.67</c:v>
                </c:pt>
                <c:pt idx="2">
                  <c:v>79.7</c:v>
                </c:pt>
                <c:pt idx="3">
                  <c:v>79.92</c:v>
                </c:pt>
                <c:pt idx="4">
                  <c:v>81.099999999999994</c:v>
                </c:pt>
              </c:numCache>
            </c:numRef>
          </c:val>
          <c:extLst>
            <c:ext xmlns:c16="http://schemas.microsoft.com/office/drawing/2014/chart" uri="{C3380CC4-5D6E-409C-BE32-E72D297353CC}">
              <c16:uniqueId val="{00000000-5626-43A6-A4A3-50F9760CB43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74.040000000000006</c:v>
                </c:pt>
                <c:pt idx="1">
                  <c:v>80.58</c:v>
                </c:pt>
                <c:pt idx="2">
                  <c:v>78.92</c:v>
                </c:pt>
                <c:pt idx="3">
                  <c:v>74.17</c:v>
                </c:pt>
                <c:pt idx="4">
                  <c:v>79.77</c:v>
                </c:pt>
              </c:numCache>
            </c:numRef>
          </c:val>
          <c:smooth val="0"/>
          <c:extLst>
            <c:ext xmlns:c16="http://schemas.microsoft.com/office/drawing/2014/chart" uri="{C3380CC4-5D6E-409C-BE32-E72D297353CC}">
              <c16:uniqueId val="{00000001-5626-43A6-A4A3-50F9760CB43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166.72</c:v>
                </c:pt>
                <c:pt idx="1">
                  <c:v>166.63</c:v>
                </c:pt>
                <c:pt idx="2">
                  <c:v>166.76</c:v>
                </c:pt>
                <c:pt idx="3">
                  <c:v>166.89</c:v>
                </c:pt>
                <c:pt idx="4">
                  <c:v>166.43</c:v>
                </c:pt>
              </c:numCache>
            </c:numRef>
          </c:val>
          <c:extLst>
            <c:ext xmlns:c16="http://schemas.microsoft.com/office/drawing/2014/chart" uri="{C3380CC4-5D6E-409C-BE32-E72D297353CC}">
              <c16:uniqueId val="{00000000-378A-47BA-9F4B-CA3A0BD3143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235.61</c:v>
                </c:pt>
                <c:pt idx="1">
                  <c:v>216.21</c:v>
                </c:pt>
                <c:pt idx="2">
                  <c:v>220.31</c:v>
                </c:pt>
                <c:pt idx="3">
                  <c:v>230.95</c:v>
                </c:pt>
                <c:pt idx="4">
                  <c:v>214.56</c:v>
                </c:pt>
              </c:numCache>
            </c:numRef>
          </c:val>
          <c:smooth val="0"/>
          <c:extLst>
            <c:ext xmlns:c16="http://schemas.microsoft.com/office/drawing/2014/chart" uri="{C3380CC4-5D6E-409C-BE32-E72D297353CC}">
              <c16:uniqueId val="{00000001-378A-47BA-9F4B-CA3A0BD3143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5" zoomScaleNormal="85"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群馬県　甘楽町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Cd2</v>
      </c>
      <c r="X8" s="49"/>
      <c r="Y8" s="49"/>
      <c r="Z8" s="49"/>
      <c r="AA8" s="49"/>
      <c r="AB8" s="49"/>
      <c r="AC8" s="49"/>
      <c r="AD8" s="50" t="str">
        <f>データ!$M$6</f>
        <v>非設置</v>
      </c>
      <c r="AE8" s="50"/>
      <c r="AF8" s="50"/>
      <c r="AG8" s="50"/>
      <c r="AH8" s="50"/>
      <c r="AI8" s="50"/>
      <c r="AJ8" s="50"/>
      <c r="AK8" s="3"/>
      <c r="AL8" s="51">
        <f>データ!S6</f>
        <v>12943</v>
      </c>
      <c r="AM8" s="51"/>
      <c r="AN8" s="51"/>
      <c r="AO8" s="51"/>
      <c r="AP8" s="51"/>
      <c r="AQ8" s="51"/>
      <c r="AR8" s="51"/>
      <c r="AS8" s="51"/>
      <c r="AT8" s="46">
        <f>データ!T6</f>
        <v>58.61</v>
      </c>
      <c r="AU8" s="46"/>
      <c r="AV8" s="46"/>
      <c r="AW8" s="46"/>
      <c r="AX8" s="46"/>
      <c r="AY8" s="46"/>
      <c r="AZ8" s="46"/>
      <c r="BA8" s="46"/>
      <c r="BB8" s="46">
        <f>データ!U6</f>
        <v>220.83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40.14</v>
      </c>
      <c r="Q10" s="46"/>
      <c r="R10" s="46"/>
      <c r="S10" s="46"/>
      <c r="T10" s="46"/>
      <c r="U10" s="46"/>
      <c r="V10" s="46"/>
      <c r="W10" s="46">
        <f>データ!Q6</f>
        <v>73.349999999999994</v>
      </c>
      <c r="X10" s="46"/>
      <c r="Y10" s="46"/>
      <c r="Z10" s="46"/>
      <c r="AA10" s="46"/>
      <c r="AB10" s="46"/>
      <c r="AC10" s="46"/>
      <c r="AD10" s="51">
        <f>データ!R6</f>
        <v>2475</v>
      </c>
      <c r="AE10" s="51"/>
      <c r="AF10" s="51"/>
      <c r="AG10" s="51"/>
      <c r="AH10" s="51"/>
      <c r="AI10" s="51"/>
      <c r="AJ10" s="51"/>
      <c r="AK10" s="2"/>
      <c r="AL10" s="51">
        <f>データ!V6</f>
        <v>5170</v>
      </c>
      <c r="AM10" s="51"/>
      <c r="AN10" s="51"/>
      <c r="AO10" s="51"/>
      <c r="AP10" s="51"/>
      <c r="AQ10" s="51"/>
      <c r="AR10" s="51"/>
      <c r="AS10" s="51"/>
      <c r="AT10" s="46">
        <f>データ!W6</f>
        <v>2.2000000000000002</v>
      </c>
      <c r="AU10" s="46"/>
      <c r="AV10" s="46"/>
      <c r="AW10" s="46"/>
      <c r="AX10" s="46"/>
      <c r="AY10" s="46"/>
      <c r="AZ10" s="46"/>
      <c r="BA10" s="46"/>
      <c r="BB10" s="46">
        <f>データ!X6</f>
        <v>2350</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116</v>
      </c>
      <c r="BM16" s="85"/>
      <c r="BN16" s="85"/>
      <c r="BO16" s="85"/>
      <c r="BP16" s="85"/>
      <c r="BQ16" s="85"/>
      <c r="BR16" s="85"/>
      <c r="BS16" s="85"/>
      <c r="BT16" s="85"/>
      <c r="BU16" s="85"/>
      <c r="BV16" s="85"/>
      <c r="BW16" s="85"/>
      <c r="BX16" s="85"/>
      <c r="BY16" s="85"/>
      <c r="BZ16" s="8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4"/>
      <c r="BM34" s="85"/>
      <c r="BN34" s="85"/>
      <c r="BO34" s="85"/>
      <c r="BP34" s="85"/>
      <c r="BQ34" s="85"/>
      <c r="BR34" s="85"/>
      <c r="BS34" s="85"/>
      <c r="BT34" s="85"/>
      <c r="BU34" s="85"/>
      <c r="BV34" s="85"/>
      <c r="BW34" s="85"/>
      <c r="BX34" s="85"/>
      <c r="BY34" s="85"/>
      <c r="BZ34" s="8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4"/>
      <c r="BM35" s="85"/>
      <c r="BN35" s="85"/>
      <c r="BO35" s="85"/>
      <c r="BP35" s="85"/>
      <c r="BQ35" s="85"/>
      <c r="BR35" s="85"/>
      <c r="BS35" s="85"/>
      <c r="BT35" s="85"/>
      <c r="BU35" s="85"/>
      <c r="BV35" s="85"/>
      <c r="BW35" s="85"/>
      <c r="BX35" s="85"/>
      <c r="BY35" s="85"/>
      <c r="BZ35" s="8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4" t="s">
        <v>117</v>
      </c>
      <c r="BM66" s="85"/>
      <c r="BN66" s="85"/>
      <c r="BO66" s="85"/>
      <c r="BP66" s="85"/>
      <c r="BQ66" s="85"/>
      <c r="BR66" s="85"/>
      <c r="BS66" s="85"/>
      <c r="BT66" s="85"/>
      <c r="BU66" s="85"/>
      <c r="BV66" s="85"/>
      <c r="BW66" s="85"/>
      <c r="BX66" s="85"/>
      <c r="BY66" s="85"/>
      <c r="BZ66" s="8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4"/>
      <c r="BM67" s="85"/>
      <c r="BN67" s="85"/>
      <c r="BO67" s="85"/>
      <c r="BP67" s="85"/>
      <c r="BQ67" s="85"/>
      <c r="BR67" s="85"/>
      <c r="BS67" s="85"/>
      <c r="BT67" s="85"/>
      <c r="BU67" s="85"/>
      <c r="BV67" s="85"/>
      <c r="BW67" s="85"/>
      <c r="BX67" s="85"/>
      <c r="BY67" s="85"/>
      <c r="BZ67" s="8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4"/>
      <c r="BM68" s="85"/>
      <c r="BN68" s="85"/>
      <c r="BO68" s="85"/>
      <c r="BP68" s="85"/>
      <c r="BQ68" s="85"/>
      <c r="BR68" s="85"/>
      <c r="BS68" s="85"/>
      <c r="BT68" s="85"/>
      <c r="BU68" s="85"/>
      <c r="BV68" s="85"/>
      <c r="BW68" s="85"/>
      <c r="BX68" s="85"/>
      <c r="BY68" s="85"/>
      <c r="BZ68" s="8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4"/>
      <c r="BM69" s="85"/>
      <c r="BN69" s="85"/>
      <c r="BO69" s="85"/>
      <c r="BP69" s="85"/>
      <c r="BQ69" s="85"/>
      <c r="BR69" s="85"/>
      <c r="BS69" s="85"/>
      <c r="BT69" s="85"/>
      <c r="BU69" s="85"/>
      <c r="BV69" s="85"/>
      <c r="BW69" s="85"/>
      <c r="BX69" s="85"/>
      <c r="BY69" s="85"/>
      <c r="BZ69" s="8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4"/>
      <c r="BM70" s="85"/>
      <c r="BN70" s="85"/>
      <c r="BO70" s="85"/>
      <c r="BP70" s="85"/>
      <c r="BQ70" s="85"/>
      <c r="BR70" s="85"/>
      <c r="BS70" s="85"/>
      <c r="BT70" s="85"/>
      <c r="BU70" s="85"/>
      <c r="BV70" s="85"/>
      <c r="BW70" s="85"/>
      <c r="BX70" s="85"/>
      <c r="BY70" s="85"/>
      <c r="BZ70" s="8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4"/>
      <c r="BM71" s="85"/>
      <c r="BN71" s="85"/>
      <c r="BO71" s="85"/>
      <c r="BP71" s="85"/>
      <c r="BQ71" s="85"/>
      <c r="BR71" s="85"/>
      <c r="BS71" s="85"/>
      <c r="BT71" s="85"/>
      <c r="BU71" s="85"/>
      <c r="BV71" s="85"/>
      <c r="BW71" s="85"/>
      <c r="BX71" s="85"/>
      <c r="BY71" s="85"/>
      <c r="BZ71" s="8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4"/>
      <c r="BM72" s="85"/>
      <c r="BN72" s="85"/>
      <c r="BO72" s="85"/>
      <c r="BP72" s="85"/>
      <c r="BQ72" s="85"/>
      <c r="BR72" s="85"/>
      <c r="BS72" s="85"/>
      <c r="BT72" s="85"/>
      <c r="BU72" s="85"/>
      <c r="BV72" s="85"/>
      <c r="BW72" s="85"/>
      <c r="BX72" s="85"/>
      <c r="BY72" s="85"/>
      <c r="BZ72" s="8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4"/>
      <c r="BM73" s="85"/>
      <c r="BN73" s="85"/>
      <c r="BO73" s="85"/>
      <c r="BP73" s="85"/>
      <c r="BQ73" s="85"/>
      <c r="BR73" s="85"/>
      <c r="BS73" s="85"/>
      <c r="BT73" s="85"/>
      <c r="BU73" s="85"/>
      <c r="BV73" s="85"/>
      <c r="BW73" s="85"/>
      <c r="BX73" s="85"/>
      <c r="BY73" s="85"/>
      <c r="BZ73" s="8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4"/>
      <c r="BM74" s="85"/>
      <c r="BN74" s="85"/>
      <c r="BO74" s="85"/>
      <c r="BP74" s="85"/>
      <c r="BQ74" s="85"/>
      <c r="BR74" s="85"/>
      <c r="BS74" s="85"/>
      <c r="BT74" s="85"/>
      <c r="BU74" s="85"/>
      <c r="BV74" s="85"/>
      <c r="BW74" s="85"/>
      <c r="BX74" s="85"/>
      <c r="BY74" s="85"/>
      <c r="BZ74" s="8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4"/>
      <c r="BM75" s="85"/>
      <c r="BN75" s="85"/>
      <c r="BO75" s="85"/>
      <c r="BP75" s="85"/>
      <c r="BQ75" s="85"/>
      <c r="BR75" s="85"/>
      <c r="BS75" s="85"/>
      <c r="BT75" s="85"/>
      <c r="BU75" s="85"/>
      <c r="BV75" s="85"/>
      <c r="BW75" s="85"/>
      <c r="BX75" s="85"/>
      <c r="BY75" s="85"/>
      <c r="BZ75" s="8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4"/>
      <c r="BM76" s="85"/>
      <c r="BN76" s="85"/>
      <c r="BO76" s="85"/>
      <c r="BP76" s="85"/>
      <c r="BQ76" s="85"/>
      <c r="BR76" s="85"/>
      <c r="BS76" s="85"/>
      <c r="BT76" s="85"/>
      <c r="BU76" s="85"/>
      <c r="BV76" s="85"/>
      <c r="BW76" s="85"/>
      <c r="BX76" s="85"/>
      <c r="BY76" s="85"/>
      <c r="BZ76" s="8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4"/>
      <c r="BM77" s="85"/>
      <c r="BN77" s="85"/>
      <c r="BO77" s="85"/>
      <c r="BP77" s="85"/>
      <c r="BQ77" s="85"/>
      <c r="BR77" s="85"/>
      <c r="BS77" s="85"/>
      <c r="BT77" s="85"/>
      <c r="BU77" s="85"/>
      <c r="BV77" s="85"/>
      <c r="BW77" s="85"/>
      <c r="BX77" s="85"/>
      <c r="BY77" s="85"/>
      <c r="BZ77" s="8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4"/>
      <c r="BM78" s="85"/>
      <c r="BN78" s="85"/>
      <c r="BO78" s="85"/>
      <c r="BP78" s="85"/>
      <c r="BQ78" s="85"/>
      <c r="BR78" s="85"/>
      <c r="BS78" s="85"/>
      <c r="BT78" s="85"/>
      <c r="BU78" s="85"/>
      <c r="BV78" s="85"/>
      <c r="BW78" s="85"/>
      <c r="BX78" s="85"/>
      <c r="BY78" s="85"/>
      <c r="BZ78" s="8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84"/>
      <c r="BM79" s="85"/>
      <c r="BN79" s="85"/>
      <c r="BO79" s="85"/>
      <c r="BP79" s="85"/>
      <c r="BQ79" s="85"/>
      <c r="BR79" s="85"/>
      <c r="BS79" s="85"/>
      <c r="BT79" s="85"/>
      <c r="BU79" s="85"/>
      <c r="BV79" s="85"/>
      <c r="BW79" s="85"/>
      <c r="BX79" s="85"/>
      <c r="BY79" s="85"/>
      <c r="BZ79" s="8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84"/>
      <c r="BM80" s="85"/>
      <c r="BN80" s="85"/>
      <c r="BO80" s="85"/>
      <c r="BP80" s="85"/>
      <c r="BQ80" s="85"/>
      <c r="BR80" s="85"/>
      <c r="BS80" s="85"/>
      <c r="BT80" s="85"/>
      <c r="BU80" s="85"/>
      <c r="BV80" s="85"/>
      <c r="BW80" s="85"/>
      <c r="BX80" s="85"/>
      <c r="BY80" s="85"/>
      <c r="BZ80" s="8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84"/>
      <c r="BM81" s="85"/>
      <c r="BN81" s="85"/>
      <c r="BO81" s="85"/>
      <c r="BP81" s="85"/>
      <c r="BQ81" s="85"/>
      <c r="BR81" s="85"/>
      <c r="BS81" s="85"/>
      <c r="BT81" s="85"/>
      <c r="BU81" s="85"/>
      <c r="BV81" s="85"/>
      <c r="BW81" s="85"/>
      <c r="BX81" s="85"/>
      <c r="BY81" s="85"/>
      <c r="BZ81" s="8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7"/>
      <c r="BM82" s="88"/>
      <c r="BN82" s="88"/>
      <c r="BO82" s="88"/>
      <c r="BP82" s="88"/>
      <c r="BQ82" s="88"/>
      <c r="BR82" s="88"/>
      <c r="BS82" s="88"/>
      <c r="BT82" s="88"/>
      <c r="BU82" s="88"/>
      <c r="BV82" s="88"/>
      <c r="BW82" s="88"/>
      <c r="BX82" s="88"/>
      <c r="BY82" s="88"/>
      <c r="BZ82" s="89"/>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【705.21】</v>
      </c>
      <c r="I86" s="26" t="str">
        <f>データ!CA6</f>
        <v>【98.96】</v>
      </c>
      <c r="J86" s="26" t="str">
        <f>データ!CL6</f>
        <v>【134.52】</v>
      </c>
      <c r="K86" s="26" t="str">
        <f>データ!CW6</f>
        <v>【59.57】</v>
      </c>
      <c r="L86" s="26" t="str">
        <f>データ!DH6</f>
        <v>【95.57】</v>
      </c>
      <c r="M86" s="26" t="s">
        <v>43</v>
      </c>
      <c r="N86" s="26" t="s">
        <v>43</v>
      </c>
      <c r="O86" s="26" t="str">
        <f>データ!EO6</f>
        <v>【0.30】</v>
      </c>
    </row>
  </sheetData>
  <sheetProtection algorithmName="SHA-512" hashValue="9yyeAzwqE3yeMZIynznpC6G/BHbaMH5MeT4I8ljHi2SA2NOFGWp5bndhAGHNOj2K6B8fPEYbR9mx7+v7+dif7Q==" saltValue="5JRaCXyWGcnvVs07b/nkI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2">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2">
      <c r="A6" s="28" t="s">
        <v>96</v>
      </c>
      <c r="B6" s="33">
        <f>B7</f>
        <v>2020</v>
      </c>
      <c r="C6" s="33">
        <f t="shared" ref="C6:X6" si="3">C7</f>
        <v>103845</v>
      </c>
      <c r="D6" s="33">
        <f t="shared" si="3"/>
        <v>47</v>
      </c>
      <c r="E6" s="33">
        <f t="shared" si="3"/>
        <v>17</v>
      </c>
      <c r="F6" s="33">
        <f t="shared" si="3"/>
        <v>1</v>
      </c>
      <c r="G6" s="33">
        <f t="shared" si="3"/>
        <v>0</v>
      </c>
      <c r="H6" s="33" t="str">
        <f t="shared" si="3"/>
        <v>群馬県　甘楽町</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40.14</v>
      </c>
      <c r="Q6" s="34">
        <f t="shared" si="3"/>
        <v>73.349999999999994</v>
      </c>
      <c r="R6" s="34">
        <f t="shared" si="3"/>
        <v>2475</v>
      </c>
      <c r="S6" s="34">
        <f t="shared" si="3"/>
        <v>12943</v>
      </c>
      <c r="T6" s="34">
        <f t="shared" si="3"/>
        <v>58.61</v>
      </c>
      <c r="U6" s="34">
        <f t="shared" si="3"/>
        <v>220.83</v>
      </c>
      <c r="V6" s="34">
        <f t="shared" si="3"/>
        <v>5170</v>
      </c>
      <c r="W6" s="34">
        <f t="shared" si="3"/>
        <v>2.2000000000000002</v>
      </c>
      <c r="X6" s="34">
        <f t="shared" si="3"/>
        <v>2350</v>
      </c>
      <c r="Y6" s="35">
        <f>IF(Y7="",NA(),Y7)</f>
        <v>94.73</v>
      </c>
      <c r="Z6" s="35">
        <f t="shared" ref="Z6:AH6" si="4">IF(Z7="",NA(),Z7)</f>
        <v>94.58</v>
      </c>
      <c r="AA6" s="35">
        <f t="shared" si="4"/>
        <v>94.64</v>
      </c>
      <c r="AB6" s="35">
        <f t="shared" si="4"/>
        <v>94.75</v>
      </c>
      <c r="AC6" s="35">
        <f t="shared" si="4"/>
        <v>92.23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1047.6500000000001</v>
      </c>
      <c r="BL6" s="35">
        <f t="shared" si="7"/>
        <v>1124.26</v>
      </c>
      <c r="BM6" s="35">
        <f t="shared" si="7"/>
        <v>1048.23</v>
      </c>
      <c r="BN6" s="35">
        <f t="shared" si="7"/>
        <v>1130.42</v>
      </c>
      <c r="BO6" s="35">
        <f t="shared" si="7"/>
        <v>1245.0999999999999</v>
      </c>
      <c r="BP6" s="34" t="str">
        <f>IF(BP7="","",IF(BP7="-","【-】","【"&amp;SUBSTITUTE(TEXT(BP7,"#,##0.00"),"-","△")&amp;"】"))</f>
        <v>【705.21】</v>
      </c>
      <c r="BQ6" s="35">
        <f>IF(BQ7="",NA(),BQ7)</f>
        <v>75.13</v>
      </c>
      <c r="BR6" s="35">
        <f t="shared" ref="BR6:BZ6" si="8">IF(BR7="",NA(),BR7)</f>
        <v>78.67</v>
      </c>
      <c r="BS6" s="35">
        <f t="shared" si="8"/>
        <v>79.7</v>
      </c>
      <c r="BT6" s="35">
        <f t="shared" si="8"/>
        <v>79.92</v>
      </c>
      <c r="BU6" s="35">
        <f t="shared" si="8"/>
        <v>81.099999999999994</v>
      </c>
      <c r="BV6" s="35">
        <f t="shared" si="8"/>
        <v>74.040000000000006</v>
      </c>
      <c r="BW6" s="35">
        <f t="shared" si="8"/>
        <v>80.58</v>
      </c>
      <c r="BX6" s="35">
        <f t="shared" si="8"/>
        <v>78.92</v>
      </c>
      <c r="BY6" s="35">
        <f t="shared" si="8"/>
        <v>74.17</v>
      </c>
      <c r="BZ6" s="35">
        <f t="shared" si="8"/>
        <v>79.77</v>
      </c>
      <c r="CA6" s="34" t="str">
        <f>IF(CA7="","",IF(CA7="-","【-】","【"&amp;SUBSTITUTE(TEXT(CA7,"#,##0.00"),"-","△")&amp;"】"))</f>
        <v>【98.96】</v>
      </c>
      <c r="CB6" s="35">
        <f>IF(CB7="",NA(),CB7)</f>
        <v>166.72</v>
      </c>
      <c r="CC6" s="35">
        <f t="shared" ref="CC6:CK6" si="9">IF(CC7="",NA(),CC7)</f>
        <v>166.63</v>
      </c>
      <c r="CD6" s="35">
        <f t="shared" si="9"/>
        <v>166.76</v>
      </c>
      <c r="CE6" s="35">
        <f t="shared" si="9"/>
        <v>166.89</v>
      </c>
      <c r="CF6" s="35">
        <f t="shared" si="9"/>
        <v>166.43</v>
      </c>
      <c r="CG6" s="35">
        <f t="shared" si="9"/>
        <v>235.61</v>
      </c>
      <c r="CH6" s="35">
        <f t="shared" si="9"/>
        <v>216.21</v>
      </c>
      <c r="CI6" s="35">
        <f t="shared" si="9"/>
        <v>220.31</v>
      </c>
      <c r="CJ6" s="35">
        <f t="shared" si="9"/>
        <v>230.95</v>
      </c>
      <c r="CK6" s="35">
        <f t="shared" si="9"/>
        <v>214.56</v>
      </c>
      <c r="CL6" s="34" t="str">
        <f>IF(CL7="","",IF(CL7="-","【-】","【"&amp;SUBSTITUTE(TEXT(CL7,"#,##0.00"),"-","△")&amp;"】"))</f>
        <v>【134.52】</v>
      </c>
      <c r="CM6" s="35" t="str">
        <f>IF(CM7="",NA(),CM7)</f>
        <v>-</v>
      </c>
      <c r="CN6" s="35" t="str">
        <f t="shared" ref="CN6:CV6" si="10">IF(CN7="",NA(),CN7)</f>
        <v>-</v>
      </c>
      <c r="CO6" s="35" t="str">
        <f t="shared" si="10"/>
        <v>-</v>
      </c>
      <c r="CP6" s="35" t="str">
        <f t="shared" si="10"/>
        <v>-</v>
      </c>
      <c r="CQ6" s="35" t="str">
        <f t="shared" si="10"/>
        <v>-</v>
      </c>
      <c r="CR6" s="35">
        <f t="shared" si="10"/>
        <v>49.25</v>
      </c>
      <c r="CS6" s="35">
        <f t="shared" si="10"/>
        <v>50.24</v>
      </c>
      <c r="CT6" s="35">
        <f t="shared" si="10"/>
        <v>49.68</v>
      </c>
      <c r="CU6" s="35">
        <f t="shared" si="10"/>
        <v>49.27</v>
      </c>
      <c r="CV6" s="35">
        <f t="shared" si="10"/>
        <v>49.47</v>
      </c>
      <c r="CW6" s="34" t="str">
        <f>IF(CW7="","",IF(CW7="-","【-】","【"&amp;SUBSTITUTE(TEXT(CW7,"#,##0.00"),"-","△")&amp;"】"))</f>
        <v>【59.57】</v>
      </c>
      <c r="CX6" s="35">
        <f>IF(CX7="",NA(),CX7)</f>
        <v>88.9</v>
      </c>
      <c r="CY6" s="35">
        <f t="shared" ref="CY6:DG6" si="11">IF(CY7="",NA(),CY7)</f>
        <v>88.54</v>
      </c>
      <c r="CZ6" s="35">
        <f t="shared" si="11"/>
        <v>88.52</v>
      </c>
      <c r="DA6" s="35">
        <f t="shared" si="11"/>
        <v>90.61</v>
      </c>
      <c r="DB6" s="35">
        <f t="shared" si="11"/>
        <v>89.42</v>
      </c>
      <c r="DC6" s="35">
        <f t="shared" si="11"/>
        <v>84.12</v>
      </c>
      <c r="DD6" s="35">
        <f t="shared" si="11"/>
        <v>84.17</v>
      </c>
      <c r="DE6" s="35">
        <f t="shared" si="11"/>
        <v>83.35</v>
      </c>
      <c r="DF6" s="35">
        <f t="shared" si="11"/>
        <v>83.16</v>
      </c>
      <c r="DG6" s="35">
        <f t="shared" si="11"/>
        <v>82.06</v>
      </c>
      <c r="DH6" s="34" t="str">
        <f>IF(DH7="","",IF(DH7="-","【-】","【"&amp;SUBSTITUTE(TEXT(DH7,"#,##0.00"),"-","△")&amp;"】"))</f>
        <v>【95.57】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5">
        <f t="shared" si="14"/>
        <v>1.83</v>
      </c>
      <c r="EI6" s="35">
        <f t="shared" si="14"/>
        <v>1.83</v>
      </c>
      <c r="EJ6" s="35">
        <f t="shared" si="14"/>
        <v>0.1</v>
      </c>
      <c r="EK6" s="35">
        <f t="shared" si="14"/>
        <v>0.13</v>
      </c>
      <c r="EL6" s="35">
        <f t="shared" si="14"/>
        <v>0.12</v>
      </c>
      <c r="EM6" s="35">
        <f t="shared" si="14"/>
        <v>0.1</v>
      </c>
      <c r="EN6" s="35">
        <f t="shared" si="14"/>
        <v>0.32</v>
      </c>
      <c r="EO6" s="34" t="str">
        <f>IF(EO7="","",IF(EO7="-","【-】","【"&amp;SUBSTITUTE(TEXT(EO7,"#,##0.00"),"-","△")&amp;"】"))</f>
        <v>【0.30】</v>
      </c>
    </row>
    <row r="7" spans="1:145" s="36" customFormat="1" x14ac:dyDescent="0.2">
      <c r="A7" s="28"/>
      <c r="B7" s="37">
        <v>2020</v>
      </c>
      <c r="C7" s="37">
        <v>103845</v>
      </c>
      <c r="D7" s="37">
        <v>47</v>
      </c>
      <c r="E7" s="37">
        <v>17</v>
      </c>
      <c r="F7" s="37">
        <v>1</v>
      </c>
      <c r="G7" s="37">
        <v>0</v>
      </c>
      <c r="H7" s="37" t="s">
        <v>97</v>
      </c>
      <c r="I7" s="37" t="s">
        <v>98</v>
      </c>
      <c r="J7" s="37" t="s">
        <v>99</v>
      </c>
      <c r="K7" s="37" t="s">
        <v>100</v>
      </c>
      <c r="L7" s="37" t="s">
        <v>101</v>
      </c>
      <c r="M7" s="37" t="s">
        <v>102</v>
      </c>
      <c r="N7" s="38" t="s">
        <v>103</v>
      </c>
      <c r="O7" s="38" t="s">
        <v>104</v>
      </c>
      <c r="P7" s="38">
        <v>40.14</v>
      </c>
      <c r="Q7" s="38">
        <v>73.349999999999994</v>
      </c>
      <c r="R7" s="38">
        <v>2475</v>
      </c>
      <c r="S7" s="38">
        <v>12943</v>
      </c>
      <c r="T7" s="38">
        <v>58.61</v>
      </c>
      <c r="U7" s="38">
        <v>220.83</v>
      </c>
      <c r="V7" s="38">
        <v>5170</v>
      </c>
      <c r="W7" s="38">
        <v>2.2000000000000002</v>
      </c>
      <c r="X7" s="38">
        <v>2350</v>
      </c>
      <c r="Y7" s="38">
        <v>94.73</v>
      </c>
      <c r="Z7" s="38">
        <v>94.58</v>
      </c>
      <c r="AA7" s="38">
        <v>94.64</v>
      </c>
      <c r="AB7" s="38">
        <v>94.75</v>
      </c>
      <c r="AC7" s="38">
        <v>92.23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1047.6500000000001</v>
      </c>
      <c r="BL7" s="38">
        <v>1124.26</v>
      </c>
      <c r="BM7" s="38">
        <v>1048.23</v>
      </c>
      <c r="BN7" s="38">
        <v>1130.42</v>
      </c>
      <c r="BO7" s="38">
        <v>1245.0999999999999</v>
      </c>
      <c r="BP7" s="38">
        <v>705.21</v>
      </c>
      <c r="BQ7" s="38">
        <v>75.13</v>
      </c>
      <c r="BR7" s="38">
        <v>78.67</v>
      </c>
      <c r="BS7" s="38">
        <v>79.7</v>
      </c>
      <c r="BT7" s="38">
        <v>79.92</v>
      </c>
      <c r="BU7" s="38">
        <v>81.099999999999994</v>
      </c>
      <c r="BV7" s="38">
        <v>74.040000000000006</v>
      </c>
      <c r="BW7" s="38">
        <v>80.58</v>
      </c>
      <c r="BX7" s="38">
        <v>78.92</v>
      </c>
      <c r="BY7" s="38">
        <v>74.17</v>
      </c>
      <c r="BZ7" s="38">
        <v>79.77</v>
      </c>
      <c r="CA7" s="38">
        <v>98.96</v>
      </c>
      <c r="CB7" s="38">
        <v>166.72</v>
      </c>
      <c r="CC7" s="38">
        <v>166.63</v>
      </c>
      <c r="CD7" s="38">
        <v>166.76</v>
      </c>
      <c r="CE7" s="38">
        <v>166.89</v>
      </c>
      <c r="CF7" s="38">
        <v>166.43</v>
      </c>
      <c r="CG7" s="38">
        <v>235.61</v>
      </c>
      <c r="CH7" s="38">
        <v>216.21</v>
      </c>
      <c r="CI7" s="38">
        <v>220.31</v>
      </c>
      <c r="CJ7" s="38">
        <v>230.95</v>
      </c>
      <c r="CK7" s="38">
        <v>214.56</v>
      </c>
      <c r="CL7" s="38">
        <v>134.52000000000001</v>
      </c>
      <c r="CM7" s="38" t="s">
        <v>103</v>
      </c>
      <c r="CN7" s="38" t="s">
        <v>103</v>
      </c>
      <c r="CO7" s="38" t="s">
        <v>103</v>
      </c>
      <c r="CP7" s="38" t="s">
        <v>103</v>
      </c>
      <c r="CQ7" s="38" t="s">
        <v>103</v>
      </c>
      <c r="CR7" s="38">
        <v>49.25</v>
      </c>
      <c r="CS7" s="38">
        <v>50.24</v>
      </c>
      <c r="CT7" s="38">
        <v>49.68</v>
      </c>
      <c r="CU7" s="38">
        <v>49.27</v>
      </c>
      <c r="CV7" s="38">
        <v>49.47</v>
      </c>
      <c r="CW7" s="38">
        <v>59.57</v>
      </c>
      <c r="CX7" s="38">
        <v>88.9</v>
      </c>
      <c r="CY7" s="38">
        <v>88.54</v>
      </c>
      <c r="CZ7" s="38">
        <v>88.52</v>
      </c>
      <c r="DA7" s="38">
        <v>90.61</v>
      </c>
      <c r="DB7" s="38">
        <v>89.42</v>
      </c>
      <c r="DC7" s="38">
        <v>84.12</v>
      </c>
      <c r="DD7" s="38">
        <v>84.17</v>
      </c>
      <c r="DE7" s="38">
        <v>83.35</v>
      </c>
      <c r="DF7" s="38">
        <v>83.16</v>
      </c>
      <c r="DG7" s="38">
        <v>82.06</v>
      </c>
      <c r="DH7" s="38">
        <v>95.57</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1.83</v>
      </c>
      <c r="EI7" s="38">
        <v>1.83</v>
      </c>
      <c r="EJ7" s="38">
        <v>0.1</v>
      </c>
      <c r="EK7" s="38">
        <v>0.13</v>
      </c>
      <c r="EL7" s="38">
        <v>0.12</v>
      </c>
      <c r="EM7" s="38">
        <v>0.1</v>
      </c>
      <c r="EN7" s="38">
        <v>0.32</v>
      </c>
      <c r="EO7" s="38">
        <v>0.3</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2">
      <c r="B11">
        <v>4</v>
      </c>
      <c r="C11">
        <v>3</v>
      </c>
      <c r="D11">
        <v>2</v>
      </c>
      <c r="E11">
        <v>1</v>
      </c>
      <c r="F11">
        <v>0</v>
      </c>
      <c r="G11" t="s">
        <v>110</v>
      </c>
    </row>
    <row r="12" spans="1:145" x14ac:dyDescent="0.2">
      <c r="B12">
        <v>1</v>
      </c>
      <c r="C12">
        <v>1</v>
      </c>
      <c r="D12">
        <v>1</v>
      </c>
      <c r="E12">
        <v>1</v>
      </c>
      <c r="F12">
        <v>2</v>
      </c>
      <c r="G12" t="s">
        <v>111</v>
      </c>
    </row>
    <row r="13" spans="1:145" x14ac:dyDescent="0.2">
      <c r="B13" t="s">
        <v>112</v>
      </c>
      <c r="C13" t="s">
        <v>112</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2022-02-07T06:17:54Z</cp:lastPrinted>
  <dcterms:created xsi:type="dcterms:W3CDTF">2021-12-03T07:44:19Z</dcterms:created>
  <dcterms:modified xsi:type="dcterms:W3CDTF">2022-02-08T09:04:20Z</dcterms:modified>
  <cp:category/>
</cp:coreProperties>
</file>