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一組04_富岡地域医療企業団●□■△▲\"/>
    </mc:Choice>
  </mc:AlternateContent>
  <xr:revisionPtr revIDLastSave="0" documentId="13_ncr:1_{B8A59BA8-52BE-442C-9DC7-10F246C7479D}" xr6:coauthVersionLast="36" xr6:coauthVersionMax="36" xr10:uidLastSave="{00000000-0000-0000-0000-000000000000}"/>
  <workbookProtection workbookAlgorithmName="SHA-512" workbookHashValue="IojQnLOUcSrSYm6CZbOTtOdCabpFE8z9Py1HpUXTEHz6U4eHK0idOmULM8SA2LX/dDnU4R57ucdsoJz5+AiZMQ==" workbookSaltValue="/Xdsf4UvIHY+CsH2NMLAHw=="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HM80" i="4" s="1"/>
  <c r="EL7" i="5"/>
  <c r="EK7" i="5"/>
  <c r="EJ7" i="5"/>
  <c r="EI7" i="5"/>
  <c r="EH7" i="5"/>
  <c r="EG7" i="5"/>
  <c r="EF7" i="5"/>
  <c r="GA79" i="4" s="1"/>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HV56" i="4" s="1"/>
  <c r="DC7" i="5"/>
  <c r="DB7" i="5"/>
  <c r="DA7" i="5"/>
  <c r="CZ7" i="5"/>
  <c r="CY7" i="5"/>
  <c r="CX7" i="5"/>
  <c r="CW7" i="5"/>
  <c r="CU7" i="5"/>
  <c r="FL56" i="4" s="1"/>
  <c r="CT7" i="5"/>
  <c r="CS7" i="5"/>
  <c r="CR7" i="5"/>
  <c r="CQ7" i="5"/>
  <c r="CP7" i="5"/>
  <c r="CO7" i="5"/>
  <c r="CN7" i="5"/>
  <c r="EH55" i="4" s="1"/>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HV34" i="4" s="1"/>
  <c r="BK7" i="5"/>
  <c r="BJ7" i="5"/>
  <c r="BI7" i="5"/>
  <c r="BH7" i="5"/>
  <c r="BG7" i="5"/>
  <c r="BF7" i="5"/>
  <c r="BE7" i="5"/>
  <c r="BC7" i="5"/>
  <c r="FL34" i="4" s="1"/>
  <c r="BB7" i="5"/>
  <c r="BA7" i="5"/>
  <c r="AZ7" i="5"/>
  <c r="AY7" i="5"/>
  <c r="AX7" i="5"/>
  <c r="AW7" i="5"/>
  <c r="AV7" i="5"/>
  <c r="EH33" i="4" s="1"/>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AA6" i="5"/>
  <c r="JW8" i="4" s="1"/>
  <c r="Z6" i="5"/>
  <c r="Y6" i="5"/>
  <c r="X6" i="5"/>
  <c r="W6" i="5"/>
  <c r="V6" i="5"/>
  <c r="AU12" i="4" s="1"/>
  <c r="U6" i="5"/>
  <c r="B12" i="4" s="1"/>
  <c r="T6" i="5"/>
  <c r="FZ10" i="4" s="1"/>
  <c r="S6" i="5"/>
  <c r="EG10" i="4" s="1"/>
  <c r="R6" i="5"/>
  <c r="Q6" i="5"/>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F90" i="4"/>
  <c r="MH80" i="4"/>
  <c r="LO80" i="4"/>
  <c r="KV80" i="4"/>
  <c r="KC80" i="4"/>
  <c r="JJ80" i="4"/>
  <c r="GT80" i="4"/>
  <c r="GA80" i="4"/>
  <c r="FH80" i="4"/>
  <c r="EO80" i="4"/>
  <c r="CS80" i="4"/>
  <c r="BZ80" i="4"/>
  <c r="BG80" i="4"/>
  <c r="U80" i="4"/>
  <c r="MH79" i="4"/>
  <c r="LO79" i="4"/>
  <c r="KV79" i="4"/>
  <c r="KC79" i="4"/>
  <c r="JJ79" i="4"/>
  <c r="HM79" i="4"/>
  <c r="GT79" i="4"/>
  <c r="FH79" i="4"/>
  <c r="EO79" i="4"/>
  <c r="CS79" i="4"/>
  <c r="BZ79" i="4"/>
  <c r="BG79" i="4"/>
  <c r="AN79" i="4"/>
  <c r="U79" i="4"/>
  <c r="MN56" i="4"/>
  <c r="LY56" i="4"/>
  <c r="LJ56" i="4"/>
  <c r="KU56" i="4"/>
  <c r="KF56" i="4"/>
  <c r="IZ56" i="4"/>
  <c r="IK56" i="4"/>
  <c r="HG56" i="4"/>
  <c r="GR56" i="4"/>
  <c r="EW56" i="4"/>
  <c r="EH56" i="4"/>
  <c r="DS56" i="4"/>
  <c r="DD56" i="4"/>
  <c r="BX56" i="4"/>
  <c r="BI56" i="4"/>
  <c r="AT56" i="4"/>
  <c r="P56" i="4"/>
  <c r="MN55" i="4"/>
  <c r="LY55" i="4"/>
  <c r="LJ55" i="4"/>
  <c r="KU55" i="4"/>
  <c r="IZ55" i="4"/>
  <c r="IK55" i="4"/>
  <c r="HV55" i="4"/>
  <c r="HG55" i="4"/>
  <c r="GR55" i="4"/>
  <c r="FL55" i="4"/>
  <c r="EW55" i="4"/>
  <c r="DS55" i="4"/>
  <c r="DD55" i="4"/>
  <c r="BX55" i="4"/>
  <c r="BI55" i="4"/>
  <c r="AT55" i="4"/>
  <c r="AE55" i="4"/>
  <c r="P55" i="4"/>
  <c r="MN34" i="4"/>
  <c r="LY34" i="4"/>
  <c r="LJ34" i="4"/>
  <c r="KU34" i="4"/>
  <c r="KF34" i="4"/>
  <c r="IZ34" i="4"/>
  <c r="IK34" i="4"/>
  <c r="HG34" i="4"/>
  <c r="GR34" i="4"/>
  <c r="EW34" i="4"/>
  <c r="EH34" i="4"/>
  <c r="DS34" i="4"/>
  <c r="DD34" i="4"/>
  <c r="BX34" i="4"/>
  <c r="BI34" i="4"/>
  <c r="AT34" i="4"/>
  <c r="P34" i="4"/>
  <c r="MN33" i="4"/>
  <c r="LY33" i="4"/>
  <c r="LJ33" i="4"/>
  <c r="KU33" i="4"/>
  <c r="IZ33" i="4"/>
  <c r="IK33" i="4"/>
  <c r="HV33" i="4"/>
  <c r="HG33" i="4"/>
  <c r="GR33" i="4"/>
  <c r="FL33" i="4"/>
  <c r="EW33" i="4"/>
  <c r="DS33" i="4"/>
  <c r="DD33" i="4"/>
  <c r="BX33" i="4"/>
  <c r="BI33" i="4"/>
  <c r="AT33" i="4"/>
  <c r="AE33" i="4"/>
  <c r="P33" i="4"/>
  <c r="JW12" i="4"/>
  <c r="ID12" i="4"/>
  <c r="FZ12" i="4"/>
  <c r="EG12" i="4"/>
  <c r="CN12" i="4"/>
  <c r="CN10" i="4"/>
  <c r="AU10" i="4"/>
  <c r="B10" i="4"/>
  <c r="LP8" i="4"/>
  <c r="ID8" i="4"/>
  <c r="HM78" i="4" l="1"/>
  <c r="CS78" i="4"/>
  <c r="BX32" i="4"/>
  <c r="MN54" i="4"/>
  <c r="MN32" i="4"/>
  <c r="MH78" i="4"/>
  <c r="IZ54" i="4"/>
  <c r="IZ32" i="4"/>
  <c r="FL54" i="4"/>
  <c r="FL32" i="4"/>
  <c r="BX54" i="4"/>
  <c r="C11" i="5"/>
  <c r="D11" i="5"/>
  <c r="E11" i="5"/>
  <c r="B11" i="5"/>
  <c r="FH78" i="4" l="1"/>
  <c r="DS54" i="4"/>
  <c r="AE32" i="4"/>
  <c r="KC78" i="4"/>
  <c r="HG54" i="4"/>
  <c r="HG32" i="4"/>
  <c r="DS32" i="4"/>
  <c r="AN78" i="4"/>
  <c r="AE54" i="4"/>
  <c r="KU54" i="4"/>
  <c r="KU32" i="4"/>
  <c r="LO78" i="4"/>
  <c r="IK32" i="4"/>
  <c r="IK54" i="4"/>
  <c r="EW54" i="4"/>
  <c r="EW32" i="4"/>
  <c r="GT78" i="4"/>
  <c r="BZ78" i="4"/>
  <c r="BI54" i="4"/>
  <c r="BI32" i="4"/>
  <c r="LY54" i="4"/>
  <c r="LY32" i="4"/>
  <c r="GR32" i="4"/>
  <c r="DD54" i="4"/>
  <c r="P54" i="4"/>
  <c r="U78" i="4"/>
  <c r="KF54" i="4"/>
  <c r="KF32" i="4"/>
  <c r="JJ78" i="4"/>
  <c r="GR54" i="4"/>
  <c r="EO78" i="4"/>
  <c r="DD32" i="4"/>
  <c r="P32" i="4"/>
  <c r="LJ54" i="4"/>
  <c r="HV32" i="4"/>
  <c r="KV78" i="4"/>
  <c r="HV54" i="4"/>
  <c r="GA78" i="4"/>
  <c r="EH54" i="4"/>
  <c r="EH32" i="4"/>
  <c r="BG78" i="4"/>
  <c r="AT54" i="4"/>
  <c r="AT32" i="4"/>
  <c r="LJ32"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<sst xmlns="http://schemas.openxmlformats.org/spreadsheetml/2006/main" count="325" uniqueCount="183">
  <si>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</si>
  <si>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</si>
  <si>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</si>
  <si>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</si>
  <si>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</si>
  <si>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</si>
  <si>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</si>
  <si>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</si>
  <si>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</si>
  <si>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</si>
  <si>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</si>
  <si>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</si>
  <si>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</si>
  <si>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</si>
  <si>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</si>
  <si>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</si>
  <si>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</si>
  <si>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</si>
  <si>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</si>
  <si>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</si>
  <si>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</si>
  <si>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</si>
  <si>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</si>
  <si>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</si>
  <si>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</si>
  <si>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</si>
  <si>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</si>
  <si>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</si>
  <si>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</si>
  <si>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</si>
  <si>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</si>
  <si>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</si>
  <si>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</si>
  <si>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</si>
  <si>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</si>
  <si>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</si>
  <si>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</si>
  <si>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</si>
  <si>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</si>
  <si>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</si>
  <si>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</si>
  <si>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</si>
  <si>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</si>
  <si>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</si>
  <si>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</si>
  <si>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</si>
  <si>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</si>
  <si>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</si>
  <si>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</si>
  <si>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</si>
  <si>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</si>
  <si>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</si>
  <si>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</si>
  <si>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</si>
  <si>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</si>
  <si>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</si>
  <si>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</si>
  <si>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</si>
  <si>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</si>
  <si>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</si>
  <si>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</si>
  <si>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</si>
  <si>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</si>
  <si>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</si>
  <si>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</si>
  <si>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</si>
  <si>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</si>
  <si>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</si>
  <si>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</si>
  <si>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</si>
  <si>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</si>
  <si>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</si>
  <si>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</si>
  <si>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</si>
  <si>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</si>
  <si>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</si>
  <si>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</si>
  <si>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</si>
  <si>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</si>
  <si>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</si>
  <si>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</si>
  <si>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</si>
  <si>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</si>
  <si>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</si>
  <si>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</si>
  <si>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</si>
  <si>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</si>
  <si>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</si>
  <si>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</si>
  <si>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</si>
  <si>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</si>
  <si>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</si>
  <si>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</si>
  <si>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</si>
  <si>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</si>
  <si>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</si>
  <si>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</si>
  <si>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</si>
  <si>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</si>
  <si>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</si>
  <si>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</si>
  <si>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</si>
  <si>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</si>
  <si>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</si>
  <si>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</si>
  <si>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</si>
  <si>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</si>
  <si>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</si>
  <si>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</si>
  <si>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</si>
  <si>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</si>
  <si>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</si>
  <si>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</si>
  <si>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</si>
  <si>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</si>
  <si>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</si>
  <si>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</si>
  <si>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</si>
  <si>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</si>
  <si>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</si>
  <si>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</si>
  <si>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</si>
  <si>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</si>
  <si>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</si>
  <si>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</si>
  <si>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</si>
  <si>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</si>
  <si>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</si>
  <si>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</si>
  <si>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</si>
  <si>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</si>
  <si>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</si>
  <si>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</si>
  <si>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</si>
  <si>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</si>
  <si>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</si>
  <si>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</si>
  <si>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</si>
  <si>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</si>
  <si>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</si>
  <si>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</si>
  <si>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</si>
  <si>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</si>
  <si>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</si>
  <si>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</si>
  <si>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</si>
  <si>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</si>
  <si>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</si>
  <si>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</si>
  <si>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</si>
  <si>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</si>
  <si>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</si>
  <si>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</si>
  <si>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</si>
  <si>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</si>
  <si>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</si>
  <si>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</si>
  <si>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</si>
  <si>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</si>
  <si>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</si>
  <si>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</si>
  <si>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</si>
  <si>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</si>
  <si>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</si>
  <si>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七日市病院</t>
  </si>
  <si>
    <t>条例全部</t>
  </si>
  <si>
    <t>病院事業</t>
  </si>
  <si>
    <t>一般病院</t>
  </si>
  <si>
    <t>100床以上～200床未満</t>
  </si>
  <si>
    <t>その他</t>
  </si>
  <si>
    <t>直営</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</si>
  <si>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</si>
  <si>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</si>
  <si>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</si>
  <si>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</si>
  <si>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</si>
  <si>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</si>
  <si>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</si>
  <si>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</si>
  <si>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①「有形固定資産減価償却率」は平成26年度に2回目の増改築工事が完成したため、低水準となっている。しかし、病院本館（H4年建設）の老朽化は進んでおり、計画的な更新が必要となる。
②「器械備品減価償却率」は令和2年度に電子カルテ等の更新を行い、類似病院平均値を下回った。
③「1床当たり有形固定資産」は類似病院平均値を大きく下回っている。
今後も計画的な投資が必要と考える。</t>
    <rPh sb="2" eb="4">
      <t>ユウケイ</t>
    </rPh>
    <rPh sb="4" eb="8">
      <t>コテイシサン</t>
    </rPh>
    <rPh sb="8" eb="10">
      <t>ゲンカ</t>
    </rPh>
    <rPh sb="10" eb="13">
      <t>ショウキャクリツ</t>
    </rPh>
    <rPh sb="15" eb="17">
      <t>ヘイセイ</t>
    </rPh>
    <rPh sb="19" eb="21">
      <t>ネンド</t>
    </rPh>
    <rPh sb="23" eb="25">
      <t>カイメ</t>
    </rPh>
    <rPh sb="26" eb="29">
      <t>ゾウカイチク</t>
    </rPh>
    <rPh sb="29" eb="31">
      <t>コウジ</t>
    </rPh>
    <rPh sb="32" eb="34">
      <t>カンセイ</t>
    </rPh>
    <rPh sb="39" eb="42">
      <t>テイスイジュン</t>
    </rPh>
    <rPh sb="53" eb="55">
      <t>ビョウイン</t>
    </rPh>
    <rPh sb="55" eb="57">
      <t>ホンカン</t>
    </rPh>
    <rPh sb="60" eb="61">
      <t>ネン</t>
    </rPh>
    <rPh sb="61" eb="63">
      <t>ケンセツ</t>
    </rPh>
    <rPh sb="65" eb="68">
      <t>ロウキュウカ</t>
    </rPh>
    <rPh sb="69" eb="70">
      <t>スス</t>
    </rPh>
    <rPh sb="75" eb="78">
      <t>ケイカクテキ</t>
    </rPh>
    <rPh sb="79" eb="81">
      <t>コウシン</t>
    </rPh>
    <rPh sb="82" eb="84">
      <t>ヒツヨウ</t>
    </rPh>
    <rPh sb="91" eb="93">
      <t>キカイ</t>
    </rPh>
    <rPh sb="93" eb="95">
      <t>ビヒン</t>
    </rPh>
    <rPh sb="95" eb="97">
      <t>ゲンカ</t>
    </rPh>
    <rPh sb="97" eb="100">
      <t>ショウキャクリツ</t>
    </rPh>
    <rPh sb="102" eb="104">
      <t>レイワ</t>
    </rPh>
    <rPh sb="105" eb="107">
      <t>ネンド</t>
    </rPh>
    <rPh sb="108" eb="110">
      <t>デンシ</t>
    </rPh>
    <rPh sb="113" eb="114">
      <t>トウ</t>
    </rPh>
    <rPh sb="115" eb="117">
      <t>コウシン</t>
    </rPh>
    <rPh sb="118" eb="119">
      <t>オコナ</t>
    </rPh>
    <rPh sb="121" eb="123">
      <t>ルイジ</t>
    </rPh>
    <rPh sb="123" eb="125">
      <t>ビョウイン</t>
    </rPh>
    <rPh sb="125" eb="128">
      <t>ヘイキンチ</t>
    </rPh>
    <rPh sb="129" eb="131">
      <t>シタマワ</t>
    </rPh>
    <rPh sb="138" eb="139">
      <t>ユカ</t>
    </rPh>
    <rPh sb="139" eb="140">
      <t>ア</t>
    </rPh>
    <rPh sb="142" eb="144">
      <t>ユウケイ</t>
    </rPh>
    <rPh sb="144" eb="148">
      <t>コテイシサン</t>
    </rPh>
    <rPh sb="150" eb="152">
      <t>ルイジ</t>
    </rPh>
    <rPh sb="152" eb="154">
      <t>ビョウイン</t>
    </rPh>
    <rPh sb="154" eb="157">
      <t>ヘイキンチ</t>
    </rPh>
    <rPh sb="158" eb="159">
      <t>オオ</t>
    </rPh>
    <rPh sb="161" eb="163">
      <t>シタマワ</t>
    </rPh>
    <rPh sb="169" eb="171">
      <t>コンゴ</t>
    </rPh>
    <rPh sb="172" eb="175">
      <t>ケイカクテキ</t>
    </rPh>
    <rPh sb="176" eb="178">
      <t>トウシ</t>
    </rPh>
    <rPh sb="179" eb="181">
      <t>ヒツヨウ</t>
    </rPh>
    <rPh sb="182" eb="183">
      <t>カンガ</t>
    </rPh>
    <phoneticPr fontId="5"/>
  </si>
  <si>
    <t>　令和2年度も医療の質の向上とともに平均在院日数の短縮化、リハビリの回復実績指数の基準が最も高い回復期リハビリ病棟入院料Ⅰの算定を継続することができたため、経常収支比率100％以上を維持することができた。
　今後も回復期機能を継続し、在宅での訪問診療、訪問看護を充実させ地域のニーズに応えていきたい。また、富岡総合病院と一体として運営していく中で、病院機能、ベッドコントロールなど連携を強化していく。</t>
    <rPh sb="1" eb="3">
      <t>レイワ</t>
    </rPh>
    <rPh sb="4" eb="6">
      <t>ネンド</t>
    </rPh>
    <rPh sb="7" eb="9">
      <t>イリョウ</t>
    </rPh>
    <rPh sb="10" eb="11">
      <t>シツ</t>
    </rPh>
    <rPh sb="12" eb="14">
      <t>コウジョウ</t>
    </rPh>
    <rPh sb="18" eb="20">
      <t>ヘイキン</t>
    </rPh>
    <rPh sb="20" eb="22">
      <t>ザイイン</t>
    </rPh>
    <rPh sb="22" eb="24">
      <t>ニッスウ</t>
    </rPh>
    <rPh sb="25" eb="28">
      <t>タンシュクカ</t>
    </rPh>
    <rPh sb="34" eb="36">
      <t>カイフク</t>
    </rPh>
    <rPh sb="36" eb="38">
      <t>ジッセキ</t>
    </rPh>
    <rPh sb="38" eb="40">
      <t>シスウ</t>
    </rPh>
    <rPh sb="41" eb="43">
      <t>キジュン</t>
    </rPh>
    <rPh sb="44" eb="45">
      <t>モット</t>
    </rPh>
    <rPh sb="46" eb="47">
      <t>タカ</t>
    </rPh>
    <rPh sb="48" eb="51">
      <t>カイフクキ</t>
    </rPh>
    <rPh sb="55" eb="57">
      <t>ビョウトウ</t>
    </rPh>
    <rPh sb="57" eb="60">
      <t>ニュウインリョウ</t>
    </rPh>
    <rPh sb="62" eb="64">
      <t>サンテイ</t>
    </rPh>
    <rPh sb="65" eb="67">
      <t>ケイゾク</t>
    </rPh>
    <rPh sb="78" eb="80">
      <t>ケイジョウ</t>
    </rPh>
    <rPh sb="80" eb="82">
      <t>シュウシ</t>
    </rPh>
    <rPh sb="82" eb="84">
      <t>ヒリツ</t>
    </rPh>
    <rPh sb="88" eb="90">
      <t>イジョウ</t>
    </rPh>
    <rPh sb="91" eb="93">
      <t>イジ</t>
    </rPh>
    <rPh sb="104" eb="106">
      <t>コンゴ</t>
    </rPh>
    <rPh sb="107" eb="109">
      <t>カイフク</t>
    </rPh>
    <rPh sb="109" eb="110">
      <t>キ</t>
    </rPh>
    <rPh sb="110" eb="112">
      <t>キノウ</t>
    </rPh>
    <rPh sb="113" eb="115">
      <t>ケイゾク</t>
    </rPh>
    <rPh sb="117" eb="119">
      <t>ザイタク</t>
    </rPh>
    <rPh sb="121" eb="125">
      <t>ホウモンシンリョウ</t>
    </rPh>
    <rPh sb="126" eb="130">
      <t>ホウモンカンゴ</t>
    </rPh>
    <rPh sb="131" eb="133">
      <t>ジュウジツ</t>
    </rPh>
    <rPh sb="135" eb="137">
      <t>チイキ</t>
    </rPh>
    <rPh sb="142" eb="143">
      <t>コタ</t>
    </rPh>
    <rPh sb="153" eb="155">
      <t>トミオカ</t>
    </rPh>
    <rPh sb="155" eb="157">
      <t>ソウゴウ</t>
    </rPh>
    <rPh sb="157" eb="159">
      <t>ビョウイン</t>
    </rPh>
    <rPh sb="160" eb="162">
      <t>イッタイ</t>
    </rPh>
    <rPh sb="165" eb="167">
      <t>ウンエイ</t>
    </rPh>
    <rPh sb="171" eb="172">
      <t>ナカ</t>
    </rPh>
    <rPh sb="174" eb="176">
      <t>ビョウイン</t>
    </rPh>
    <rPh sb="176" eb="178">
      <t>キノウ</t>
    </rPh>
    <rPh sb="190" eb="192">
      <t>レンケイ</t>
    </rPh>
    <rPh sb="193" eb="195">
      <t>キョウカ</t>
    </rPh>
    <phoneticPr fontId="5"/>
  </si>
  <si>
    <t>　公立富岡総合病院が急性期医療を担い、当院は回復期、慢性期、在宅医療を担う役割を果たします。
・回復期機能病床での集中的なリハビリテーションの提供。
・サブアキュートを中心とした患者の受入れを行い、在宅復帰の充実を図り、訪問診療、訪問看護を含めた病院としてできる地域包括ケアシステムの実施。
・地域の医療機関や福祉施設、行政との連携強化に努める。</t>
    <rPh sb="1" eb="3">
      <t>コウリツ</t>
    </rPh>
    <rPh sb="3" eb="9">
      <t>トミオカソウゴウビョウイン</t>
    </rPh>
    <rPh sb="10" eb="15">
      <t>キュウセイキイリョウ</t>
    </rPh>
    <rPh sb="16" eb="17">
      <t>ニナ</t>
    </rPh>
    <rPh sb="19" eb="21">
      <t>トウイン</t>
    </rPh>
    <rPh sb="22" eb="25">
      <t>カイフクキ</t>
    </rPh>
    <rPh sb="26" eb="29">
      <t>マンセイキ</t>
    </rPh>
    <rPh sb="30" eb="34">
      <t>ザイタクイリョウ</t>
    </rPh>
    <rPh sb="35" eb="36">
      <t>ニナ</t>
    </rPh>
    <rPh sb="37" eb="39">
      <t>ヤクワリ</t>
    </rPh>
    <rPh sb="40" eb="41">
      <t>ハ</t>
    </rPh>
    <rPh sb="48" eb="51">
      <t>カイフクキ</t>
    </rPh>
    <rPh sb="51" eb="53">
      <t>キノウ</t>
    </rPh>
    <rPh sb="53" eb="55">
      <t>ビョウショウ</t>
    </rPh>
    <rPh sb="57" eb="60">
      <t>シュウチュウテキ</t>
    </rPh>
    <rPh sb="84" eb="86">
      <t>チュウシン</t>
    </rPh>
    <rPh sb="89" eb="91">
      <t>カンジャ</t>
    </rPh>
    <rPh sb="92" eb="94">
      <t>ウケイ</t>
    </rPh>
    <rPh sb="96" eb="97">
      <t>オコナ</t>
    </rPh>
    <rPh sb="99" eb="103">
      <t>ザイタクフッキ</t>
    </rPh>
    <rPh sb="104" eb="106">
      <t>ジュウジツ</t>
    </rPh>
    <rPh sb="107" eb="108">
      <t>ハカ</t>
    </rPh>
    <rPh sb="110" eb="114">
      <t>ホウモンシンリョウ</t>
    </rPh>
    <rPh sb="115" eb="119">
      <t>ホウモンカンゴ</t>
    </rPh>
    <rPh sb="120" eb="121">
      <t>フク</t>
    </rPh>
    <rPh sb="123" eb="125">
      <t>ビョウイン</t>
    </rPh>
    <rPh sb="131" eb="133">
      <t>チイキ</t>
    </rPh>
    <rPh sb="133" eb="135">
      <t>ホウカツ</t>
    </rPh>
    <rPh sb="142" eb="144">
      <t>ジッシ</t>
    </rPh>
    <rPh sb="160" eb="162">
      <t>ギョウセイ</t>
    </rPh>
    <rPh sb="164" eb="166">
      <t>レンケイ</t>
    </rPh>
    <rPh sb="166" eb="168">
      <t>キョウカ</t>
    </rPh>
    <rPh sb="169" eb="170">
      <t>ツト</t>
    </rPh>
    <phoneticPr fontId="5"/>
  </si>
  <si>
    <t>①「経常収支比率」②「医業収支比率」は100％を上回っており、健全な水準にある。
③「累積欠損金比率」は発生していない。
④「病床利用率」は平成30年度に回復期機能の病院として平均在院日数の短縮化を図り、以降も同様の水準となっている。
⑤「入院患者1人1日当たり収益」は内科とリハビリ主体の回復期病院で手術等がないため、平均値を下回っている。
⑥「外来患者1人1日当たり収益」の平成30年度は在宅医療支援事業を附帯事業とし、外来収益に計上したが、患者数に居宅サービスの人数を含まなかったため上昇した。当院は高齢者主体で訪問診療にも力を入れているが、手術や化学療法などは実施しておらず、院外処方箋率も約99%となっており、平均値を下回っている。
⑦「職員給与費対医業収益比率」は材料費等の割合が少なく平均値を上回っているが、当院は人員により収益確保がなされていると考える。
⑧「材料費対医業収益比率」は院外処方せん率99％と診療材料費の購入が少ないことで、費用構成のバランスがとれている。</t>
    <rPh sb="2" eb="4">
      <t>ケイジョウ</t>
    </rPh>
    <rPh sb="4" eb="6">
      <t>シュウシ</t>
    </rPh>
    <rPh sb="6" eb="8">
      <t>ヒリツ</t>
    </rPh>
    <rPh sb="11" eb="13">
      <t>イギョウ</t>
    </rPh>
    <rPh sb="13" eb="15">
      <t>シュウシ</t>
    </rPh>
    <rPh sb="15" eb="17">
      <t>ヒリツ</t>
    </rPh>
    <rPh sb="24" eb="26">
      <t>ウワマワ</t>
    </rPh>
    <rPh sb="31" eb="33">
      <t>ケンゼン</t>
    </rPh>
    <rPh sb="34" eb="36">
      <t>スイジュン</t>
    </rPh>
    <rPh sb="43" eb="45">
      <t>ルイセキ</t>
    </rPh>
    <rPh sb="45" eb="48">
      <t>ケッソンキン</t>
    </rPh>
    <rPh sb="48" eb="50">
      <t>ヒリツ</t>
    </rPh>
    <rPh sb="52" eb="54">
      <t>ハッセイ</t>
    </rPh>
    <rPh sb="63" eb="65">
      <t>ビョウショウ</t>
    </rPh>
    <rPh sb="65" eb="68">
      <t>リヨウリツ</t>
    </rPh>
    <rPh sb="70" eb="72">
      <t>ヘイセイ</t>
    </rPh>
    <rPh sb="74" eb="76">
      <t>ネンド</t>
    </rPh>
    <rPh sb="77" eb="80">
      <t>カイフクキ</t>
    </rPh>
    <rPh sb="80" eb="82">
      <t>キノウ</t>
    </rPh>
    <rPh sb="83" eb="85">
      <t>ビョウイン</t>
    </rPh>
    <rPh sb="88" eb="90">
      <t>ヘイキン</t>
    </rPh>
    <rPh sb="90" eb="92">
      <t>ザイイン</t>
    </rPh>
    <rPh sb="92" eb="94">
      <t>ニッスウ</t>
    </rPh>
    <rPh sb="95" eb="98">
      <t>タンシュクカ</t>
    </rPh>
    <rPh sb="99" eb="100">
      <t>ハカ</t>
    </rPh>
    <rPh sb="102" eb="104">
      <t>イコウ</t>
    </rPh>
    <rPh sb="105" eb="107">
      <t>ドウヨウ</t>
    </rPh>
    <rPh sb="108" eb="110">
      <t>スイジュン</t>
    </rPh>
    <rPh sb="120" eb="122">
      <t>ニュウイン</t>
    </rPh>
    <rPh sb="122" eb="124">
      <t>カンジャ</t>
    </rPh>
    <rPh sb="125" eb="126">
      <t>ニン</t>
    </rPh>
    <rPh sb="127" eb="128">
      <t>ニチ</t>
    </rPh>
    <rPh sb="128" eb="129">
      <t>ア</t>
    </rPh>
    <rPh sb="131" eb="133">
      <t>シュウエキ</t>
    </rPh>
    <rPh sb="135" eb="137">
      <t>ナイカ</t>
    </rPh>
    <rPh sb="142" eb="144">
      <t>シュタイ</t>
    </rPh>
    <rPh sb="145" eb="148">
      <t>カイフクキ</t>
    </rPh>
    <rPh sb="148" eb="150">
      <t>ビョウイン</t>
    </rPh>
    <rPh sb="151" eb="154">
      <t>シュジュツトウ</t>
    </rPh>
    <rPh sb="160" eb="162">
      <t>ヘイキン</t>
    </rPh>
    <rPh sb="162" eb="163">
      <t>チ</t>
    </rPh>
    <rPh sb="164" eb="166">
      <t>シタマワ</t>
    </rPh>
    <rPh sb="174" eb="176">
      <t>ガイライ</t>
    </rPh>
    <rPh sb="176" eb="178">
      <t>カンジャ</t>
    </rPh>
    <rPh sb="179" eb="180">
      <t>ニン</t>
    </rPh>
    <rPh sb="181" eb="182">
      <t>ニチ</t>
    </rPh>
    <rPh sb="182" eb="183">
      <t>ア</t>
    </rPh>
    <rPh sb="185" eb="187">
      <t>シュウエキ</t>
    </rPh>
    <rPh sb="189" eb="191">
      <t>ヘイセイ</t>
    </rPh>
    <rPh sb="193" eb="195">
      <t>ネンド</t>
    </rPh>
    <rPh sb="196" eb="198">
      <t>ザイタク</t>
    </rPh>
    <rPh sb="198" eb="200">
      <t>イリョウ</t>
    </rPh>
    <rPh sb="200" eb="202">
      <t>シエン</t>
    </rPh>
    <rPh sb="202" eb="204">
      <t>ジギョウ</t>
    </rPh>
    <rPh sb="205" eb="207">
      <t>フタイ</t>
    </rPh>
    <rPh sb="207" eb="209">
      <t>ジギョウ</t>
    </rPh>
    <rPh sb="212" eb="214">
      <t>ガイライ</t>
    </rPh>
    <rPh sb="214" eb="216">
      <t>シュウエキ</t>
    </rPh>
    <rPh sb="217" eb="219">
      <t>ケイジョウ</t>
    </rPh>
    <rPh sb="223" eb="226">
      <t>カンジャスウ</t>
    </rPh>
    <rPh sb="227" eb="229">
      <t>キョタク</t>
    </rPh>
    <rPh sb="234" eb="236">
      <t>ニンズウ</t>
    </rPh>
    <rPh sb="237" eb="238">
      <t>フク</t>
    </rPh>
    <rPh sb="245" eb="247">
      <t>ジョウショウ</t>
    </rPh>
    <rPh sb="250" eb="252">
      <t>トウイン</t>
    </rPh>
    <rPh sb="253" eb="256">
      <t>コウレイシャ</t>
    </rPh>
    <rPh sb="256" eb="258">
      <t>シュタイ</t>
    </rPh>
    <rPh sb="259" eb="263">
      <t>ホウモンシンリョウ</t>
    </rPh>
    <rPh sb="265" eb="266">
      <t>チカラ</t>
    </rPh>
    <rPh sb="267" eb="268">
      <t>イ</t>
    </rPh>
    <rPh sb="274" eb="276">
      <t>シュジュツ</t>
    </rPh>
    <rPh sb="277" eb="281">
      <t>カガクリョウホウ</t>
    </rPh>
    <rPh sb="284" eb="286">
      <t>ジッシ</t>
    </rPh>
    <rPh sb="292" eb="297">
      <t>インガイショホウセン</t>
    </rPh>
    <rPh sb="297" eb="298">
      <t>リツ</t>
    </rPh>
    <rPh sb="299" eb="300">
      <t>ヤク</t>
    </rPh>
    <rPh sb="310" eb="313">
      <t>ヘイキンチ</t>
    </rPh>
    <rPh sb="314" eb="316">
      <t>シタマワ</t>
    </rPh>
    <rPh sb="324" eb="326">
      <t>ショクイン</t>
    </rPh>
    <rPh sb="326" eb="328">
      <t>キュウヨ</t>
    </rPh>
    <rPh sb="328" eb="329">
      <t>ヒ</t>
    </rPh>
    <rPh sb="329" eb="330">
      <t>タイ</t>
    </rPh>
    <rPh sb="330" eb="332">
      <t>イギョウ</t>
    </rPh>
    <rPh sb="332" eb="334">
      <t>シュウエキ</t>
    </rPh>
    <rPh sb="334" eb="336">
      <t>ヒリツ</t>
    </rPh>
    <rPh sb="338" eb="341">
      <t>ザイリョウヒ</t>
    </rPh>
    <rPh sb="341" eb="342">
      <t>トウ</t>
    </rPh>
    <rPh sb="343" eb="345">
      <t>ワリアイ</t>
    </rPh>
    <rPh sb="346" eb="347">
      <t>スク</t>
    </rPh>
    <rPh sb="349" eb="352">
      <t>ヘイキンチ</t>
    </rPh>
    <rPh sb="353" eb="355">
      <t>ウワマワ</t>
    </rPh>
    <rPh sb="361" eb="363">
      <t>トウイン</t>
    </rPh>
    <rPh sb="364" eb="366">
      <t>ジンイン</t>
    </rPh>
    <rPh sb="369" eb="371">
      <t>シュウエキ</t>
    </rPh>
    <rPh sb="371" eb="373">
      <t>カクホ</t>
    </rPh>
    <rPh sb="381" eb="382">
      <t>カンガ</t>
    </rPh>
    <rPh sb="388" eb="391">
      <t>ザイリョウヒ</t>
    </rPh>
    <rPh sb="391" eb="392">
      <t>タイ</t>
    </rPh>
    <rPh sb="392" eb="394">
      <t>イギョウ</t>
    </rPh>
    <rPh sb="394" eb="396">
      <t>シュウエキ</t>
    </rPh>
    <rPh sb="396" eb="398">
      <t>ヒリツ</t>
    </rPh>
    <rPh sb="400" eb="404">
      <t>インガイショホウ</t>
    </rPh>
    <rPh sb="406" eb="407">
      <t>リツ</t>
    </rPh>
    <rPh sb="411" eb="413">
      <t>シンリョウ</t>
    </rPh>
    <rPh sb="413" eb="416">
      <t>ザイリョウヒ</t>
    </rPh>
    <rPh sb="417" eb="419">
      <t>コウニュウ</t>
    </rPh>
    <rPh sb="420" eb="421">
      <t>スク</t>
    </rPh>
    <rPh sb="427" eb="429">
      <t>ヒヨウ</t>
    </rPh>
    <rPh sb="429" eb="431">
      <t>コウセイ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</si>
</sst>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87.4</c:v>
                </c:pt>
                <c:pt idx="1">
                  <c:v>88.6</c:v>
                </c:pt>
                <c:pt idx="2">
                  <c:v>78.7</c:v>
                </c:pt>
                <c:pt idx="3">
                  <c:v>79.900000000000006</c:v>
                </c:pt>
                <c:pt idx="4">
                  <c:v>74.3</c:v>
                </c:pt>
              </c:numCache>
            </c:numRef>
          </c:val>
          <c:extLst>
            <c:ext xmlns:c16="http://schemas.microsoft.com/office/drawing/2014/chart" uri="{C3380CC4-5D6E-409C-BE32-E72D297353CC}">
              <c16:uniqueId val="{00000000-C7E9-49BE-8897-2DE5E72AF19A}"/>
            </c:ext>
          </c:extLst>
        </c:ser>
        <c:dLbls>
          <c:showLegendKey val="0"/>
          <c:showVal val="0"/>
          <c:showCatName val="0"/>
          <c:showSerName val="0"/>
          <c:showPercent val="0"/>
          <c:showBubbleSize val="0"/>
        </c:dLbls>
        <c:gapWidth val="150"/>
        <c:axId val="38144640"/>
        <c:axId val="38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7E9-49BE-8897-2DE5E72AF19A}"/>
            </c:ext>
          </c:extLst>
        </c:ser>
        <c:dLbls>
          <c:showLegendKey val="0"/>
          <c:showVal val="0"/>
          <c:showCatName val="0"/>
          <c:showSerName val="0"/>
          <c:showPercent val="0"/>
          <c:showBubbleSize val="0"/>
        </c:dLbls>
        <c:marker val="1"/>
        <c:smooth val="0"/>
        <c:axId val="38144640"/>
        <c:axId val="38167296"/>
      </c:lineChart>
      <c:catAx>
        <c:axId val="38144640"/>
        <c:scaling>
          <c:orientation val="minMax"/>
        </c:scaling>
        <c:delete val="1"/>
        <c:axPos val="b"/>
        <c:numFmt formatCode="General" sourceLinked="1"/>
        <c:majorTickMark val="none"/>
        <c:minorTickMark val="none"/>
        <c:tickLblPos val="none"/>
        <c:crossAx val="38167296"/>
        <c:crosses val="autoZero"/>
        <c:auto val="1"/>
        <c:lblAlgn val="ctr"/>
        <c:lblOffset val="100"/>
        <c:noMultiLvlLbl val="1"/>
      </c:catAx>
      <c:valAx>
        <c:axId val="381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4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8196</c:v>
                </c:pt>
                <c:pt idx="1">
                  <c:v>8028</c:v>
                </c:pt>
                <c:pt idx="2">
                  <c:v>12997</c:v>
                </c:pt>
                <c:pt idx="3">
                  <c:v>8284</c:v>
                </c:pt>
                <c:pt idx="4">
                  <c:v>8079</c:v>
                </c:pt>
              </c:numCache>
            </c:numRef>
          </c:val>
          <c:extLst>
            <c:ext xmlns:c16="http://schemas.microsoft.com/office/drawing/2014/chart" uri="{C3380CC4-5D6E-409C-BE32-E72D297353CC}">
              <c16:uniqueId val="{00000000-0E54-4DFE-A35D-0C5D9989F727}"/>
            </c:ext>
          </c:extLst>
        </c:ser>
        <c:dLbls>
          <c:showLegendKey val="0"/>
          <c:showVal val="0"/>
          <c:showCatName val="0"/>
          <c:showSerName val="0"/>
          <c:showPercent val="0"/>
          <c:showBubbleSize val="0"/>
        </c:dLbls>
        <c:gapWidth val="150"/>
        <c:axId val="97037312"/>
        <c:axId val="970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E54-4DFE-A35D-0C5D9989F727}"/>
            </c:ext>
          </c:extLst>
        </c:ser>
        <c:dLbls>
          <c:showLegendKey val="0"/>
          <c:showVal val="0"/>
          <c:showCatName val="0"/>
          <c:showSerName val="0"/>
          <c:showPercent val="0"/>
          <c:showBubbleSize val="0"/>
        </c:dLbls>
        <c:marker val="1"/>
        <c:smooth val="0"/>
        <c:axId val="97037312"/>
        <c:axId val="97039488"/>
      </c:lineChart>
      <c:catAx>
        <c:axId val="97037312"/>
        <c:scaling>
          <c:orientation val="minMax"/>
        </c:scaling>
        <c:delete val="1"/>
        <c:axPos val="b"/>
        <c:numFmt formatCode="General" sourceLinked="1"/>
        <c:majorTickMark val="none"/>
        <c:minorTickMark val="none"/>
        <c:tickLblPos val="none"/>
        <c:crossAx val="97039488"/>
        <c:crosses val="autoZero"/>
        <c:auto val="1"/>
        <c:lblAlgn val="ctr"/>
        <c:lblOffset val="100"/>
        <c:noMultiLvlLbl val="1"/>
      </c:catAx>
      <c:valAx>
        <c:axId val="9703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29051</c:v>
                </c:pt>
                <c:pt idx="1">
                  <c:v>29424</c:v>
                </c:pt>
                <c:pt idx="2">
                  <c:v>30767</c:v>
                </c:pt>
                <c:pt idx="3">
                  <c:v>31473</c:v>
                </c:pt>
                <c:pt idx="4">
                  <c:v>33283</c:v>
                </c:pt>
              </c:numCache>
            </c:numRef>
          </c:val>
          <c:extLst>
            <c:ext xmlns:c16="http://schemas.microsoft.com/office/drawing/2014/chart" uri="{C3380CC4-5D6E-409C-BE32-E72D297353CC}">
              <c16:uniqueId val="{00000000-00A0-41D9-9F2B-5BF96051708E}"/>
            </c:ext>
          </c:extLst>
        </c:ser>
        <c:dLbls>
          <c:showLegendKey val="0"/>
          <c:showVal val="0"/>
          <c:showCatName val="0"/>
          <c:showSerName val="0"/>
          <c:showPercent val="0"/>
          <c:showBubbleSize val="0"/>
        </c:dLbls>
        <c:gapWidth val="150"/>
        <c:axId val="99248768"/>
        <c:axId val="992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00A0-41D9-9F2B-5BF96051708E}"/>
            </c:ext>
          </c:extLst>
        </c:ser>
        <c:dLbls>
          <c:showLegendKey val="0"/>
          <c:showVal val="0"/>
          <c:showCatName val="0"/>
          <c:showSerName val="0"/>
          <c:showPercent val="0"/>
          <c:showBubbleSize val="0"/>
        </c:dLbls>
        <c:marker val="1"/>
        <c:smooth val="0"/>
        <c:axId val="99248768"/>
        <c:axId val="99255040"/>
      </c:lineChart>
      <c:catAx>
        <c:axId val="99248768"/>
        <c:scaling>
          <c:orientation val="minMax"/>
        </c:scaling>
        <c:delete val="1"/>
        <c:axPos val="b"/>
        <c:numFmt formatCode="General" sourceLinked="1"/>
        <c:majorTickMark val="none"/>
        <c:minorTickMark val="none"/>
        <c:tickLblPos val="none"/>
        <c:crossAx val="99255040"/>
        <c:crosses val="autoZero"/>
        <c:auto val="1"/>
        <c:lblAlgn val="ctr"/>
        <c:lblOffset val="100"/>
        <c:noMultiLvlLbl val="1"/>
      </c:catAx>
      <c:valAx>
        <c:axId val="9925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90-4C42-9896-677CA6D349DF}"/>
            </c:ext>
          </c:extLst>
        </c:ser>
        <c:dLbls>
          <c:showLegendKey val="0"/>
          <c:showVal val="0"/>
          <c:showCatName val="0"/>
          <c:showSerName val="0"/>
          <c:showPercent val="0"/>
          <c:showBubbleSize val="0"/>
        </c:dLbls>
        <c:gapWidth val="150"/>
        <c:axId val="95554176"/>
        <c:axId val="955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B90-4C42-9896-677CA6D349DF}"/>
            </c:ext>
          </c:extLst>
        </c:ser>
        <c:dLbls>
          <c:showLegendKey val="0"/>
          <c:showVal val="0"/>
          <c:showCatName val="0"/>
          <c:showSerName val="0"/>
          <c:showPercent val="0"/>
          <c:showBubbleSize val="0"/>
        </c:dLbls>
        <c:marker val="1"/>
        <c:smooth val="0"/>
        <c:axId val="95554176"/>
        <c:axId val="95556352"/>
      </c:lineChart>
      <c:catAx>
        <c:axId val="95554176"/>
        <c:scaling>
          <c:orientation val="minMax"/>
        </c:scaling>
        <c:delete val="1"/>
        <c:axPos val="b"/>
        <c:numFmt formatCode="General" sourceLinked="1"/>
        <c:majorTickMark val="none"/>
        <c:minorTickMark val="none"/>
        <c:tickLblPos val="none"/>
        <c:crossAx val="95556352"/>
        <c:crosses val="autoZero"/>
        <c:auto val="1"/>
        <c:lblAlgn val="ctr"/>
        <c:lblOffset val="100"/>
        <c:noMultiLvlLbl val="1"/>
      </c:catAx>
      <c:valAx>
        <c:axId val="955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5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c:v>
                </c:pt>
                <c:pt idx="1">
                  <c:v>107.5</c:v>
                </c:pt>
                <c:pt idx="2">
                  <c:v>103.2</c:v>
                </c:pt>
                <c:pt idx="3">
                  <c:v>107.1</c:v>
                </c:pt>
                <c:pt idx="4">
                  <c:v>101.2</c:v>
                </c:pt>
              </c:numCache>
            </c:numRef>
          </c:val>
          <c:extLst>
            <c:ext xmlns:c16="http://schemas.microsoft.com/office/drawing/2014/chart" uri="{C3380CC4-5D6E-409C-BE32-E72D297353CC}">
              <c16:uniqueId val="{00000000-3157-4DA8-AEFC-558C6EB55B23}"/>
            </c:ext>
          </c:extLst>
        </c:ser>
        <c:dLbls>
          <c:showLegendKey val="0"/>
          <c:showVal val="0"/>
          <c:showCatName val="0"/>
          <c:showSerName val="0"/>
          <c:showPercent val="0"/>
          <c:showBubbleSize val="0"/>
        </c:dLbls>
        <c:gapWidth val="150"/>
        <c:axId val="95607040"/>
        <c:axId val="967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3157-4DA8-AEFC-558C6EB55B23}"/>
            </c:ext>
          </c:extLst>
        </c:ser>
        <c:dLbls>
          <c:showLegendKey val="0"/>
          <c:showVal val="0"/>
          <c:showCatName val="0"/>
          <c:showSerName val="0"/>
          <c:showPercent val="0"/>
          <c:showBubbleSize val="0"/>
        </c:dLbls>
        <c:marker val="1"/>
        <c:smooth val="0"/>
        <c:axId val="95607040"/>
        <c:axId val="96731520"/>
      </c:lineChart>
      <c:catAx>
        <c:axId val="95607040"/>
        <c:scaling>
          <c:orientation val="minMax"/>
        </c:scaling>
        <c:delete val="1"/>
        <c:axPos val="b"/>
        <c:numFmt formatCode="General" sourceLinked="1"/>
        <c:majorTickMark val="none"/>
        <c:minorTickMark val="none"/>
        <c:tickLblPos val="none"/>
        <c:crossAx val="96731520"/>
        <c:crosses val="autoZero"/>
        <c:auto val="1"/>
        <c:lblAlgn val="ctr"/>
        <c:lblOffset val="100"/>
        <c:noMultiLvlLbl val="1"/>
      </c:catAx>
      <c:valAx>
        <c:axId val="9673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100.5</c:v>
                </c:pt>
                <c:pt idx="1">
                  <c:v>107.6</c:v>
                </c:pt>
                <c:pt idx="2">
                  <c:v>103.6</c:v>
                </c:pt>
                <c:pt idx="3">
                  <c:v>107.2</c:v>
                </c:pt>
                <c:pt idx="4">
                  <c:v>102.5</c:v>
                </c:pt>
              </c:numCache>
            </c:numRef>
          </c:val>
          <c:extLst>
            <c:ext xmlns:c16="http://schemas.microsoft.com/office/drawing/2014/chart" uri="{C3380CC4-5D6E-409C-BE32-E72D297353CC}">
              <c16:uniqueId val="{00000000-D2C7-490A-8E4A-077EB509D5C7}"/>
            </c:ext>
          </c:extLst>
        </c:ser>
        <c:dLbls>
          <c:showLegendKey val="0"/>
          <c:showVal val="0"/>
          <c:showCatName val="0"/>
          <c:showSerName val="0"/>
          <c:showPercent val="0"/>
          <c:showBubbleSize val="0"/>
        </c:dLbls>
        <c:gapWidth val="150"/>
        <c:axId val="96767360"/>
        <c:axId val="967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D2C7-490A-8E4A-077EB509D5C7}"/>
            </c:ext>
          </c:extLst>
        </c:ser>
        <c:dLbls>
          <c:showLegendKey val="0"/>
          <c:showVal val="0"/>
          <c:showCatName val="0"/>
          <c:showSerName val="0"/>
          <c:showPercent val="0"/>
          <c:showBubbleSize val="0"/>
        </c:dLbls>
        <c:marker val="1"/>
        <c:smooth val="0"/>
        <c:axId val="96767360"/>
        <c:axId val="96777728"/>
      </c:lineChart>
      <c:catAx>
        <c:axId val="96767360"/>
        <c:scaling>
          <c:orientation val="minMax"/>
        </c:scaling>
        <c:delete val="1"/>
        <c:axPos val="b"/>
        <c:numFmt formatCode="General" sourceLinked="1"/>
        <c:majorTickMark val="none"/>
        <c:minorTickMark val="none"/>
        <c:tickLblPos val="none"/>
        <c:crossAx val="96777728"/>
        <c:crosses val="autoZero"/>
        <c:auto val="1"/>
        <c:lblAlgn val="ctr"/>
        <c:lblOffset val="100"/>
        <c:noMultiLvlLbl val="1"/>
      </c:catAx>
      <c:valAx>
        <c:axId val="967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67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33.200000000000003</c:v>
                </c:pt>
                <c:pt idx="1">
                  <c:v>35.1</c:v>
                </c:pt>
                <c:pt idx="2">
                  <c:v>37.6</c:v>
                </c:pt>
                <c:pt idx="3">
                  <c:v>39.299999999999997</c:v>
                </c:pt>
                <c:pt idx="4">
                  <c:v>38.5</c:v>
                </c:pt>
              </c:numCache>
            </c:numRef>
          </c:val>
          <c:extLst>
            <c:ext xmlns:c16="http://schemas.microsoft.com/office/drawing/2014/chart" uri="{C3380CC4-5D6E-409C-BE32-E72D297353CC}">
              <c16:uniqueId val="{00000000-649E-4773-98EF-06ABD9726664}"/>
            </c:ext>
          </c:extLst>
        </c:ser>
        <c:dLbls>
          <c:showLegendKey val="0"/>
          <c:showVal val="0"/>
          <c:showCatName val="0"/>
          <c:showSerName val="0"/>
          <c:showPercent val="0"/>
          <c:showBubbleSize val="0"/>
        </c:dLbls>
        <c:gapWidth val="150"/>
        <c:axId val="99163136"/>
        <c:axId val="991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49E-4773-98EF-06ABD9726664}"/>
            </c:ext>
          </c:extLst>
        </c:ser>
        <c:dLbls>
          <c:showLegendKey val="0"/>
          <c:showVal val="0"/>
          <c:showCatName val="0"/>
          <c:showSerName val="0"/>
          <c:showPercent val="0"/>
          <c:showBubbleSize val="0"/>
        </c:dLbls>
        <c:marker val="1"/>
        <c:smooth val="0"/>
        <c:axId val="99163136"/>
        <c:axId val="99181696"/>
      </c:lineChart>
      <c:catAx>
        <c:axId val="99163136"/>
        <c:scaling>
          <c:orientation val="minMax"/>
        </c:scaling>
        <c:delete val="1"/>
        <c:axPos val="b"/>
        <c:numFmt formatCode="General" sourceLinked="1"/>
        <c:majorTickMark val="none"/>
        <c:minorTickMark val="none"/>
        <c:tickLblPos val="none"/>
        <c:crossAx val="99181696"/>
        <c:crosses val="autoZero"/>
        <c:auto val="1"/>
        <c:lblAlgn val="ctr"/>
        <c:lblOffset val="100"/>
        <c:noMultiLvlLbl val="1"/>
      </c:catAx>
      <c:valAx>
        <c:axId val="9918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77.900000000000006</c:v>
                </c:pt>
                <c:pt idx="1">
                  <c:v>81.099999999999994</c:v>
                </c:pt>
                <c:pt idx="2">
                  <c:v>84.6</c:v>
                </c:pt>
                <c:pt idx="3">
                  <c:v>84.4</c:v>
                </c:pt>
                <c:pt idx="4">
                  <c:v>68.5</c:v>
                </c:pt>
              </c:numCache>
            </c:numRef>
          </c:val>
          <c:extLst>
            <c:ext xmlns:c16="http://schemas.microsoft.com/office/drawing/2014/chart" uri="{C3380CC4-5D6E-409C-BE32-E72D297353CC}">
              <c16:uniqueId val="{00000000-1EA5-4098-8716-AF1B1FCC4467}"/>
            </c:ext>
          </c:extLst>
        </c:ser>
        <c:dLbls>
          <c:showLegendKey val="0"/>
          <c:showVal val="0"/>
          <c:showCatName val="0"/>
          <c:showSerName val="0"/>
          <c:showPercent val="0"/>
          <c:showBubbleSize val="0"/>
        </c:dLbls>
        <c:gapWidth val="150"/>
        <c:axId val="96797824"/>
        <c:axId val="967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EA5-4098-8716-AF1B1FCC4467}"/>
            </c:ext>
          </c:extLst>
        </c:ser>
        <c:dLbls>
          <c:showLegendKey val="0"/>
          <c:showVal val="0"/>
          <c:showCatName val="0"/>
          <c:showSerName val="0"/>
          <c:showPercent val="0"/>
          <c:showBubbleSize val="0"/>
        </c:dLbls>
        <c:marker val="1"/>
        <c:smooth val="0"/>
        <c:axId val="96797824"/>
        <c:axId val="96799744"/>
      </c:lineChart>
      <c:catAx>
        <c:axId val="96797824"/>
        <c:scaling>
          <c:orientation val="minMax"/>
        </c:scaling>
        <c:delete val="1"/>
        <c:axPos val="b"/>
        <c:numFmt formatCode="General" sourceLinked="1"/>
        <c:majorTickMark val="none"/>
        <c:minorTickMark val="none"/>
        <c:tickLblPos val="none"/>
        <c:crossAx val="96799744"/>
        <c:crosses val="autoZero"/>
        <c:auto val="1"/>
        <c:lblAlgn val="ctr"/>
        <c:lblOffset val="100"/>
        <c:noMultiLvlLbl val="1"/>
      </c:catAx>
      <c:valAx>
        <c:axId val="9679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19928278</c:v>
                </c:pt>
                <c:pt idx="1">
                  <c:v>20040710</c:v>
                </c:pt>
                <c:pt idx="2">
                  <c:v>20130817</c:v>
                </c:pt>
                <c:pt idx="3">
                  <c:v>20135822</c:v>
                </c:pt>
                <c:pt idx="4">
                  <c:v>20821667</c:v>
                </c:pt>
              </c:numCache>
            </c:numRef>
          </c:val>
          <c:extLst>
            <c:ext xmlns:c16="http://schemas.microsoft.com/office/drawing/2014/chart" uri="{C3380CC4-5D6E-409C-BE32-E72D297353CC}">
              <c16:uniqueId val="{00000000-11F1-4907-BC3A-18F8E35FA46E}"/>
            </c:ext>
          </c:extLst>
        </c:ser>
        <c:dLbls>
          <c:showLegendKey val="0"/>
          <c:showVal val="0"/>
          <c:showCatName val="0"/>
          <c:showSerName val="0"/>
          <c:showPercent val="0"/>
          <c:showBubbleSize val="0"/>
        </c:dLbls>
        <c:gapWidth val="150"/>
        <c:axId val="96842496"/>
        <c:axId val="968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1F1-4907-BC3A-18F8E35FA46E}"/>
            </c:ext>
          </c:extLst>
        </c:ser>
        <c:dLbls>
          <c:showLegendKey val="0"/>
          <c:showVal val="0"/>
          <c:showCatName val="0"/>
          <c:showSerName val="0"/>
          <c:showPercent val="0"/>
          <c:showBubbleSize val="0"/>
        </c:dLbls>
        <c:marker val="1"/>
        <c:smooth val="0"/>
        <c:axId val="96842496"/>
        <c:axId val="96844416"/>
      </c:lineChart>
      <c:catAx>
        <c:axId val="96842496"/>
        <c:scaling>
          <c:orientation val="minMax"/>
        </c:scaling>
        <c:delete val="1"/>
        <c:axPos val="b"/>
        <c:numFmt formatCode="General" sourceLinked="1"/>
        <c:majorTickMark val="none"/>
        <c:minorTickMark val="none"/>
        <c:tickLblPos val="none"/>
        <c:crossAx val="96844416"/>
        <c:crosses val="autoZero"/>
        <c:auto val="1"/>
        <c:lblAlgn val="ctr"/>
        <c:lblOffset val="100"/>
        <c:noMultiLvlLbl val="1"/>
      </c:catAx>
      <c:valAx>
        <c:axId val="9684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8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6.7</c:v>
                </c:pt>
                <c:pt idx="1">
                  <c:v>6.5</c:v>
                </c:pt>
                <c:pt idx="2">
                  <c:v>5.2</c:v>
                </c:pt>
                <c:pt idx="3">
                  <c:v>5.3</c:v>
                </c:pt>
                <c:pt idx="4">
                  <c:v>5.2</c:v>
                </c:pt>
              </c:numCache>
            </c:numRef>
          </c:val>
          <c:extLst>
            <c:ext xmlns:c16="http://schemas.microsoft.com/office/drawing/2014/chart" uri="{C3380CC4-5D6E-409C-BE32-E72D297353CC}">
              <c16:uniqueId val="{00000000-C5E3-4B24-A2AD-CBD76EFB52A0}"/>
            </c:ext>
          </c:extLst>
        </c:ser>
        <c:dLbls>
          <c:showLegendKey val="0"/>
          <c:showVal val="0"/>
          <c:showCatName val="0"/>
          <c:showSerName val="0"/>
          <c:showPercent val="0"/>
          <c:showBubbleSize val="0"/>
        </c:dLbls>
        <c:gapWidth val="150"/>
        <c:axId val="96944512"/>
        <c:axId val="969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5E3-4B24-A2AD-CBD76EFB52A0}"/>
            </c:ext>
          </c:extLst>
        </c:ser>
        <c:dLbls>
          <c:showLegendKey val="0"/>
          <c:showVal val="0"/>
          <c:showCatName val="0"/>
          <c:showSerName val="0"/>
          <c:showPercent val="0"/>
          <c:showBubbleSize val="0"/>
        </c:dLbls>
        <c:marker val="1"/>
        <c:smooth val="0"/>
        <c:axId val="96944512"/>
        <c:axId val="96946432"/>
      </c:lineChart>
      <c:catAx>
        <c:axId val="96944512"/>
        <c:scaling>
          <c:orientation val="minMax"/>
        </c:scaling>
        <c:delete val="1"/>
        <c:axPos val="b"/>
        <c:numFmt formatCode="General" sourceLinked="1"/>
        <c:majorTickMark val="none"/>
        <c:minorTickMark val="none"/>
        <c:tickLblPos val="none"/>
        <c:crossAx val="96946432"/>
        <c:crosses val="autoZero"/>
        <c:auto val="1"/>
        <c:lblAlgn val="ctr"/>
        <c:lblOffset val="100"/>
        <c:noMultiLvlLbl val="1"/>
      </c:catAx>
      <c:valAx>
        <c:axId val="9694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72.7</c:v>
                </c:pt>
                <c:pt idx="1">
                  <c:v>68.099999999999994</c:v>
                </c:pt>
                <c:pt idx="2">
                  <c:v>72.5</c:v>
                </c:pt>
                <c:pt idx="3">
                  <c:v>70.5</c:v>
                </c:pt>
                <c:pt idx="4">
                  <c:v>75.8</c:v>
                </c:pt>
              </c:numCache>
            </c:numRef>
          </c:val>
          <c:extLst>
            <c:ext xmlns:c16="http://schemas.microsoft.com/office/drawing/2014/chart" uri="{C3380CC4-5D6E-409C-BE32-E72D297353CC}">
              <c16:uniqueId val="{00000000-DBCA-4074-B31E-D92117D50F86}"/>
            </c:ext>
          </c:extLst>
        </c:ser>
        <c:dLbls>
          <c:showLegendKey val="0"/>
          <c:showVal val="0"/>
          <c:showCatName val="0"/>
          <c:showSerName val="0"/>
          <c:showPercent val="0"/>
          <c:showBubbleSize val="0"/>
        </c:dLbls>
        <c:gapWidth val="150"/>
        <c:axId val="96972160"/>
        <c:axId val="969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DBCA-4074-B31E-D92117D50F86}"/>
            </c:ext>
          </c:extLst>
        </c:ser>
        <c:dLbls>
          <c:showLegendKey val="0"/>
          <c:showVal val="0"/>
          <c:showCatName val="0"/>
          <c:showSerName val="0"/>
          <c:showPercent val="0"/>
          <c:showBubbleSize val="0"/>
        </c:dLbls>
        <c:marker val="1"/>
        <c:smooth val="0"/>
        <c:axId val="96972160"/>
        <c:axId val="96990720"/>
      </c:lineChart>
      <c:catAx>
        <c:axId val="96972160"/>
        <c:scaling>
          <c:orientation val="minMax"/>
        </c:scaling>
        <c:delete val="1"/>
        <c:axPos val="b"/>
        <c:numFmt formatCode="General" sourceLinked="1"/>
        <c:majorTickMark val="none"/>
        <c:minorTickMark val="none"/>
        <c:tickLblPos val="none"/>
        <c:crossAx val="96990720"/>
        <c:crosses val="autoZero"/>
        <c:auto val="1"/>
        <c:lblAlgn val="ctr"/>
        <c:lblOffset val="100"/>
        <c:noMultiLvlLbl val="1"/>
      </c:catAx>
      <c:valAx>
        <c:axId val="9699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群馬県富岡地域医療企業団　七日市病院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162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100.5</v>
      </c>
      <c r="Q33" s="130"/>
      <c r="R33" s="130"/>
      <c r="S33" s="130"/>
      <c r="T33" s="130"/>
      <c r="U33" s="130"/>
      <c r="V33" s="130"/>
      <c r="W33" s="130"/>
      <c r="X33" s="130"/>
      <c r="Y33" s="130"/>
      <c r="Z33" s="130"/>
      <c r="AA33" s="130"/>
      <c r="AB33" s="130"/>
      <c r="AC33" s="130"/>
      <c r="AD33" s="131"/>
      <c r="AE33" s="129">
        <f>データ!AJ7</f>
        <v>107.6</v>
      </c>
      <c r="AF33" s="130"/>
      <c r="AG33" s="130"/>
      <c r="AH33" s="130"/>
      <c r="AI33" s="130"/>
      <c r="AJ33" s="130"/>
      <c r="AK33" s="130"/>
      <c r="AL33" s="130"/>
      <c r="AM33" s="130"/>
      <c r="AN33" s="130"/>
      <c r="AO33" s="130"/>
      <c r="AP33" s="130"/>
      <c r="AQ33" s="130"/>
      <c r="AR33" s="130"/>
      <c r="AS33" s="131"/>
      <c r="AT33" s="129">
        <f>データ!AK7</f>
        <v>103.6</v>
      </c>
      <c r="AU33" s="130"/>
      <c r="AV33" s="130"/>
      <c r="AW33" s="130"/>
      <c r="AX33" s="130"/>
      <c r="AY33" s="130"/>
      <c r="AZ33" s="130"/>
      <c r="BA33" s="130"/>
      <c r="BB33" s="130"/>
      <c r="BC33" s="130"/>
      <c r="BD33" s="130"/>
      <c r="BE33" s="130"/>
      <c r="BF33" s="130"/>
      <c r="BG33" s="130"/>
      <c r="BH33" s="131"/>
      <c r="BI33" s="129">
        <f>データ!AL7</f>
        <v>107.2</v>
      </c>
      <c r="BJ33" s="130"/>
      <c r="BK33" s="130"/>
      <c r="BL33" s="130"/>
      <c r="BM33" s="130"/>
      <c r="BN33" s="130"/>
      <c r="BO33" s="130"/>
      <c r="BP33" s="130"/>
      <c r="BQ33" s="130"/>
      <c r="BR33" s="130"/>
      <c r="BS33" s="130"/>
      <c r="BT33" s="130"/>
      <c r="BU33" s="130"/>
      <c r="BV33" s="130"/>
      <c r="BW33" s="131"/>
      <c r="BX33" s="129">
        <f>データ!AM7</f>
        <v>102.5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v>
      </c>
      <c r="DE33" s="130"/>
      <c r="DF33" s="130"/>
      <c r="DG33" s="130"/>
      <c r="DH33" s="130"/>
      <c r="DI33" s="130"/>
      <c r="DJ33" s="130"/>
      <c r="DK33" s="130"/>
      <c r="DL33" s="130"/>
      <c r="DM33" s="130"/>
      <c r="DN33" s="130"/>
      <c r="DO33" s="130"/>
      <c r="DP33" s="130"/>
      <c r="DQ33" s="130"/>
      <c r="DR33" s="131"/>
      <c r="DS33" s="129">
        <f>データ!AU7</f>
        <v>107.5</v>
      </c>
      <c r="DT33" s="130"/>
      <c r="DU33" s="130"/>
      <c r="DV33" s="130"/>
      <c r="DW33" s="130"/>
      <c r="DX33" s="130"/>
      <c r="DY33" s="130"/>
      <c r="DZ33" s="130"/>
      <c r="EA33" s="130"/>
      <c r="EB33" s="130"/>
      <c r="EC33" s="130"/>
      <c r="ED33" s="130"/>
      <c r="EE33" s="130"/>
      <c r="EF33" s="130"/>
      <c r="EG33" s="131"/>
      <c r="EH33" s="129">
        <f>データ!AV7</f>
        <v>103.2</v>
      </c>
      <c r="EI33" s="130"/>
      <c r="EJ33" s="130"/>
      <c r="EK33" s="130"/>
      <c r="EL33" s="130"/>
      <c r="EM33" s="130"/>
      <c r="EN33" s="130"/>
      <c r="EO33" s="130"/>
      <c r="EP33" s="130"/>
      <c r="EQ33" s="130"/>
      <c r="ER33" s="130"/>
      <c r="ES33" s="130"/>
      <c r="ET33" s="130"/>
      <c r="EU33" s="130"/>
      <c r="EV33" s="131"/>
      <c r="EW33" s="129">
        <f>データ!AW7</f>
        <v>107.1</v>
      </c>
      <c r="EX33" s="130"/>
      <c r="EY33" s="130"/>
      <c r="EZ33" s="130"/>
      <c r="FA33" s="130"/>
      <c r="FB33" s="130"/>
      <c r="FC33" s="130"/>
      <c r="FD33" s="130"/>
      <c r="FE33" s="130"/>
      <c r="FF33" s="130"/>
      <c r="FG33" s="130"/>
      <c r="FH33" s="130"/>
      <c r="FI33" s="130"/>
      <c r="FJ33" s="130"/>
      <c r="FK33" s="131"/>
      <c r="FL33" s="129">
        <f>データ!AX7</f>
        <v>101.2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87.4</v>
      </c>
      <c r="KG33" s="130"/>
      <c r="KH33" s="130"/>
      <c r="KI33" s="130"/>
      <c r="KJ33" s="130"/>
      <c r="KK33" s="130"/>
      <c r="KL33" s="130"/>
      <c r="KM33" s="130"/>
      <c r="KN33" s="130"/>
      <c r="KO33" s="130"/>
      <c r="KP33" s="130"/>
      <c r="KQ33" s="130"/>
      <c r="KR33" s="130"/>
      <c r="KS33" s="130"/>
      <c r="KT33" s="131"/>
      <c r="KU33" s="129">
        <f>データ!BQ7</f>
        <v>88.6</v>
      </c>
      <c r="KV33" s="130"/>
      <c r="KW33" s="130"/>
      <c r="KX33" s="130"/>
      <c r="KY33" s="130"/>
      <c r="KZ33" s="130"/>
      <c r="LA33" s="130"/>
      <c r="LB33" s="130"/>
      <c r="LC33" s="130"/>
      <c r="LD33" s="130"/>
      <c r="LE33" s="130"/>
      <c r="LF33" s="130"/>
      <c r="LG33" s="130"/>
      <c r="LH33" s="130"/>
      <c r="LI33" s="131"/>
      <c r="LJ33" s="129">
        <f>データ!BR7</f>
        <v>78.7</v>
      </c>
      <c r="LK33" s="130"/>
      <c r="LL33" s="130"/>
      <c r="LM33" s="130"/>
      <c r="LN33" s="130"/>
      <c r="LO33" s="130"/>
      <c r="LP33" s="130"/>
      <c r="LQ33" s="130"/>
      <c r="LR33" s="130"/>
      <c r="LS33" s="130"/>
      <c r="LT33" s="130"/>
      <c r="LU33" s="130"/>
      <c r="LV33" s="130"/>
      <c r="LW33" s="130"/>
      <c r="LX33" s="131"/>
      <c r="LY33" s="129">
        <f>データ!BS7</f>
        <v>79.900000000000006</v>
      </c>
      <c r="LZ33" s="130"/>
      <c r="MA33" s="130"/>
      <c r="MB33" s="130"/>
      <c r="MC33" s="130"/>
      <c r="MD33" s="130"/>
      <c r="ME33" s="130"/>
      <c r="MF33" s="130"/>
      <c r="MG33" s="130"/>
      <c r="MH33" s="130"/>
      <c r="MI33" s="130"/>
      <c r="MJ33" s="130"/>
      <c r="MK33" s="130"/>
      <c r="ML33" s="130"/>
      <c r="MM33" s="131"/>
      <c r="MN33" s="129">
        <f>データ!BT7</f>
        <v>74.3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29051</v>
      </c>
      <c r="Q55" s="145"/>
      <c r="R55" s="145"/>
      <c r="S55" s="145"/>
      <c r="T55" s="145"/>
      <c r="U55" s="145"/>
      <c r="V55" s="145"/>
      <c r="W55" s="145"/>
      <c r="X55" s="145"/>
      <c r="Y55" s="145"/>
      <c r="Z55" s="145"/>
      <c r="AA55" s="145"/>
      <c r="AB55" s="145"/>
      <c r="AC55" s="145"/>
      <c r="AD55" s="146"/>
      <c r="AE55" s="144">
        <f>データ!CB7</f>
        <v>29424</v>
      </c>
      <c r="AF55" s="145"/>
      <c r="AG55" s="145"/>
      <c r="AH55" s="145"/>
      <c r="AI55" s="145"/>
      <c r="AJ55" s="145"/>
      <c r="AK55" s="145"/>
      <c r="AL55" s="145"/>
      <c r="AM55" s="145"/>
      <c r="AN55" s="145"/>
      <c r="AO55" s="145"/>
      <c r="AP55" s="145"/>
      <c r="AQ55" s="145"/>
      <c r="AR55" s="145"/>
      <c r="AS55" s="146"/>
      <c r="AT55" s="144">
        <f>データ!CC7</f>
        <v>30767</v>
      </c>
      <c r="AU55" s="145"/>
      <c r="AV55" s="145"/>
      <c r="AW55" s="145"/>
      <c r="AX55" s="145"/>
      <c r="AY55" s="145"/>
      <c r="AZ55" s="145"/>
      <c r="BA55" s="145"/>
      <c r="BB55" s="145"/>
      <c r="BC55" s="145"/>
      <c r="BD55" s="145"/>
      <c r="BE55" s="145"/>
      <c r="BF55" s="145"/>
      <c r="BG55" s="145"/>
      <c r="BH55" s="146"/>
      <c r="BI55" s="144">
        <f>データ!CD7</f>
        <v>31473</v>
      </c>
      <c r="BJ55" s="145"/>
      <c r="BK55" s="145"/>
      <c r="BL55" s="145"/>
      <c r="BM55" s="145"/>
      <c r="BN55" s="145"/>
      <c r="BO55" s="145"/>
      <c r="BP55" s="145"/>
      <c r="BQ55" s="145"/>
      <c r="BR55" s="145"/>
      <c r="BS55" s="145"/>
      <c r="BT55" s="145"/>
      <c r="BU55" s="145"/>
      <c r="BV55" s="145"/>
      <c r="BW55" s="146"/>
      <c r="BX55" s="144">
        <f>データ!CE7</f>
        <v>33283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8196</v>
      </c>
      <c r="DE55" s="145"/>
      <c r="DF55" s="145"/>
      <c r="DG55" s="145"/>
      <c r="DH55" s="145"/>
      <c r="DI55" s="145"/>
      <c r="DJ55" s="145"/>
      <c r="DK55" s="145"/>
      <c r="DL55" s="145"/>
      <c r="DM55" s="145"/>
      <c r="DN55" s="145"/>
      <c r="DO55" s="145"/>
      <c r="DP55" s="145"/>
      <c r="DQ55" s="145"/>
      <c r="DR55" s="146"/>
      <c r="DS55" s="144">
        <f>データ!CM7</f>
        <v>8028</v>
      </c>
      <c r="DT55" s="145"/>
      <c r="DU55" s="145"/>
      <c r="DV55" s="145"/>
      <c r="DW55" s="145"/>
      <c r="DX55" s="145"/>
      <c r="DY55" s="145"/>
      <c r="DZ55" s="145"/>
      <c r="EA55" s="145"/>
      <c r="EB55" s="145"/>
      <c r="EC55" s="145"/>
      <c r="ED55" s="145"/>
      <c r="EE55" s="145"/>
      <c r="EF55" s="145"/>
      <c r="EG55" s="146"/>
      <c r="EH55" s="144">
        <f>データ!CN7</f>
        <v>12997</v>
      </c>
      <c r="EI55" s="145"/>
      <c r="EJ55" s="145"/>
      <c r="EK55" s="145"/>
      <c r="EL55" s="145"/>
      <c r="EM55" s="145"/>
      <c r="EN55" s="145"/>
      <c r="EO55" s="145"/>
      <c r="EP55" s="145"/>
      <c r="EQ55" s="145"/>
      <c r="ER55" s="145"/>
      <c r="ES55" s="145"/>
      <c r="ET55" s="145"/>
      <c r="EU55" s="145"/>
      <c r="EV55" s="146"/>
      <c r="EW55" s="144">
        <f>データ!CO7</f>
        <v>8284</v>
      </c>
      <c r="EX55" s="145"/>
      <c r="EY55" s="145"/>
      <c r="EZ55" s="145"/>
      <c r="FA55" s="145"/>
      <c r="FB55" s="145"/>
      <c r="FC55" s="145"/>
      <c r="FD55" s="145"/>
      <c r="FE55" s="145"/>
      <c r="FF55" s="145"/>
      <c r="FG55" s="145"/>
      <c r="FH55" s="145"/>
      <c r="FI55" s="145"/>
      <c r="FJ55" s="145"/>
      <c r="FK55" s="146"/>
      <c r="FL55" s="144">
        <f>データ!CP7</f>
        <v>8079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72.7</v>
      </c>
      <c r="GS55" s="130"/>
      <c r="GT55" s="130"/>
      <c r="GU55" s="130"/>
      <c r="GV55" s="130"/>
      <c r="GW55" s="130"/>
      <c r="GX55" s="130"/>
      <c r="GY55" s="130"/>
      <c r="GZ55" s="130"/>
      <c r="HA55" s="130"/>
      <c r="HB55" s="130"/>
      <c r="HC55" s="130"/>
      <c r="HD55" s="130"/>
      <c r="HE55" s="130"/>
      <c r="HF55" s="131"/>
      <c r="HG55" s="129">
        <f>データ!CX7</f>
        <v>68.099999999999994</v>
      </c>
      <c r="HH55" s="130"/>
      <c r="HI55" s="130"/>
      <c r="HJ55" s="130"/>
      <c r="HK55" s="130"/>
      <c r="HL55" s="130"/>
      <c r="HM55" s="130"/>
      <c r="HN55" s="130"/>
      <c r="HO55" s="130"/>
      <c r="HP55" s="130"/>
      <c r="HQ55" s="130"/>
      <c r="HR55" s="130"/>
      <c r="HS55" s="130"/>
      <c r="HT55" s="130"/>
      <c r="HU55" s="131"/>
      <c r="HV55" s="129">
        <f>データ!CY7</f>
        <v>72.5</v>
      </c>
      <c r="HW55" s="130"/>
      <c r="HX55" s="130"/>
      <c r="HY55" s="130"/>
      <c r="HZ55" s="130"/>
      <c r="IA55" s="130"/>
      <c r="IB55" s="130"/>
      <c r="IC55" s="130"/>
      <c r="ID55" s="130"/>
      <c r="IE55" s="130"/>
      <c r="IF55" s="130"/>
      <c r="IG55" s="130"/>
      <c r="IH55" s="130"/>
      <c r="II55" s="130"/>
      <c r="IJ55" s="131"/>
      <c r="IK55" s="129">
        <f>データ!CZ7</f>
        <v>70.5</v>
      </c>
      <c r="IL55" s="130"/>
      <c r="IM55" s="130"/>
      <c r="IN55" s="130"/>
      <c r="IO55" s="130"/>
      <c r="IP55" s="130"/>
      <c r="IQ55" s="130"/>
      <c r="IR55" s="130"/>
      <c r="IS55" s="130"/>
      <c r="IT55" s="130"/>
      <c r="IU55" s="130"/>
      <c r="IV55" s="130"/>
      <c r="IW55" s="130"/>
      <c r="IX55" s="130"/>
      <c r="IY55" s="131"/>
      <c r="IZ55" s="129">
        <f>データ!DA7</f>
        <v>75.8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6.7</v>
      </c>
      <c r="KG55" s="130"/>
      <c r="KH55" s="130"/>
      <c r="KI55" s="130"/>
      <c r="KJ55" s="130"/>
      <c r="KK55" s="130"/>
      <c r="KL55" s="130"/>
      <c r="KM55" s="130"/>
      <c r="KN55" s="130"/>
      <c r="KO55" s="130"/>
      <c r="KP55" s="130"/>
      <c r="KQ55" s="130"/>
      <c r="KR55" s="130"/>
      <c r="KS55" s="130"/>
      <c r="KT55" s="131"/>
      <c r="KU55" s="129">
        <f>データ!DI7</f>
        <v>6.5</v>
      </c>
      <c r="KV55" s="130"/>
      <c r="KW55" s="130"/>
      <c r="KX55" s="130"/>
      <c r="KY55" s="130"/>
      <c r="KZ55" s="130"/>
      <c r="LA55" s="130"/>
      <c r="LB55" s="130"/>
      <c r="LC55" s="130"/>
      <c r="LD55" s="130"/>
      <c r="LE55" s="130"/>
      <c r="LF55" s="130"/>
      <c r="LG55" s="130"/>
      <c r="LH55" s="130"/>
      <c r="LI55" s="131"/>
      <c r="LJ55" s="129">
        <f>データ!DJ7</f>
        <v>5.2</v>
      </c>
      <c r="LK55" s="130"/>
      <c r="LL55" s="130"/>
      <c r="LM55" s="130"/>
      <c r="LN55" s="130"/>
      <c r="LO55" s="130"/>
      <c r="LP55" s="130"/>
      <c r="LQ55" s="130"/>
      <c r="LR55" s="130"/>
      <c r="LS55" s="130"/>
      <c r="LT55" s="130"/>
      <c r="LU55" s="130"/>
      <c r="LV55" s="130"/>
      <c r="LW55" s="130"/>
      <c r="LX55" s="131"/>
      <c r="LY55" s="129">
        <f>データ!DK7</f>
        <v>5.3</v>
      </c>
      <c r="LZ55" s="130"/>
      <c r="MA55" s="130"/>
      <c r="MB55" s="130"/>
      <c r="MC55" s="130"/>
      <c r="MD55" s="130"/>
      <c r="ME55" s="130"/>
      <c r="MF55" s="130"/>
      <c r="MG55" s="130"/>
      <c r="MH55" s="130"/>
      <c r="MI55" s="130"/>
      <c r="MJ55" s="130"/>
      <c r="MK55" s="130"/>
      <c r="ML55" s="130"/>
      <c r="MM55" s="131"/>
      <c r="MN55" s="129">
        <f>データ!DL7</f>
        <v>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33.200000000000003</v>
      </c>
      <c r="V79" s="157"/>
      <c r="W79" s="157"/>
      <c r="X79" s="157"/>
      <c r="Y79" s="157"/>
      <c r="Z79" s="157"/>
      <c r="AA79" s="157"/>
      <c r="AB79" s="157"/>
      <c r="AC79" s="157"/>
      <c r="AD79" s="157"/>
      <c r="AE79" s="157"/>
      <c r="AF79" s="157"/>
      <c r="AG79" s="157"/>
      <c r="AH79" s="157"/>
      <c r="AI79" s="157"/>
      <c r="AJ79" s="157"/>
      <c r="AK79" s="157"/>
      <c r="AL79" s="157"/>
      <c r="AM79" s="157"/>
      <c r="AN79" s="157">
        <f>データ!DT7</f>
        <v>35.1</v>
      </c>
      <c r="AO79" s="157"/>
      <c r="AP79" s="157"/>
      <c r="AQ79" s="157"/>
      <c r="AR79" s="157"/>
      <c r="AS79" s="157"/>
      <c r="AT79" s="157"/>
      <c r="AU79" s="157"/>
      <c r="AV79" s="157"/>
      <c r="AW79" s="157"/>
      <c r="AX79" s="157"/>
      <c r="AY79" s="157"/>
      <c r="AZ79" s="157"/>
      <c r="BA79" s="157"/>
      <c r="BB79" s="157"/>
      <c r="BC79" s="157"/>
      <c r="BD79" s="157"/>
      <c r="BE79" s="157"/>
      <c r="BF79" s="157"/>
      <c r="BG79" s="157">
        <f>データ!DU7</f>
        <v>37.6</v>
      </c>
      <c r="BH79" s="157"/>
      <c r="BI79" s="157"/>
      <c r="BJ79" s="157"/>
      <c r="BK79" s="157"/>
      <c r="BL79" s="157"/>
      <c r="BM79" s="157"/>
      <c r="BN79" s="157"/>
      <c r="BO79" s="157"/>
      <c r="BP79" s="157"/>
      <c r="BQ79" s="157"/>
      <c r="BR79" s="157"/>
      <c r="BS79" s="157"/>
      <c r="BT79" s="157"/>
      <c r="BU79" s="157"/>
      <c r="BV79" s="157"/>
      <c r="BW79" s="157"/>
      <c r="BX79" s="157"/>
      <c r="BY79" s="157"/>
      <c r="BZ79" s="157">
        <f>データ!DV7</f>
        <v>39.299999999999997</v>
      </c>
      <c r="CA79" s="157"/>
      <c r="CB79" s="157"/>
      <c r="CC79" s="157"/>
      <c r="CD79" s="157"/>
      <c r="CE79" s="157"/>
      <c r="CF79" s="157"/>
      <c r="CG79" s="157"/>
      <c r="CH79" s="157"/>
      <c r="CI79" s="157"/>
      <c r="CJ79" s="157"/>
      <c r="CK79" s="157"/>
      <c r="CL79" s="157"/>
      <c r="CM79" s="157"/>
      <c r="CN79" s="157"/>
      <c r="CO79" s="157"/>
      <c r="CP79" s="157"/>
      <c r="CQ79" s="157"/>
      <c r="CR79" s="157"/>
      <c r="CS79" s="157">
        <f>データ!DW7</f>
        <v>38.5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77.900000000000006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81.099999999999994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84.6</v>
      </c>
      <c r="GB79" s="157"/>
      <c r="GC79" s="157"/>
      <c r="GD79" s="157"/>
      <c r="GE79" s="157"/>
      <c r="GF79" s="157"/>
      <c r="GG79" s="157"/>
      <c r="GH79" s="157"/>
      <c r="GI79" s="157"/>
      <c r="GJ79" s="157"/>
      <c r="GK79" s="157"/>
      <c r="GL79" s="157"/>
      <c r="GM79" s="157"/>
      <c r="GN79" s="157"/>
      <c r="GO79" s="157"/>
      <c r="GP79" s="157"/>
      <c r="GQ79" s="157"/>
      <c r="GR79" s="157"/>
      <c r="GS79" s="157"/>
      <c r="GT79" s="157">
        <f>データ!EG7</f>
        <v>84.4</v>
      </c>
      <c r="GU79" s="157"/>
      <c r="GV79" s="157"/>
      <c r="GW79" s="157"/>
      <c r="GX79" s="157"/>
      <c r="GY79" s="157"/>
      <c r="GZ79" s="157"/>
      <c r="HA79" s="157"/>
      <c r="HB79" s="157"/>
      <c r="HC79" s="157"/>
      <c r="HD79" s="157"/>
      <c r="HE79" s="157"/>
      <c r="HF79" s="157"/>
      <c r="HG79" s="157"/>
      <c r="HH79" s="157"/>
      <c r="HI79" s="157"/>
      <c r="HJ79" s="157"/>
      <c r="HK79" s="157"/>
      <c r="HL79" s="157"/>
      <c r="HM79" s="157">
        <f>データ!EH7</f>
        <v>68.5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19928278</v>
      </c>
      <c r="JK79" s="158"/>
      <c r="JL79" s="158"/>
      <c r="JM79" s="158"/>
      <c r="JN79" s="158"/>
      <c r="JO79" s="158"/>
      <c r="JP79" s="158"/>
      <c r="JQ79" s="158"/>
      <c r="JR79" s="158"/>
      <c r="JS79" s="158"/>
      <c r="JT79" s="158"/>
      <c r="JU79" s="158"/>
      <c r="JV79" s="158"/>
      <c r="JW79" s="158"/>
      <c r="JX79" s="158"/>
      <c r="JY79" s="158"/>
      <c r="JZ79" s="158"/>
      <c r="KA79" s="158"/>
      <c r="KB79" s="158"/>
      <c r="KC79" s="158">
        <f>データ!EP7</f>
        <v>20040710</v>
      </c>
      <c r="KD79" s="158"/>
      <c r="KE79" s="158"/>
      <c r="KF79" s="158"/>
      <c r="KG79" s="158"/>
      <c r="KH79" s="158"/>
      <c r="KI79" s="158"/>
      <c r="KJ79" s="158"/>
      <c r="KK79" s="158"/>
      <c r="KL79" s="158"/>
      <c r="KM79" s="158"/>
      <c r="KN79" s="158"/>
      <c r="KO79" s="158"/>
      <c r="KP79" s="158"/>
      <c r="KQ79" s="158"/>
      <c r="KR79" s="158"/>
      <c r="KS79" s="158"/>
      <c r="KT79" s="158"/>
      <c r="KU79" s="158"/>
      <c r="KV79" s="158">
        <f>データ!EQ7</f>
        <v>20130817</v>
      </c>
      <c r="KW79" s="158"/>
      <c r="KX79" s="158"/>
      <c r="KY79" s="158"/>
      <c r="KZ79" s="158"/>
      <c r="LA79" s="158"/>
      <c r="LB79" s="158"/>
      <c r="LC79" s="158"/>
      <c r="LD79" s="158"/>
      <c r="LE79" s="158"/>
      <c r="LF79" s="158"/>
      <c r="LG79" s="158"/>
      <c r="LH79" s="158"/>
      <c r="LI79" s="158"/>
      <c r="LJ79" s="158"/>
      <c r="LK79" s="158"/>
      <c r="LL79" s="158"/>
      <c r="LM79" s="158"/>
      <c r="LN79" s="158"/>
      <c r="LO79" s="158">
        <f>データ!ER7</f>
        <v>20135822</v>
      </c>
      <c r="LP79" s="158"/>
      <c r="LQ79" s="158"/>
      <c r="LR79" s="158"/>
      <c r="LS79" s="158"/>
      <c r="LT79" s="158"/>
      <c r="LU79" s="158"/>
      <c r="LV79" s="158"/>
      <c r="LW79" s="158"/>
      <c r="LX79" s="158"/>
      <c r="LY79" s="158"/>
      <c r="LZ79" s="158"/>
      <c r="MA79" s="158"/>
      <c r="MB79" s="158"/>
      <c r="MC79" s="158"/>
      <c r="MD79" s="158"/>
      <c r="ME79" s="158"/>
      <c r="MF79" s="158"/>
      <c r="MG79" s="158"/>
      <c r="MH79" s="158">
        <f>データ!ES7</f>
        <v>20821667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9NwbBHFYJ9SYQxzyqg0W0bOCVoul5Se4mAvVxvzxuTHerzIAXJbs+85J1lMY14hNQwubwZammCq8Mub1KOBMQ==" saltValue="PaeAIGvp2e+sFQYA7P5sG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154</v>
      </c>
      <c r="BQ5" s="62" t="s">
        <v>143</v>
      </c>
      <c r="BR5" s="62" t="s">
        <v>155</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157</v>
      </c>
      <c r="DK5" s="62" t="s">
        <v>145</v>
      </c>
      <c r="DL5" s="62" t="s">
        <v>146</v>
      </c>
      <c r="DM5" s="62" t="s">
        <v>147</v>
      </c>
      <c r="DN5" s="62" t="s">
        <v>148</v>
      </c>
      <c r="DO5" s="62" t="s">
        <v>149</v>
      </c>
      <c r="DP5" s="62" t="s">
        <v>150</v>
      </c>
      <c r="DQ5" s="62" t="s">
        <v>151</v>
      </c>
      <c r="DR5" s="62" t="s">
        <v>152</v>
      </c>
      <c r="DS5" s="62" t="s">
        <v>142</v>
      </c>
      <c r="DT5" s="62" t="s">
        <v>143</v>
      </c>
      <c r="DU5" s="62" t="s">
        <v>144</v>
      </c>
      <c r="DV5" s="62" t="s">
        <v>158</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159</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160</v>
      </c>
      <c r="B6" s="63">
        <f>B8</f>
        <v>2020</v>
      </c>
      <c r="C6" s="63">
        <f t="shared" ref="C6:M6" si="2">C8</f>
        <v>108936</v>
      </c>
      <c r="D6" s="63">
        <f t="shared" si="2"/>
        <v>46</v>
      </c>
      <c r="E6" s="63">
        <f t="shared" si="2"/>
        <v>6</v>
      </c>
      <c r="F6" s="63">
        <f t="shared" si="2"/>
        <v>0</v>
      </c>
      <c r="G6" s="63">
        <f t="shared" si="2"/>
        <v>2</v>
      </c>
      <c r="H6" s="161" t="str">
        <f>IF(H8&lt;&gt;I8,H8,"")&amp;IF(I8&lt;&gt;J8,I8,"")&amp;"　"&amp;J8</f>
        <v>群馬県富岡地域医療企業団　七日市病院</v>
      </c>
      <c r="I6" s="162"/>
      <c r="J6" s="163"/>
      <c r="K6" s="63" t="str">
        <f t="shared" si="2"/>
        <v>条例全部</v>
      </c>
      <c r="L6" s="63" t="str">
        <f t="shared" si="2"/>
        <v>病院事業</v>
      </c>
      <c r="M6" s="63" t="str">
        <f t="shared" si="2"/>
        <v>一般病院</v>
      </c>
      <c r="N6" s="63" t="str">
        <f>N8</f>
        <v>100床以上～200床未満</v>
      </c>
      <c r="O6" s="63" t="str">
        <f>O8</f>
        <v>その他</v>
      </c>
      <c r="P6" s="63" t="str">
        <f>P8</f>
        <v>直営</v>
      </c>
      <c r="Q6" s="64">
        <f t="shared" ref="Q6:AH6" si="3">Q8</f>
        <v>4</v>
      </c>
      <c r="R6" s="63" t="str">
        <f t="shared" si="3"/>
        <v>-</v>
      </c>
      <c r="S6" s="63" t="str">
        <f t="shared" si="3"/>
        <v>訓</v>
      </c>
      <c r="T6" s="63" t="str">
        <f t="shared" si="3"/>
        <v>-</v>
      </c>
      <c r="U6" s="64" t="str">
        <f>U8</f>
        <v>-</v>
      </c>
      <c r="V6" s="64">
        <f>V8</f>
        <v>8552</v>
      </c>
      <c r="W6" s="63" t="str">
        <f>W8</f>
        <v>非該当</v>
      </c>
      <c r="X6" s="63" t="str">
        <f t="shared" ref="X6" si="4">X8</f>
        <v>非該当</v>
      </c>
      <c r="Y6" s="63" t="str">
        <f t="shared" si="3"/>
        <v>１０：１</v>
      </c>
      <c r="Z6" s="64">
        <f t="shared" si="3"/>
        <v>105</v>
      </c>
      <c r="AA6" s="64">
        <f t="shared" si="3"/>
        <v>57</v>
      </c>
      <c r="AB6" s="64" t="str">
        <f t="shared" si="3"/>
        <v>-</v>
      </c>
      <c r="AC6" s="64" t="str">
        <f t="shared" si="3"/>
        <v>-</v>
      </c>
      <c r="AD6" s="64" t="str">
        <f t="shared" si="3"/>
        <v>-</v>
      </c>
      <c r="AE6" s="64">
        <f t="shared" si="3"/>
        <v>162</v>
      </c>
      <c r="AF6" s="64">
        <f t="shared" si="3"/>
        <v>105</v>
      </c>
      <c r="AG6" s="64">
        <f t="shared" si="3"/>
        <v>57</v>
      </c>
      <c r="AH6" s="64">
        <f t="shared" si="3"/>
        <v>162</v>
      </c>
      <c r="AI6" s="65">
        <f>IF(AI8="-",NA(),AI8)</f>
        <v>100.5</v>
      </c>
      <c r="AJ6" s="65">
        <f t="shared" ref="AJ6:AR6" si="5">IF(AJ8="-",NA(),AJ8)</f>
        <v>107.6</v>
      </c>
      <c r="AK6" s="65">
        <f t="shared" si="5"/>
        <v>103.6</v>
      </c>
      <c r="AL6" s="65">
        <f t="shared" si="5"/>
        <v>107.2</v>
      </c>
      <c r="AM6" s="65">
        <f t="shared" si="5"/>
        <v>102.5</v>
      </c>
      <c r="AN6" s="65">
        <f t="shared" si="5"/>
        <v>96.7</v>
      </c>
      <c r="AO6" s="65">
        <f t="shared" si="5"/>
        <v>96.6</v>
      </c>
      <c r="AP6" s="65">
        <f t="shared" si="5"/>
        <v>97.2</v>
      </c>
      <c r="AQ6" s="65">
        <f t="shared" si="5"/>
        <v>96.9</v>
      </c>
      <c r="AR6" s="65">
        <f t="shared" si="5"/>
        <v>100.6</v>
      </c>
      <c r="AS6" s="65" t="str">
        <f>IF(AS8="-","【-】","【"&amp;SUBSTITUTE(TEXT(AS8,"#,##0.0"),"-","△")&amp;"】")</f>
        <v>【102.5】</v>
      </c>
      <c r="AT6" s="65">
        <f>IF(AT8="-",NA(),AT8)</f>
        <v>102</v>
      </c>
      <c r="AU6" s="65">
        <f t="shared" ref="AU6:BC6" si="6">IF(AU8="-",NA(),AU8)</f>
        <v>107.5</v>
      </c>
      <c r="AV6" s="65">
        <f t="shared" si="6"/>
        <v>103.2</v>
      </c>
      <c r="AW6" s="65">
        <f t="shared" si="6"/>
        <v>107.1</v>
      </c>
      <c r="AX6" s="65">
        <f t="shared" si="6"/>
        <v>101.2</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87.4</v>
      </c>
      <c r="BQ6" s="65">
        <f t="shared" ref="BQ6:BY6" si="8">IF(BQ8="-",NA(),BQ8)</f>
        <v>88.6</v>
      </c>
      <c r="BR6" s="65">
        <f t="shared" si="8"/>
        <v>78.7</v>
      </c>
      <c r="BS6" s="65">
        <f t="shared" si="8"/>
        <v>79.900000000000006</v>
      </c>
      <c r="BT6" s="65">
        <f t="shared" si="8"/>
        <v>74.3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29051</v>
      </c>
      <c r="CB6" s="66">
        <f t="shared" ref="CB6:CJ6" si="9">IF(CB8="-",NA(),CB8)</f>
        <v>29424</v>
      </c>
      <c r="CC6" s="66">
        <f t="shared" si="9"/>
        <v>30767</v>
      </c>
      <c r="CD6" s="66">
        <f t="shared" si="9"/>
        <v>31473</v>
      </c>
      <c r="CE6" s="66">
        <f t="shared" si="9"/>
        <v>33283</v>
      </c>
      <c r="CF6" s="66">
        <f t="shared" si="9"/>
        <v>33492</v>
      </c>
      <c r="CG6" s="66">
        <f t="shared" si="9"/>
        <v>34136</v>
      </c>
      <c r="CH6" s="66">
        <f t="shared" si="9"/>
        <v>34924</v>
      </c>
      <c r="CI6" s="66">
        <f t="shared" si="9"/>
        <v>35788</v>
      </c>
      <c r="CJ6" s="66">
        <f t="shared" si="9"/>
        <v>37855</v>
      </c>
      <c r="CK6" s="65" t="str">
        <f>IF(CK8="-","【-】","【"&amp;SUBSTITUTE(TEXT(CK8,"#,##0"),"-","△")&amp;"】")</f>
        <v>【56,733】</v>
      </c>
      <c r="CL6" s="66">
        <f>IF(CL8="-",NA(),CL8)</f>
        <v>8196</v>
      </c>
      <c r="CM6" s="66">
        <f t="shared" ref="CM6:CU6" si="10">IF(CM8="-",NA(),CM8)</f>
        <v>8028</v>
      </c>
      <c r="CN6" s="66">
        <f t="shared" si="10"/>
        <v>12997</v>
      </c>
      <c r="CO6" s="66">
        <f t="shared" si="10"/>
        <v>8284</v>
      </c>
      <c r="CP6" s="66">
        <f t="shared" si="10"/>
        <v>8079</v>
      </c>
      <c r="CQ6" s="66">
        <f t="shared" si="10"/>
        <v>9976</v>
      </c>
      <c r="CR6" s="66">
        <f t="shared" si="10"/>
        <v>10130</v>
      </c>
      <c r="CS6" s="66">
        <f t="shared" si="10"/>
        <v>10244</v>
      </c>
      <c r="CT6" s="66">
        <f t="shared" si="10"/>
        <v>10602</v>
      </c>
      <c r="CU6" s="66">
        <f t="shared" si="10"/>
        <v>11234</v>
      </c>
      <c r="CV6" s="65" t="str">
        <f>IF(CV8="-","【-】","【"&amp;SUBSTITUTE(TEXT(CV8,"#,##0"),"-","△")&amp;"】")</f>
        <v>【16,778】</v>
      </c>
      <c r="CW6" s="65">
        <f>IF(CW8="-",NA(),CW8)</f>
        <v>72.7</v>
      </c>
      <c r="CX6" s="65">
        <f t="shared" ref="CX6:DF6" si="11">IF(CX8="-",NA(),CX8)</f>
        <v>68.099999999999994</v>
      </c>
      <c r="CY6" s="65">
        <f t="shared" si="11"/>
        <v>72.5</v>
      </c>
      <c r="CZ6" s="65">
        <f t="shared" si="11"/>
        <v>70.5</v>
      </c>
      <c r="DA6" s="65">
        <f t="shared" si="11"/>
        <v>75.8</v>
      </c>
      <c r="DB6" s="65">
        <f t="shared" si="11"/>
        <v>63.4</v>
      </c>
      <c r="DC6" s="65">
        <f t="shared" si="11"/>
        <v>63.4</v>
      </c>
      <c r="DD6" s="65">
        <f t="shared" si="11"/>
        <v>63.7</v>
      </c>
      <c r="DE6" s="65">
        <f t="shared" si="11"/>
        <v>63.3</v>
      </c>
      <c r="DF6" s="65">
        <f t="shared" si="11"/>
        <v>68.5</v>
      </c>
      <c r="DG6" s="65" t="str">
        <f>IF(DG8="-","【-】","【"&amp;SUBSTITUTE(TEXT(DG8,"#,##0.0"),"-","△")&amp;"】")</f>
        <v>【58.8】</v>
      </c>
      <c r="DH6" s="65">
        <f>IF(DH8="-",NA(),DH8)</f>
        <v>6.7</v>
      </c>
      <c r="DI6" s="65">
        <f t="shared" ref="DI6:DQ6" si="12">IF(DI8="-",NA(),DI8)</f>
        <v>6.5</v>
      </c>
      <c r="DJ6" s="65">
        <f t="shared" si="12"/>
        <v>5.2</v>
      </c>
      <c r="DK6" s="65">
        <f t="shared" si="12"/>
        <v>5.3</v>
      </c>
      <c r="DL6" s="65">
        <f t="shared" si="12"/>
        <v>5.2</v>
      </c>
      <c r="DM6" s="65">
        <f t="shared" si="12"/>
        <v>18.7</v>
      </c>
      <c r="DN6" s="65">
        <f t="shared" si="12"/>
        <v>18.3</v>
      </c>
      <c r="DO6" s="65">
        <f t="shared" si="12"/>
        <v>17.7</v>
      </c>
      <c r="DP6" s="65">
        <f t="shared" si="12"/>
        <v>17.5</v>
      </c>
      <c r="DQ6" s="65">
        <f t="shared" si="12"/>
        <v>17.5</v>
      </c>
      <c r="DR6" s="65" t="str">
        <f>IF(DR8="-","【-】","【"&amp;SUBSTITUTE(TEXT(DR8,"#,##0.0"),"-","△")&amp;"】")</f>
        <v>【24.8】</v>
      </c>
      <c r="DS6" s="65">
        <f>IF(DS8="-",NA(),DS8)</f>
        <v>33.200000000000003</v>
      </c>
      <c r="DT6" s="65">
        <f t="shared" ref="DT6:EB6" si="13">IF(DT8="-",NA(),DT8)</f>
        <v>35.1</v>
      </c>
      <c r="DU6" s="65">
        <f t="shared" si="13"/>
        <v>37.6</v>
      </c>
      <c r="DV6" s="65">
        <f t="shared" si="13"/>
        <v>39.299999999999997</v>
      </c>
      <c r="DW6" s="65">
        <f t="shared" si="13"/>
        <v>38.5</v>
      </c>
      <c r="DX6" s="65">
        <f t="shared" si="13"/>
        <v>52.5</v>
      </c>
      <c r="DY6" s="65">
        <f t="shared" si="13"/>
        <v>53.5</v>
      </c>
      <c r="DZ6" s="65">
        <f t="shared" si="13"/>
        <v>54.1</v>
      </c>
      <c r="EA6" s="65">
        <f t="shared" si="13"/>
        <v>54.6</v>
      </c>
      <c r="EB6" s="65">
        <f t="shared" si="13"/>
        <v>56.9</v>
      </c>
      <c r="EC6" s="65" t="str">
        <f>IF(EC8="-","【-】","【"&amp;SUBSTITUTE(TEXT(EC8,"#,##0.0"),"-","△")&amp;"】")</f>
        <v>【54.8】</v>
      </c>
      <c r="ED6" s="65">
        <f>IF(ED8="-",NA(),ED8)</f>
        <v>77.900000000000006</v>
      </c>
      <c r="EE6" s="65">
        <f t="shared" ref="EE6:EM6" si="14">IF(EE8="-",NA(),EE8)</f>
        <v>81.099999999999994</v>
      </c>
      <c r="EF6" s="65">
        <f t="shared" si="14"/>
        <v>84.6</v>
      </c>
      <c r="EG6" s="65">
        <f t="shared" si="14"/>
        <v>84.4</v>
      </c>
      <c r="EH6" s="65">
        <f t="shared" si="14"/>
        <v>68.5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19928278</v>
      </c>
      <c r="EP6" s="66">
        <f t="shared" ref="EP6:EX6" si="15">IF(EP8="-",NA(),EP8)</f>
        <v>20040710</v>
      </c>
      <c r="EQ6" s="66">
        <f t="shared" si="15"/>
        <v>20130817</v>
      </c>
      <c r="ER6" s="66">
        <f t="shared" si="15"/>
        <v>20135822</v>
      </c>
      <c r="ES6" s="66">
        <f t="shared" si="15"/>
        <v>20821667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161</v>
      </c>
      <c r="B7" s="63">
        <f t="shared" ref="B7:AH7" si="16">B8</f>
        <v>2020</v>
      </c>
      <c r="C7" s="63">
        <f t="shared" si="16"/>
        <v>108936</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その他</v>
      </c>
      <c r="P7" s="63" t="str">
        <f>P8</f>
        <v>直営</v>
      </c>
      <c r="Q7" s="64">
        <f t="shared" si="16"/>
        <v>4</v>
      </c>
      <c r="R7" s="63" t="str">
        <f t="shared" si="16"/>
        <v>-</v>
      </c>
      <c r="S7" s="63" t="str">
        <f t="shared" si="16"/>
        <v>訓</v>
      </c>
      <c r="T7" s="63" t="str">
        <f t="shared" si="16"/>
        <v>-</v>
      </c>
      <c r="U7" s="64" t="str">
        <f>U8</f>
        <v>-</v>
      </c>
      <c r="V7" s="64">
        <f>V8</f>
        <v>8552</v>
      </c>
      <c r="W7" s="63" t="str">
        <f>W8</f>
        <v>非該当</v>
      </c>
      <c r="X7" s="63" t="str">
        <f t="shared" si="16"/>
        <v>非該当</v>
      </c>
      <c r="Y7" s="63" t="str">
        <f t="shared" si="16"/>
        <v>１０：１</v>
      </c>
      <c r="Z7" s="64">
        <f t="shared" si="16"/>
        <v>105</v>
      </c>
      <c r="AA7" s="64">
        <f t="shared" si="16"/>
        <v>57</v>
      </c>
      <c r="AB7" s="64" t="str">
        <f t="shared" si="16"/>
        <v>-</v>
      </c>
      <c r="AC7" s="64" t="str">
        <f t="shared" si="16"/>
        <v>-</v>
      </c>
      <c r="AD7" s="64" t="str">
        <f t="shared" si="16"/>
        <v>-</v>
      </c>
      <c r="AE7" s="64">
        <f t="shared" si="16"/>
        <v>162</v>
      </c>
      <c r="AF7" s="64">
        <f t="shared" si="16"/>
        <v>105</v>
      </c>
      <c r="AG7" s="64">
        <f t="shared" si="16"/>
        <v>57</v>
      </c>
      <c r="AH7" s="64">
        <f t="shared" si="16"/>
        <v>162</v>
      </c>
      <c r="AI7" s="65">
        <f>AI8</f>
        <v>100.5</v>
      </c>
      <c r="AJ7" s="65">
        <f t="shared" ref="AJ7:AR7" si="17">AJ8</f>
        <v>107.6</v>
      </c>
      <c r="AK7" s="65">
        <f t="shared" si="17"/>
        <v>103.6</v>
      </c>
      <c r="AL7" s="65">
        <f t="shared" si="17"/>
        <v>107.2</v>
      </c>
      <c r="AM7" s="65">
        <f t="shared" si="17"/>
        <v>102.5</v>
      </c>
      <c r="AN7" s="65">
        <f t="shared" si="17"/>
        <v>96.7</v>
      </c>
      <c r="AO7" s="65">
        <f t="shared" si="17"/>
        <v>96.6</v>
      </c>
      <c r="AP7" s="65">
        <f t="shared" si="17"/>
        <v>97.2</v>
      </c>
      <c r="AQ7" s="65">
        <f t="shared" si="17"/>
        <v>96.9</v>
      </c>
      <c r="AR7" s="65">
        <f t="shared" si="17"/>
        <v>100.6</v>
      </c>
      <c r="AS7" s="65"/>
      <c r="AT7" s="65">
        <f>AT8</f>
        <v>102</v>
      </c>
      <c r="AU7" s="65">
        <f t="shared" ref="AU7:BC7" si="18">AU8</f>
        <v>107.5</v>
      </c>
      <c r="AV7" s="65">
        <f t="shared" si="18"/>
        <v>103.2</v>
      </c>
      <c r="AW7" s="65">
        <f t="shared" si="18"/>
        <v>107.1</v>
      </c>
      <c r="AX7" s="65">
        <f t="shared" si="18"/>
        <v>101.2</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87.4</v>
      </c>
      <c r="BQ7" s="65">
        <f t="shared" ref="BQ7:BY7" si="20">BQ8</f>
        <v>88.6</v>
      </c>
      <c r="BR7" s="65">
        <f t="shared" si="20"/>
        <v>78.7</v>
      </c>
      <c r="BS7" s="65">
        <f t="shared" si="20"/>
        <v>79.900000000000006</v>
      </c>
      <c r="BT7" s="65">
        <f t="shared" si="20"/>
        <v>74.3</v>
      </c>
      <c r="BU7" s="65">
        <f t="shared" si="20"/>
        <v>69.8</v>
      </c>
      <c r="BV7" s="65">
        <f t="shared" si="20"/>
        <v>69.7</v>
      </c>
      <c r="BW7" s="65">
        <f t="shared" si="20"/>
        <v>70.099999999999994</v>
      </c>
      <c r="BX7" s="65">
        <f t="shared" si="20"/>
        <v>70.400000000000006</v>
      </c>
      <c r="BY7" s="65">
        <f t="shared" si="20"/>
        <v>65.8</v>
      </c>
      <c r="BZ7" s="65"/>
      <c r="CA7" s="66">
        <f>CA8</f>
        <v>29051</v>
      </c>
      <c r="CB7" s="66">
        <f t="shared" ref="CB7:CJ7" si="21">CB8</f>
        <v>29424</v>
      </c>
      <c r="CC7" s="66">
        <f t="shared" si="21"/>
        <v>30767</v>
      </c>
      <c r="CD7" s="66">
        <f t="shared" si="21"/>
        <v>31473</v>
      </c>
      <c r="CE7" s="66">
        <f t="shared" si="21"/>
        <v>33283</v>
      </c>
      <c r="CF7" s="66">
        <f t="shared" si="21"/>
        <v>33492</v>
      </c>
      <c r="CG7" s="66">
        <f t="shared" si="21"/>
        <v>34136</v>
      </c>
      <c r="CH7" s="66">
        <f t="shared" si="21"/>
        <v>34924</v>
      </c>
      <c r="CI7" s="66">
        <f t="shared" si="21"/>
        <v>35788</v>
      </c>
      <c r="CJ7" s="66">
        <f t="shared" si="21"/>
        <v>37855</v>
      </c>
      <c r="CK7" s="65"/>
      <c r="CL7" s="66">
        <f>CL8</f>
        <v>8196</v>
      </c>
      <c r="CM7" s="66">
        <f t="shared" ref="CM7:CU7" si="22">CM8</f>
        <v>8028</v>
      </c>
      <c r="CN7" s="66">
        <f t="shared" si="22"/>
        <v>12997</v>
      </c>
      <c r="CO7" s="66">
        <f t="shared" si="22"/>
        <v>8284</v>
      </c>
      <c r="CP7" s="66">
        <f t="shared" si="22"/>
        <v>8079</v>
      </c>
      <c r="CQ7" s="66">
        <f t="shared" si="22"/>
        <v>9976</v>
      </c>
      <c r="CR7" s="66">
        <f t="shared" si="22"/>
        <v>10130</v>
      </c>
      <c r="CS7" s="66">
        <f t="shared" si="22"/>
        <v>10244</v>
      </c>
      <c r="CT7" s="66">
        <f t="shared" si="22"/>
        <v>10602</v>
      </c>
      <c r="CU7" s="66">
        <f t="shared" si="22"/>
        <v>11234</v>
      </c>
      <c r="CV7" s="65"/>
      <c r="CW7" s="65">
        <f>CW8</f>
        <v>72.7</v>
      </c>
      <c r="CX7" s="65">
        <f t="shared" ref="CX7:DF7" si="23">CX8</f>
        <v>68.099999999999994</v>
      </c>
      <c r="CY7" s="65">
        <f t="shared" si="23"/>
        <v>72.5</v>
      </c>
      <c r="CZ7" s="65">
        <f t="shared" si="23"/>
        <v>70.5</v>
      </c>
      <c r="DA7" s="65">
        <f t="shared" si="23"/>
        <v>75.8</v>
      </c>
      <c r="DB7" s="65">
        <f t="shared" si="23"/>
        <v>63.4</v>
      </c>
      <c r="DC7" s="65">
        <f t="shared" si="23"/>
        <v>63.4</v>
      </c>
      <c r="DD7" s="65">
        <f t="shared" si="23"/>
        <v>63.7</v>
      </c>
      <c r="DE7" s="65">
        <f t="shared" si="23"/>
        <v>63.3</v>
      </c>
      <c r="DF7" s="65">
        <f t="shared" si="23"/>
        <v>68.5</v>
      </c>
      <c r="DG7" s="65"/>
      <c r="DH7" s="65">
        <f>DH8</f>
        <v>6.7</v>
      </c>
      <c r="DI7" s="65">
        <f t="shared" ref="DI7:DQ7" si="24">DI8</f>
        <v>6.5</v>
      </c>
      <c r="DJ7" s="65">
        <f t="shared" si="24"/>
        <v>5.2</v>
      </c>
      <c r="DK7" s="65">
        <f t="shared" si="24"/>
        <v>5.3</v>
      </c>
      <c r="DL7" s="65">
        <f t="shared" si="24"/>
        <v>5.2</v>
      </c>
      <c r="DM7" s="65">
        <f t="shared" si="24"/>
        <v>18.7</v>
      </c>
      <c r="DN7" s="65">
        <f t="shared" si="24"/>
        <v>18.3</v>
      </c>
      <c r="DO7" s="65">
        <f t="shared" si="24"/>
        <v>17.7</v>
      </c>
      <c r="DP7" s="65">
        <f t="shared" si="24"/>
        <v>17.5</v>
      </c>
      <c r="DQ7" s="65">
        <f t="shared" si="24"/>
        <v>17.5</v>
      </c>
      <c r="DR7" s="65"/>
      <c r="DS7" s="65">
        <f>DS8</f>
        <v>33.200000000000003</v>
      </c>
      <c r="DT7" s="65">
        <f t="shared" ref="DT7:EB7" si="25">DT8</f>
        <v>35.1</v>
      </c>
      <c r="DU7" s="65">
        <f t="shared" si="25"/>
        <v>37.6</v>
      </c>
      <c r="DV7" s="65">
        <f t="shared" si="25"/>
        <v>39.299999999999997</v>
      </c>
      <c r="DW7" s="65">
        <f t="shared" si="25"/>
        <v>38.5</v>
      </c>
      <c r="DX7" s="65">
        <f t="shared" si="25"/>
        <v>52.5</v>
      </c>
      <c r="DY7" s="65">
        <f t="shared" si="25"/>
        <v>53.5</v>
      </c>
      <c r="DZ7" s="65">
        <f t="shared" si="25"/>
        <v>54.1</v>
      </c>
      <c r="EA7" s="65">
        <f t="shared" si="25"/>
        <v>54.6</v>
      </c>
      <c r="EB7" s="65">
        <f t="shared" si="25"/>
        <v>56.9</v>
      </c>
      <c r="EC7" s="65"/>
      <c r="ED7" s="65">
        <f>ED8</f>
        <v>77.900000000000006</v>
      </c>
      <c r="EE7" s="65">
        <f t="shared" ref="EE7:EM7" si="26">EE8</f>
        <v>81.099999999999994</v>
      </c>
      <c r="EF7" s="65">
        <f t="shared" si="26"/>
        <v>84.6</v>
      </c>
      <c r="EG7" s="65">
        <f t="shared" si="26"/>
        <v>84.4</v>
      </c>
      <c r="EH7" s="65">
        <f t="shared" si="26"/>
        <v>68.5</v>
      </c>
      <c r="EI7" s="65">
        <f t="shared" si="26"/>
        <v>69.7</v>
      </c>
      <c r="EJ7" s="65">
        <f t="shared" si="26"/>
        <v>71.3</v>
      </c>
      <c r="EK7" s="65">
        <f t="shared" si="26"/>
        <v>71.400000000000006</v>
      </c>
      <c r="EL7" s="65">
        <f t="shared" si="26"/>
        <v>71.7</v>
      </c>
      <c r="EM7" s="65">
        <f t="shared" si="26"/>
        <v>72.900000000000006</v>
      </c>
      <c r="EN7" s="65"/>
      <c r="EO7" s="66">
        <f>EO8</f>
        <v>19928278</v>
      </c>
      <c r="EP7" s="66">
        <f t="shared" ref="EP7:EX7" si="27">EP8</f>
        <v>20040710</v>
      </c>
      <c r="EQ7" s="66">
        <f t="shared" si="27"/>
        <v>20130817</v>
      </c>
      <c r="ER7" s="66">
        <f t="shared" si="27"/>
        <v>20135822</v>
      </c>
      <c r="ES7" s="66">
        <f t="shared" si="27"/>
        <v>20821667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108936</v>
      </c>
      <c r="D8" s="68">
        <v>46</v>
      </c>
      <c r="E8" s="68">
        <v>6</v>
      </c>
      <c r="F8" s="68">
        <v>0</v>
      </c>
      <c r="G8" s="68">
        <v>2</v>
      </c>
      <c r="H8" s="68" t="s">
        <v>162</v>
      </c>
      <c r="I8" s="68" t="s">
        <v>163</v>
      </c>
      <c r="J8" s="68" t="s">
        <v>164</v>
      </c>
      <c r="K8" s="68" t="s">
        <v>165</v>
      </c>
      <c r="L8" s="68" t="s">
        <v>166</v>
      </c>
      <c r="M8" s="68" t="s">
        <v>167</v>
      </c>
      <c r="N8" s="68" t="s">
        <v>168</v>
      </c>
      <c r="O8" s="68" t="s">
        <v>169</v>
      </c>
      <c r="P8" s="68" t="s">
        <v>170</v>
      </c>
      <c r="Q8" s="69">
        <v>4</v>
      </c>
      <c r="R8" s="68" t="s">
        <v>39</v>
      </c>
      <c r="S8" s="68" t="s">
        <v>171</v>
      </c>
      <c r="T8" s="68" t="s">
        <v>39</v>
      </c>
      <c r="U8" s="69" t="s">
        <v>39</v>
      </c>
      <c r="V8" s="69">
        <v>8552</v>
      </c>
      <c r="W8" s="68" t="s">
        <v>172</v>
      </c>
      <c r="X8" s="68" t="s">
        <v>172</v>
      </c>
      <c r="Y8" s="70" t="s">
        <v>173</v>
      </c>
      <c r="Z8" s="69">
        <v>105</v>
      </c>
      <c r="AA8" s="69">
        <v>57</v>
      </c>
      <c r="AB8" s="69" t="s">
        <v>39</v>
      </c>
      <c r="AC8" s="69" t="s">
        <v>39</v>
      </c>
      <c r="AD8" s="69" t="s">
        <v>39</v>
      </c>
      <c r="AE8" s="69">
        <v>162</v>
      </c>
      <c r="AF8" s="69">
        <v>105</v>
      </c>
      <c r="AG8" s="69">
        <v>57</v>
      </c>
      <c r="AH8" s="69">
        <v>162</v>
      </c>
      <c r="AI8" s="71">
        <v>100.5</v>
      </c>
      <c r="AJ8" s="71">
        <v>107.6</v>
      </c>
      <c r="AK8" s="71">
        <v>103.6</v>
      </c>
      <c r="AL8" s="71">
        <v>107.2</v>
      </c>
      <c r="AM8" s="71">
        <v>102.5</v>
      </c>
      <c r="AN8" s="71">
        <v>96.7</v>
      </c>
      <c r="AO8" s="71">
        <v>96.6</v>
      </c>
      <c r="AP8" s="71">
        <v>97.2</v>
      </c>
      <c r="AQ8" s="71">
        <v>96.9</v>
      </c>
      <c r="AR8" s="71">
        <v>100.6</v>
      </c>
      <c r="AS8" s="71">
        <v>102.5</v>
      </c>
      <c r="AT8" s="71">
        <v>102</v>
      </c>
      <c r="AU8" s="71">
        <v>107.5</v>
      </c>
      <c r="AV8" s="71">
        <v>103.2</v>
      </c>
      <c r="AW8" s="71">
        <v>107.1</v>
      </c>
      <c r="AX8" s="71">
        <v>101.2</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87.4</v>
      </c>
      <c r="BQ8" s="71">
        <v>88.6</v>
      </c>
      <c r="BR8" s="71">
        <v>78.7</v>
      </c>
      <c r="BS8" s="71">
        <v>79.900000000000006</v>
      </c>
      <c r="BT8" s="71">
        <v>74.3</v>
      </c>
      <c r="BU8" s="71">
        <v>69.8</v>
      </c>
      <c r="BV8" s="71">
        <v>69.7</v>
      </c>
      <c r="BW8" s="71">
        <v>70.099999999999994</v>
      </c>
      <c r="BX8" s="71">
        <v>70.400000000000006</v>
      </c>
      <c r="BY8" s="71">
        <v>65.8</v>
      </c>
      <c r="BZ8" s="71">
        <v>67.2</v>
      </c>
      <c r="CA8" s="72">
        <v>29051</v>
      </c>
      <c r="CB8" s="72">
        <v>29424</v>
      </c>
      <c r="CC8" s="72">
        <v>30767</v>
      </c>
      <c r="CD8" s="72">
        <v>31473</v>
      </c>
      <c r="CE8" s="72">
        <v>33283</v>
      </c>
      <c r="CF8" s="72">
        <v>33492</v>
      </c>
      <c r="CG8" s="72">
        <v>34136</v>
      </c>
      <c r="CH8" s="72">
        <v>34924</v>
      </c>
      <c r="CI8" s="72">
        <v>35788</v>
      </c>
      <c r="CJ8" s="72">
        <v>37855</v>
      </c>
      <c r="CK8" s="71">
        <v>56733</v>
      </c>
      <c r="CL8" s="72">
        <v>8196</v>
      </c>
      <c r="CM8" s="72">
        <v>8028</v>
      </c>
      <c r="CN8" s="72">
        <v>12997</v>
      </c>
      <c r="CO8" s="72">
        <v>8284</v>
      </c>
      <c r="CP8" s="72">
        <v>8079</v>
      </c>
      <c r="CQ8" s="72">
        <v>9976</v>
      </c>
      <c r="CR8" s="72">
        <v>10130</v>
      </c>
      <c r="CS8" s="72">
        <v>10244</v>
      </c>
      <c r="CT8" s="72">
        <v>10602</v>
      </c>
      <c r="CU8" s="72">
        <v>11234</v>
      </c>
      <c r="CV8" s="71">
        <v>16778</v>
      </c>
      <c r="CW8" s="72">
        <v>72.7</v>
      </c>
      <c r="CX8" s="72">
        <v>68.099999999999994</v>
      </c>
      <c r="CY8" s="72">
        <v>72.5</v>
      </c>
      <c r="CZ8" s="72">
        <v>70.5</v>
      </c>
      <c r="DA8" s="72">
        <v>75.8</v>
      </c>
      <c r="DB8" s="72">
        <v>63.4</v>
      </c>
      <c r="DC8" s="72">
        <v>63.4</v>
      </c>
      <c r="DD8" s="72">
        <v>63.7</v>
      </c>
      <c r="DE8" s="72">
        <v>63.3</v>
      </c>
      <c r="DF8" s="72">
        <v>68.5</v>
      </c>
      <c r="DG8" s="72">
        <v>58.8</v>
      </c>
      <c r="DH8" s="72">
        <v>6.7</v>
      </c>
      <c r="DI8" s="72">
        <v>6.5</v>
      </c>
      <c r="DJ8" s="72">
        <v>5.2</v>
      </c>
      <c r="DK8" s="72">
        <v>5.3</v>
      </c>
      <c r="DL8" s="72">
        <v>5.2</v>
      </c>
      <c r="DM8" s="72">
        <v>18.7</v>
      </c>
      <c r="DN8" s="72">
        <v>18.3</v>
      </c>
      <c r="DO8" s="72">
        <v>17.7</v>
      </c>
      <c r="DP8" s="72">
        <v>17.5</v>
      </c>
      <c r="DQ8" s="72">
        <v>17.5</v>
      </c>
      <c r="DR8" s="72">
        <v>24.8</v>
      </c>
      <c r="DS8" s="71">
        <v>33.200000000000003</v>
      </c>
      <c r="DT8" s="71">
        <v>35.1</v>
      </c>
      <c r="DU8" s="71">
        <v>37.6</v>
      </c>
      <c r="DV8" s="71">
        <v>39.299999999999997</v>
      </c>
      <c r="DW8" s="71">
        <v>38.5</v>
      </c>
      <c r="DX8" s="71">
        <v>52.5</v>
      </c>
      <c r="DY8" s="71">
        <v>53.5</v>
      </c>
      <c r="DZ8" s="71">
        <v>54.1</v>
      </c>
      <c r="EA8" s="71">
        <v>54.6</v>
      </c>
      <c r="EB8" s="71">
        <v>56.9</v>
      </c>
      <c r="EC8" s="71">
        <v>54.8</v>
      </c>
      <c r="ED8" s="71">
        <v>77.900000000000006</v>
      </c>
      <c r="EE8" s="71">
        <v>81.099999999999994</v>
      </c>
      <c r="EF8" s="71">
        <v>84.6</v>
      </c>
      <c r="EG8" s="71">
        <v>84.4</v>
      </c>
      <c r="EH8" s="71">
        <v>68.5</v>
      </c>
      <c r="EI8" s="71">
        <v>69.7</v>
      </c>
      <c r="EJ8" s="71">
        <v>71.3</v>
      </c>
      <c r="EK8" s="71">
        <v>71.400000000000006</v>
      </c>
      <c r="EL8" s="71">
        <v>71.7</v>
      </c>
      <c r="EM8" s="71">
        <v>72.900000000000006</v>
      </c>
      <c r="EN8" s="71">
        <v>70.3</v>
      </c>
      <c r="EO8" s="72">
        <v>19928278</v>
      </c>
      <c r="EP8" s="72">
        <v>20040710</v>
      </c>
      <c r="EQ8" s="72">
        <v>20130817</v>
      </c>
      <c r="ER8" s="72">
        <v>20135822</v>
      </c>
      <c r="ES8" s="72">
        <v>20821667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2022-02-22T10:12:02Z</cp:lastPrinted>
  <dcterms:created xsi:type="dcterms:W3CDTF">2021-12-03T08:40:36Z</dcterms:created>
  <dcterms:modified xsi:type="dcterms:W3CDTF">2022-02-22T10:12:05Z</dcterms:modified>
  <cp:category/>
</cp:coreProperties>
</file>