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8"/>
  <workbookPr/>
  <mc:AlternateContent xmlns:mc="http://schemas.openxmlformats.org/markup-compatibility/2006">
    <mc:Choice Requires="x15">
      <x15ac:absPath xmlns:x15ac="http://schemas.microsoft.com/office/spreadsheetml/2010/11/ac" url="\\10.1.36.23\地方債係\210-公営企業決算調査\02公営企業決算（法適用・全体とりまとめ）\R02(R01調査)\50_経営比較分析表\03 各団体回答\28○昭和村\"/>
    </mc:Choice>
  </mc:AlternateContent>
  <xr:revisionPtr revIDLastSave="0" documentId="13_ncr:1_{8967B347-2C1A-46AC-96E0-B332DC3F0018}" xr6:coauthVersionLast="36" xr6:coauthVersionMax="36" xr10:uidLastSave="{00000000-0000-0000-0000-000000000000}"/>
  <workbookProtection workbookAlgorithmName="SHA-512" workbookHashValue="edkV5MKVJRJUHlXE2SFNxXVdxqiTOg0l/Kb8kf1Z1JxNQ1v1iyOkA/GYf1p28Fsi1wuWW+lV+lWhOiR+Wo24Wg==" workbookSaltValue="tdzM83wIPSE6D8TKEpGw6A==" workbookSpinCount="100000" lockStructure="1"/>
  <bookViews>
    <workbookView xWindow="0" yWindow="0" windowWidth="16970" windowHeight="4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E86" i="4"/>
  <c r="AT10" i="4"/>
  <c r="AL10" i="4"/>
  <c r="P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<sst xmlns="http://schemas.openxmlformats.org/spreadsheetml/2006/main" count="236" uniqueCount="120">
  <si>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</si>
  <si>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</si>
  <si>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</si>
  <si>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</si>
  <si>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</si>
  <si>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</si>
  <si>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</si>
  <si>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</si>
  <si>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</si>
  <si>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</si>
  <si>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</si>
  <si>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</si>
  <si>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</si>
  <si>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</si>
  <si>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</si>
  <si>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</si>
  <si>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</si>
  <si>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</si>
  <si>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</si>
  <si>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</si>
  <si>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</si>
  <si>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</si>
  <si>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</si>
  <si>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</si>
  <si>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</si>
  <si>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</si>
  <si>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</si>
  <si>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</si>
  <si>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</si>
  <si>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</si>
  <si>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</si>
  <si>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</si>
  <si>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</si>
  <si>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</si>
  <si>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</si>
  <si>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</si>
  <si>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</si>
  <si>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</si>
  <si>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</si>
  <si>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</si>
  <si>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</si>
  <si>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</si>
  <si>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</si>
  <si>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</si>
  <si>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</si>
  <si>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</si>
  <si>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</si>
  <si>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</si>
  <si>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</si>
  <si>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</si>
  <si>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</si>
  <si>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</si>
  <si>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</si>
  <si>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</si>
  <si>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</si>
  <si>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</si>
  <si>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</si>
  <si>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</si>
  <si>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</si>
  <si>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</si>
  <si>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</si>
  <si>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</si>
  <si>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</si>
  <si>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</si>
  <si>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</si>
  <si>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</si>
  <si>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</si>
  <si>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</si>
  <si>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</si>
  <si>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</si>
  <si>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</si>
  <si>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</si>
  <si>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</si>
  <si>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</si>
  <si>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</si>
  <si>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</si>
  <si>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</si>
  <si>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</si>
  <si>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</si>
  <si>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</si>
  <si>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</si>
  <si>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</si>
  <si>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</si>
  <si>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</si>
  <si>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</si>
  <si>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</si>
  <si>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</si>
  <si>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</si>
  <si>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</si>
  <si>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</si>
  <si>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</si>
  <si>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</si>
  <si>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</si>
  <si>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</si>
  <si>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</si>
  <si>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</si>
  <si>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</si>
  <si>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</si>
  <si>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群馬県　昭和村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</si>
  <si>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</si>
  <si>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</si>
  <si>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</si>
  <si>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</si>
  <si>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</si>
  <si>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</si>
  <si>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</si>
  <si>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</si>
  <si>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</si>
  <si>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</si>
  <si>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</si>
  <si>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</si>
  <si>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</si>
  <si>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</si>
  <si>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</si>
  <si>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</si>
  <si>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</si>
  <si>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</si>
  <si>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rPr>
        <sz val="11"/>
        <rFont val="ＭＳ ゴシック"/>
        <family val="3"/>
        <charset val="128"/>
      </rPr>
      <t>　収益的収支は、事業規模により単年度の変動が現れ、安定性を望むことが出来ない。そのため一般会計からの繰入金や基金取崩しで財源を充てている現状にある。使用料が必要経費の約４分の１の状態を解消することは急務で、使用料の改定により必要な経費を使用料で賄うことが急務であると考えている。</t>
    </r>
    <r>
      <rPr>
        <sz val="11"/>
        <color rgb="FFFF0000"/>
        <rFont val="ＭＳ ゴシック"/>
        <family val="3"/>
        <charset val="128"/>
      </rPr>
      <t xml:space="preserve">
</t>
    </r>
    <r>
      <rPr>
        <sz val="11"/>
        <rFont val="ＭＳ ゴシック"/>
        <family val="3"/>
        <charset val="128"/>
      </rPr>
      <t>　経費回収率は、類似団体平均を見ても１８％程度下回っており、使用料に反映すると３割～４割程度の値上げが必要になるものと考えている。</t>
    </r>
    <r>
      <rPr>
        <sz val="11"/>
        <color rgb="FFFF0000"/>
        <rFont val="ＭＳ ゴシック"/>
        <family val="3"/>
        <charset val="128"/>
      </rPr>
      <t xml:space="preserve">
</t>
    </r>
    <r>
      <rPr>
        <sz val="11"/>
        <rFont val="ＭＳ ゴシック"/>
        <family val="3"/>
        <charset val="128"/>
      </rPr>
      <t>　また、汚水処理原価は類似団体平均値を上回ってしまった状態であるが、経費削減を今後も継続し、かつ、必要な設備投資は行い施設の長寿命化を図っていきたい。</t>
    </r>
    <r>
      <rPr>
        <sz val="11"/>
        <color rgb="FFFF0000"/>
        <rFont val="ＭＳ ゴシック"/>
        <family val="3"/>
        <charset val="128"/>
      </rPr>
      <t xml:space="preserve">
</t>
    </r>
    <r>
      <rPr>
        <sz val="11"/>
        <rFont val="ＭＳ ゴシック"/>
        <family val="3"/>
        <charset val="128"/>
      </rPr>
      <t>　施設利用率は現在平均値を下回っている状態であるが、各施設ともに当初設定した処理規模が右肩上がり成長を想定した施設であることから、今では設備過剰という面も否定できない。少子高齢化の進ちょくは避けられないことからも施設の統廃合も視野に入れた検討が必要になると考えている。
　</t>
    </r>
    <rPh sb="1" eb="4">
      <t>シュウエキテキ</t>
    </rPh>
    <rPh sb="4" eb="6">
      <t>シュウシ</t>
    </rPh>
    <rPh sb="8" eb="10">
      <t>ジギョウ</t>
    </rPh>
    <rPh sb="10" eb="12">
      <t>キボ</t>
    </rPh>
    <rPh sb="15" eb="18">
      <t>タンネンド</t>
    </rPh>
    <rPh sb="19" eb="21">
      <t>ヘンドウ</t>
    </rPh>
    <rPh sb="22" eb="23">
      <t>アラワ</t>
    </rPh>
    <rPh sb="25" eb="28">
      <t>アンテイセイ</t>
    </rPh>
    <rPh sb="29" eb="30">
      <t>ノゾ</t>
    </rPh>
    <rPh sb="34" eb="36">
      <t>デキ</t>
    </rPh>
    <rPh sb="43" eb="45">
      <t>イッパン</t>
    </rPh>
    <rPh sb="45" eb="47">
      <t>カイケイ</t>
    </rPh>
    <rPh sb="50" eb="53">
      <t>クリイレキン</t>
    </rPh>
    <rPh sb="54" eb="56">
      <t>キキン</t>
    </rPh>
    <rPh sb="56" eb="58">
      <t>トリクズ</t>
    </rPh>
    <rPh sb="60" eb="62">
      <t>ザイゲン</t>
    </rPh>
    <rPh sb="63" eb="64">
      <t>ア</t>
    </rPh>
    <rPh sb="68" eb="70">
      <t>ゲンジョウ</t>
    </rPh>
    <rPh sb="74" eb="77">
      <t>シヨウリョウ</t>
    </rPh>
    <rPh sb="78" eb="80">
      <t>ヒツヨウ</t>
    </rPh>
    <rPh sb="80" eb="82">
      <t>ケイヒ</t>
    </rPh>
    <rPh sb="83" eb="84">
      <t>ヤク</t>
    </rPh>
    <rPh sb="85" eb="86">
      <t>ブン</t>
    </rPh>
    <rPh sb="89" eb="91">
      <t>ジョウタイ</t>
    </rPh>
    <rPh sb="92" eb="94">
      <t>カイショウ</t>
    </rPh>
    <rPh sb="99" eb="101">
      <t>キュウム</t>
    </rPh>
    <rPh sb="103" eb="106">
      <t>シヨウリョウ</t>
    </rPh>
    <rPh sb="107" eb="109">
      <t>カイテイ</t>
    </rPh>
    <rPh sb="112" eb="114">
      <t>ヒツヨウ</t>
    </rPh>
    <rPh sb="115" eb="117">
      <t>ケイヒ</t>
    </rPh>
    <rPh sb="118" eb="121">
      <t>シヨウリョウ</t>
    </rPh>
    <rPh sb="122" eb="123">
      <t>マカナ</t>
    </rPh>
    <rPh sb="127" eb="129">
      <t>キュウム</t>
    </rPh>
    <rPh sb="133" eb="134">
      <t>カンガ</t>
    </rPh>
    <rPh sb="141" eb="143">
      <t>ケイヒ</t>
    </rPh>
    <rPh sb="143" eb="146">
      <t>カイシュウリツ</t>
    </rPh>
    <rPh sb="148" eb="150">
      <t>ルイジ</t>
    </rPh>
    <rPh sb="150" eb="152">
      <t>ダンタイ</t>
    </rPh>
    <rPh sb="152" eb="154">
      <t>ヘイキン</t>
    </rPh>
    <rPh sb="155" eb="156">
      <t>ミ</t>
    </rPh>
    <rPh sb="161" eb="163">
      <t>テイド</t>
    </rPh>
    <rPh sb="163" eb="165">
      <t>シタマワ</t>
    </rPh>
    <rPh sb="170" eb="173">
      <t>シヨウリョウ</t>
    </rPh>
    <rPh sb="174" eb="176">
      <t>ハンエイ</t>
    </rPh>
    <rPh sb="180" eb="181">
      <t>ワリ</t>
    </rPh>
    <rPh sb="183" eb="184">
      <t>ワリ</t>
    </rPh>
    <rPh sb="184" eb="186">
      <t>テイド</t>
    </rPh>
    <rPh sb="187" eb="189">
      <t>ネア</t>
    </rPh>
    <rPh sb="191" eb="193">
      <t>ヒツヨウ</t>
    </rPh>
    <rPh sb="199" eb="200">
      <t>カンガ</t>
    </rPh>
    <rPh sb="210" eb="212">
      <t>オスイ</t>
    </rPh>
    <rPh sb="212" eb="214">
      <t>ショリ</t>
    </rPh>
    <rPh sb="214" eb="216">
      <t>ゲンカ</t>
    </rPh>
    <rPh sb="217" eb="219">
      <t>ルイジ</t>
    </rPh>
    <rPh sb="219" eb="221">
      <t>ダンタイ</t>
    </rPh>
    <rPh sb="221" eb="224">
      <t>ヘイキンチ</t>
    </rPh>
    <rPh sb="225" eb="227">
      <t>ウワマワ</t>
    </rPh>
    <rPh sb="233" eb="235">
      <t>ジョウタイ</t>
    </rPh>
    <rPh sb="240" eb="242">
      <t>ケイヒ</t>
    </rPh>
    <rPh sb="242" eb="244">
      <t>サクゲン</t>
    </rPh>
    <rPh sb="245" eb="247">
      <t>コンゴ</t>
    </rPh>
    <rPh sb="248" eb="250">
      <t>ケイゾク</t>
    </rPh>
    <rPh sb="255" eb="257">
      <t>ヒツヨウ</t>
    </rPh>
    <rPh sb="258" eb="260">
      <t>セツビ</t>
    </rPh>
    <rPh sb="260" eb="262">
      <t>トウシ</t>
    </rPh>
    <rPh sb="263" eb="264">
      <t>オコナ</t>
    </rPh>
    <rPh sb="265" eb="267">
      <t>シセツ</t>
    </rPh>
    <rPh sb="285" eb="287">
      <t>リヨウ</t>
    </rPh>
    <phoneticPr fontId="4"/>
  </si>
  <si>
    <t>　設備の整備は平成８年から１６年に集中的に行ったため、老朽化時期も集中することが想定される。
　平成２２年度に策定した長寿命化計画を基に順次、施設設備のメンテナンスを進め、長寿命化を図るべく修繕を進めている。
　短期で集中して整備したため、整備や更新も当然集中することが予測される。適切なストックマネジメントを行い、長期に渡り安定した状態を保っていきたい。</t>
    <rPh sb="1" eb="3">
      <t>セツビ</t>
    </rPh>
    <rPh sb="4" eb="6">
      <t>セイビ</t>
    </rPh>
    <rPh sb="7" eb="9">
      <t>ヘイセイ</t>
    </rPh>
    <rPh sb="10" eb="11">
      <t>ネン</t>
    </rPh>
    <rPh sb="15" eb="16">
      <t>ネン</t>
    </rPh>
    <rPh sb="17" eb="20">
      <t>シュウチュウテキ</t>
    </rPh>
    <rPh sb="21" eb="22">
      <t>オコナ</t>
    </rPh>
    <rPh sb="27" eb="30">
      <t>ロウキュウカ</t>
    </rPh>
    <rPh sb="30" eb="32">
      <t>ジキ</t>
    </rPh>
    <rPh sb="33" eb="35">
      <t>シュウチュウ</t>
    </rPh>
    <rPh sb="40" eb="42">
      <t>ソウテイ</t>
    </rPh>
    <rPh sb="48" eb="50">
      <t>ヘイセイ</t>
    </rPh>
    <rPh sb="52" eb="54">
      <t>ネンド</t>
    </rPh>
    <rPh sb="55" eb="57">
      <t>サクテイ</t>
    </rPh>
    <rPh sb="59" eb="63">
      <t>チョウジュミョウカ</t>
    </rPh>
    <rPh sb="63" eb="65">
      <t>ケイカク</t>
    </rPh>
    <rPh sb="66" eb="67">
      <t>モト</t>
    </rPh>
    <rPh sb="68" eb="70">
      <t>ジュンジ</t>
    </rPh>
    <rPh sb="71" eb="73">
      <t>シセツ</t>
    </rPh>
    <rPh sb="73" eb="75">
      <t>セツビ</t>
    </rPh>
    <rPh sb="83" eb="84">
      <t>スス</t>
    </rPh>
    <rPh sb="86" eb="90">
      <t>チョウジュミョウカ</t>
    </rPh>
    <rPh sb="91" eb="92">
      <t>ハカ</t>
    </rPh>
    <rPh sb="95" eb="97">
      <t>シュウゼン</t>
    </rPh>
    <rPh sb="98" eb="99">
      <t>スス</t>
    </rPh>
    <rPh sb="106" eb="108">
      <t>タンキ</t>
    </rPh>
    <rPh sb="109" eb="111">
      <t>シュウチュウ</t>
    </rPh>
    <rPh sb="113" eb="115">
      <t>セイビ</t>
    </rPh>
    <rPh sb="120" eb="122">
      <t>セイビ</t>
    </rPh>
    <rPh sb="123" eb="125">
      <t>コウシン</t>
    </rPh>
    <rPh sb="126" eb="128">
      <t>トウゼン</t>
    </rPh>
    <rPh sb="128" eb="130">
      <t>シュウチュウ</t>
    </rPh>
    <rPh sb="135" eb="137">
      <t>ヨソク</t>
    </rPh>
    <rPh sb="141" eb="143">
      <t>テキセツ</t>
    </rPh>
    <rPh sb="155" eb="156">
      <t>オコナ</t>
    </rPh>
    <rPh sb="158" eb="160">
      <t>チョウキ</t>
    </rPh>
    <rPh sb="161" eb="162">
      <t>ワタ</t>
    </rPh>
    <rPh sb="163" eb="165">
      <t>アンテイ</t>
    </rPh>
    <rPh sb="167" eb="169">
      <t>ジョウタイ</t>
    </rPh>
    <rPh sb="170" eb="171">
      <t>タモ</t>
    </rPh>
    <phoneticPr fontId="4"/>
  </si>
  <si>
    <t>　地形により４地区となっている農業集落排水事業は、その人口カバー率が７３．１％で、村の下水事業の根幹をなすものである。
　将来的には、少子高齢化による人口の減少やそれによる利用者の減少となれば適切な維持管理費を賄うことが困難になることから、施設の統廃合なども含めた検討が必要になる。</t>
    <rPh sb="1" eb="3">
      <t>チケイ</t>
    </rPh>
    <rPh sb="7" eb="9">
      <t>チク</t>
    </rPh>
    <rPh sb="15" eb="17">
      <t>ノウギョウ</t>
    </rPh>
    <rPh sb="17" eb="19">
      <t>シュウラク</t>
    </rPh>
    <rPh sb="19" eb="21">
      <t>ハイスイ</t>
    </rPh>
    <rPh sb="21" eb="23">
      <t>ジギョウ</t>
    </rPh>
    <rPh sb="27" eb="29">
      <t>ジンコウ</t>
    </rPh>
    <rPh sb="32" eb="33">
      <t>リツ</t>
    </rPh>
    <rPh sb="41" eb="42">
      <t>ムラ</t>
    </rPh>
    <rPh sb="43" eb="45">
      <t>ゲスイ</t>
    </rPh>
    <rPh sb="45" eb="47">
      <t>ジギョウ</t>
    </rPh>
    <rPh sb="48" eb="50">
      <t>コンカン</t>
    </rPh>
    <rPh sb="61" eb="64">
      <t>ショウライテキ</t>
    </rPh>
    <rPh sb="67" eb="69">
      <t>ショウシ</t>
    </rPh>
    <rPh sb="69" eb="72">
      <t>コウレイカ</t>
    </rPh>
    <rPh sb="75" eb="77">
      <t>ジンコウ</t>
    </rPh>
    <rPh sb="78" eb="80">
      <t>ゲンショウ</t>
    </rPh>
    <rPh sb="86" eb="89">
      <t>リヨウシャ</t>
    </rPh>
    <rPh sb="90" eb="92">
      <t>ゲンショウ</t>
    </rPh>
    <rPh sb="96" eb="98">
      <t>テキセツ</t>
    </rPh>
    <rPh sb="99" eb="101">
      <t>イジ</t>
    </rPh>
    <rPh sb="101" eb="104">
      <t>カンリヒ</t>
    </rPh>
    <rPh sb="105" eb="106">
      <t>マカナ</t>
    </rPh>
    <rPh sb="110" eb="112">
      <t>コンナン</t>
    </rPh>
    <rPh sb="120" eb="122">
      <t>シセツ</t>
    </rPh>
    <rPh sb="123" eb="126">
      <t>トウハイゴウ</t>
    </rPh>
    <rPh sb="129" eb="130">
      <t>フク</t>
    </rPh>
    <rPh sb="132" eb="134">
      <t>ケントウ</t>
    </rPh>
    <rPh sb="135" eb="13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</si>
</sst>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rgb="FFFF0000"/>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C1B-4F2D-9069-E485DE31D57E}"/>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2.0499999999999998</c:v>
                </c:pt>
                <c:pt idx="2">
                  <c:v>0.01</c:v>
                </c:pt>
                <c:pt idx="3">
                  <c:v>0.01</c:v>
                </c:pt>
                <c:pt idx="4">
                  <c:v>0.02</c:v>
                </c:pt>
              </c:numCache>
            </c:numRef>
          </c:val>
          <c:smooth val="0"/>
          <c:extLst>
            <c:ext xmlns:c16="http://schemas.microsoft.com/office/drawing/2014/chart" uri="{C3380CC4-5D6E-409C-BE32-E72D297353CC}">
              <c16:uniqueId val="{00000001-1C1B-4F2D-9069-E485DE31D57E}"/>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46.39</c:v>
                </c:pt>
                <c:pt idx="1">
                  <c:v>46.39</c:v>
                </c:pt>
                <c:pt idx="2">
                  <c:v>46.39</c:v>
                </c:pt>
                <c:pt idx="3">
                  <c:v>46.39</c:v>
                </c:pt>
                <c:pt idx="4">
                  <c:v>46.39</c:v>
                </c:pt>
              </c:numCache>
            </c:numRef>
          </c:val>
          <c:extLst>
            <c:ext xmlns:c16="http://schemas.microsoft.com/office/drawing/2014/chart" uri="{C3380CC4-5D6E-409C-BE32-E72D297353CC}">
              <c16:uniqueId val="{00000000-F708-43CA-BBCC-62E95141F68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52.31</c:v>
                </c:pt>
                <c:pt idx="1">
                  <c:v>60.65</c:v>
                </c:pt>
                <c:pt idx="2">
                  <c:v>51.75</c:v>
                </c:pt>
                <c:pt idx="3">
                  <c:v>50.68</c:v>
                </c:pt>
                <c:pt idx="4">
                  <c:v>50.14</c:v>
                </c:pt>
              </c:numCache>
            </c:numRef>
          </c:val>
          <c:smooth val="0"/>
          <c:extLst>
            <c:ext xmlns:c16="http://schemas.microsoft.com/office/drawing/2014/chart" uri="{C3380CC4-5D6E-409C-BE32-E72D297353CC}">
              <c16:uniqueId val="{00000001-F708-43CA-BBCC-62E95141F68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81.03</c:v>
                </c:pt>
                <c:pt idx="1">
                  <c:v>80.62</c:v>
                </c:pt>
                <c:pt idx="2">
                  <c:v>89.69</c:v>
                </c:pt>
                <c:pt idx="3">
                  <c:v>90.49</c:v>
                </c:pt>
                <c:pt idx="4">
                  <c:v>83</c:v>
                </c:pt>
              </c:numCache>
            </c:numRef>
          </c:val>
          <c:extLst>
            <c:ext xmlns:c16="http://schemas.microsoft.com/office/drawing/2014/chart" uri="{C3380CC4-5D6E-409C-BE32-E72D297353CC}">
              <c16:uniqueId val="{00000000-38FF-4AFF-8A31-E3A89E15186D}"/>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84.32</c:v>
                </c:pt>
                <c:pt idx="1">
                  <c:v>84.58</c:v>
                </c:pt>
                <c:pt idx="2">
                  <c:v>84.84</c:v>
                </c:pt>
                <c:pt idx="3">
                  <c:v>84.86</c:v>
                </c:pt>
                <c:pt idx="4">
                  <c:v>84.98</c:v>
                </c:pt>
              </c:numCache>
            </c:numRef>
          </c:val>
          <c:smooth val="0"/>
          <c:extLst>
            <c:ext xmlns:c16="http://schemas.microsoft.com/office/drawing/2014/chart" uri="{C3380CC4-5D6E-409C-BE32-E72D297353CC}">
              <c16:uniqueId val="{00000001-38FF-4AFF-8A31-E3A89E15186D}"/>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73.349999999999994</c:v>
                </c:pt>
                <c:pt idx="1">
                  <c:v>81.680000000000007</c:v>
                </c:pt>
                <c:pt idx="2">
                  <c:v>80.05</c:v>
                </c:pt>
                <c:pt idx="3">
                  <c:v>78.78</c:v>
                </c:pt>
                <c:pt idx="4">
                  <c:v>76.41</c:v>
                </c:pt>
              </c:numCache>
            </c:numRef>
          </c:val>
          <c:extLst>
            <c:ext xmlns:c16="http://schemas.microsoft.com/office/drawing/2014/chart" uri="{C3380CC4-5D6E-409C-BE32-E72D297353CC}">
              <c16:uniqueId val="{00000000-561C-4FAC-9414-BB89D748FC90}"/>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61C-4FAC-9414-BB89D748FC90}"/>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0A8-480F-B60E-79B22E14E80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0A8-480F-B60E-79B22E14E80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A23-4636-B0A5-70C41BB09A9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A23-4636-B0A5-70C41BB09A9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278-4D14-9DC5-74F8C0344C59}"/>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278-4D14-9DC5-74F8C0344C59}"/>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702-427A-B1FC-4A0191A7B48D}"/>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702-427A-B1FC-4A0191A7B48D}"/>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F4-406C-B071-D0D22AAB18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1081.8</c:v>
                </c:pt>
                <c:pt idx="1">
                  <c:v>974.93</c:v>
                </c:pt>
                <c:pt idx="2">
                  <c:v>855.8</c:v>
                </c:pt>
                <c:pt idx="3">
                  <c:v>789.46</c:v>
                </c:pt>
                <c:pt idx="4">
                  <c:v>826.83</c:v>
                </c:pt>
              </c:numCache>
            </c:numRef>
          </c:val>
          <c:smooth val="0"/>
          <c:extLst>
            <c:ext xmlns:c16="http://schemas.microsoft.com/office/drawing/2014/chart" uri="{C3380CC4-5D6E-409C-BE32-E72D297353CC}">
              <c16:uniqueId val="{00000001-46F4-406C-B071-D0D22AAB18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37.44</c:v>
                </c:pt>
                <c:pt idx="1">
                  <c:v>39.18</c:v>
                </c:pt>
                <c:pt idx="2">
                  <c:v>39.090000000000003</c:v>
                </c:pt>
                <c:pt idx="3">
                  <c:v>40</c:v>
                </c:pt>
                <c:pt idx="4">
                  <c:v>39.39</c:v>
                </c:pt>
              </c:numCache>
            </c:numRef>
          </c:val>
          <c:extLst>
            <c:ext xmlns:c16="http://schemas.microsoft.com/office/drawing/2014/chart" uri="{C3380CC4-5D6E-409C-BE32-E72D297353CC}">
              <c16:uniqueId val="{00000000-C638-4819-9A46-4FF048389B9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52.19</c:v>
                </c:pt>
                <c:pt idx="1">
                  <c:v>55.32</c:v>
                </c:pt>
                <c:pt idx="2">
                  <c:v>59.8</c:v>
                </c:pt>
                <c:pt idx="3">
                  <c:v>57.77</c:v>
                </c:pt>
                <c:pt idx="4">
                  <c:v>57.31</c:v>
                </c:pt>
              </c:numCache>
            </c:numRef>
          </c:val>
          <c:smooth val="0"/>
          <c:extLst>
            <c:ext xmlns:c16="http://schemas.microsoft.com/office/drawing/2014/chart" uri="{C3380CC4-5D6E-409C-BE32-E72D297353CC}">
              <c16:uniqueId val="{00000001-C638-4819-9A46-4FF048389B9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295</c:v>
                </c:pt>
                <c:pt idx="1">
                  <c:v>271.62</c:v>
                </c:pt>
                <c:pt idx="2">
                  <c:v>270.91000000000003</c:v>
                </c:pt>
                <c:pt idx="3">
                  <c:v>275.35000000000002</c:v>
                </c:pt>
                <c:pt idx="4">
                  <c:v>281.16000000000003</c:v>
                </c:pt>
              </c:numCache>
            </c:numRef>
          </c:val>
          <c:extLst>
            <c:ext xmlns:c16="http://schemas.microsoft.com/office/drawing/2014/chart" uri="{C3380CC4-5D6E-409C-BE32-E72D297353CC}">
              <c16:uniqueId val="{00000000-4462-459A-A61B-A218F8F30D4A}"/>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296.14</c:v>
                </c:pt>
                <c:pt idx="1">
                  <c:v>283.17</c:v>
                </c:pt>
                <c:pt idx="2">
                  <c:v>263.76</c:v>
                </c:pt>
                <c:pt idx="3">
                  <c:v>274.35000000000002</c:v>
                </c:pt>
                <c:pt idx="4">
                  <c:v>273.52</c:v>
                </c:pt>
              </c:numCache>
            </c:numRef>
          </c:val>
          <c:smooth val="0"/>
          <c:extLst>
            <c:ext xmlns:c16="http://schemas.microsoft.com/office/drawing/2014/chart" uri="{C3380CC4-5D6E-409C-BE32-E72D297353CC}">
              <c16:uniqueId val="{00000001-4462-459A-A61B-A218F8F30D4A}"/>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60" zoomScaleNormal="60"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2">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2">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4" t="str">
        <f>データ!H6</f>
        <v>群馬県　昭和村</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2">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7299</v>
      </c>
      <c r="AM8" s="51"/>
      <c r="AN8" s="51"/>
      <c r="AO8" s="51"/>
      <c r="AP8" s="51"/>
      <c r="AQ8" s="51"/>
      <c r="AR8" s="51"/>
      <c r="AS8" s="51"/>
      <c r="AT8" s="46">
        <f>データ!T6</f>
        <v>64.14</v>
      </c>
      <c r="AU8" s="46"/>
      <c r="AV8" s="46"/>
      <c r="AW8" s="46"/>
      <c r="AX8" s="46"/>
      <c r="AY8" s="46"/>
      <c r="AZ8" s="46"/>
      <c r="BA8" s="46"/>
      <c r="BB8" s="46">
        <f>データ!U6</f>
        <v>113.8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2">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2">
      <c r="A10" s="2"/>
      <c r="B10" s="46" t="str">
        <f>データ!N6</f>
        <v>-</v>
      </c>
      <c r="C10" s="46"/>
      <c r="D10" s="46"/>
      <c r="E10" s="46"/>
      <c r="F10" s="46"/>
      <c r="G10" s="46"/>
      <c r="H10" s="46"/>
      <c r="I10" s="46" t="str">
        <f>データ!O6</f>
        <v>該当数値なし</v>
      </c>
      <c r="J10" s="46"/>
      <c r="K10" s="46"/>
      <c r="L10" s="46"/>
      <c r="M10" s="46"/>
      <c r="N10" s="46"/>
      <c r="O10" s="46"/>
      <c r="P10" s="46">
        <f>データ!P6</f>
        <v>73.09</v>
      </c>
      <c r="Q10" s="46"/>
      <c r="R10" s="46"/>
      <c r="S10" s="46"/>
      <c r="T10" s="46"/>
      <c r="U10" s="46"/>
      <c r="V10" s="46"/>
      <c r="W10" s="46">
        <f>データ!Q6</f>
        <v>100</v>
      </c>
      <c r="X10" s="46"/>
      <c r="Y10" s="46"/>
      <c r="Z10" s="46"/>
      <c r="AA10" s="46"/>
      <c r="AB10" s="46"/>
      <c r="AC10" s="46"/>
      <c r="AD10" s="51">
        <f>データ!R6</f>
        <v>2530</v>
      </c>
      <c r="AE10" s="51"/>
      <c r="AF10" s="51"/>
      <c r="AG10" s="51"/>
      <c r="AH10" s="51"/>
      <c r="AI10" s="51"/>
      <c r="AJ10" s="51"/>
      <c r="AK10" s="2"/>
      <c r="AL10" s="51">
        <f>データ!V6</f>
        <v>5294</v>
      </c>
      <c r="AM10" s="51"/>
      <c r="AN10" s="51"/>
      <c r="AO10" s="51"/>
      <c r="AP10" s="51"/>
      <c r="AQ10" s="51"/>
      <c r="AR10" s="51"/>
      <c r="AS10" s="51"/>
      <c r="AT10" s="46">
        <f>データ!W6</f>
        <v>1.84</v>
      </c>
      <c r="AU10" s="46"/>
      <c r="AV10" s="46"/>
      <c r="AW10" s="46"/>
      <c r="AX10" s="46"/>
      <c r="AY10" s="46"/>
      <c r="AZ10" s="46"/>
      <c r="BA10" s="46"/>
      <c r="BB10" s="46">
        <f>データ!X6</f>
        <v>2877.17</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2">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2">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6" t="s">
        <v>117</v>
      </c>
      <c r="BM16" s="77"/>
      <c r="BN16" s="77"/>
      <c r="BO16" s="77"/>
      <c r="BP16" s="77"/>
      <c r="BQ16" s="77"/>
      <c r="BR16" s="77"/>
      <c r="BS16" s="77"/>
      <c r="BT16" s="77"/>
      <c r="BU16" s="77"/>
      <c r="BV16" s="77"/>
      <c r="BW16" s="77"/>
      <c r="BX16" s="77"/>
      <c r="BY16" s="77"/>
      <c r="BZ16" s="78"/>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6"/>
      <c r="BM17" s="77"/>
      <c r="BN17" s="77"/>
      <c r="BO17" s="77"/>
      <c r="BP17" s="77"/>
      <c r="BQ17" s="77"/>
      <c r="BR17" s="77"/>
      <c r="BS17" s="77"/>
      <c r="BT17" s="77"/>
      <c r="BU17" s="77"/>
      <c r="BV17" s="77"/>
      <c r="BW17" s="77"/>
      <c r="BX17" s="77"/>
      <c r="BY17" s="77"/>
      <c r="BZ17" s="78"/>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6"/>
      <c r="BM18" s="77"/>
      <c r="BN18" s="77"/>
      <c r="BO18" s="77"/>
      <c r="BP18" s="77"/>
      <c r="BQ18" s="77"/>
      <c r="BR18" s="77"/>
      <c r="BS18" s="77"/>
      <c r="BT18" s="77"/>
      <c r="BU18" s="77"/>
      <c r="BV18" s="77"/>
      <c r="BW18" s="77"/>
      <c r="BX18" s="77"/>
      <c r="BY18" s="77"/>
      <c r="BZ18" s="78"/>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6"/>
      <c r="BM19" s="77"/>
      <c r="BN19" s="77"/>
      <c r="BO19" s="77"/>
      <c r="BP19" s="77"/>
      <c r="BQ19" s="77"/>
      <c r="BR19" s="77"/>
      <c r="BS19" s="77"/>
      <c r="BT19" s="77"/>
      <c r="BU19" s="77"/>
      <c r="BV19" s="77"/>
      <c r="BW19" s="77"/>
      <c r="BX19" s="77"/>
      <c r="BY19" s="77"/>
      <c r="BZ19" s="78"/>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6"/>
      <c r="BM20" s="77"/>
      <c r="BN20" s="77"/>
      <c r="BO20" s="77"/>
      <c r="BP20" s="77"/>
      <c r="BQ20" s="77"/>
      <c r="BR20" s="77"/>
      <c r="BS20" s="77"/>
      <c r="BT20" s="77"/>
      <c r="BU20" s="77"/>
      <c r="BV20" s="77"/>
      <c r="BW20" s="77"/>
      <c r="BX20" s="77"/>
      <c r="BY20" s="77"/>
      <c r="BZ20" s="78"/>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6"/>
      <c r="BM21" s="77"/>
      <c r="BN21" s="77"/>
      <c r="BO21" s="77"/>
      <c r="BP21" s="77"/>
      <c r="BQ21" s="77"/>
      <c r="BR21" s="77"/>
      <c r="BS21" s="77"/>
      <c r="BT21" s="77"/>
      <c r="BU21" s="77"/>
      <c r="BV21" s="77"/>
      <c r="BW21" s="77"/>
      <c r="BX21" s="77"/>
      <c r="BY21" s="77"/>
      <c r="BZ21" s="78"/>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6"/>
      <c r="BM22" s="77"/>
      <c r="BN22" s="77"/>
      <c r="BO22" s="77"/>
      <c r="BP22" s="77"/>
      <c r="BQ22" s="77"/>
      <c r="BR22" s="77"/>
      <c r="BS22" s="77"/>
      <c r="BT22" s="77"/>
      <c r="BU22" s="77"/>
      <c r="BV22" s="77"/>
      <c r="BW22" s="77"/>
      <c r="BX22" s="77"/>
      <c r="BY22" s="77"/>
      <c r="BZ22" s="78"/>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6"/>
      <c r="BM23" s="77"/>
      <c r="BN23" s="77"/>
      <c r="BO23" s="77"/>
      <c r="BP23" s="77"/>
      <c r="BQ23" s="77"/>
      <c r="BR23" s="77"/>
      <c r="BS23" s="77"/>
      <c r="BT23" s="77"/>
      <c r="BU23" s="77"/>
      <c r="BV23" s="77"/>
      <c r="BW23" s="77"/>
      <c r="BX23" s="77"/>
      <c r="BY23" s="77"/>
      <c r="BZ23" s="78"/>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6"/>
      <c r="BM24" s="77"/>
      <c r="BN24" s="77"/>
      <c r="BO24" s="77"/>
      <c r="BP24" s="77"/>
      <c r="BQ24" s="77"/>
      <c r="BR24" s="77"/>
      <c r="BS24" s="77"/>
      <c r="BT24" s="77"/>
      <c r="BU24" s="77"/>
      <c r="BV24" s="77"/>
      <c r="BW24" s="77"/>
      <c r="BX24" s="77"/>
      <c r="BY24" s="77"/>
      <c r="BZ24" s="78"/>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6"/>
      <c r="BM25" s="77"/>
      <c r="BN25" s="77"/>
      <c r="BO25" s="77"/>
      <c r="BP25" s="77"/>
      <c r="BQ25" s="77"/>
      <c r="BR25" s="77"/>
      <c r="BS25" s="77"/>
      <c r="BT25" s="77"/>
      <c r="BU25" s="77"/>
      <c r="BV25" s="77"/>
      <c r="BW25" s="77"/>
      <c r="BX25" s="77"/>
      <c r="BY25" s="77"/>
      <c r="BZ25" s="78"/>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6"/>
      <c r="BM26" s="77"/>
      <c r="BN26" s="77"/>
      <c r="BO26" s="77"/>
      <c r="BP26" s="77"/>
      <c r="BQ26" s="77"/>
      <c r="BR26" s="77"/>
      <c r="BS26" s="77"/>
      <c r="BT26" s="77"/>
      <c r="BU26" s="77"/>
      <c r="BV26" s="77"/>
      <c r="BW26" s="77"/>
      <c r="BX26" s="77"/>
      <c r="BY26" s="77"/>
      <c r="BZ26" s="78"/>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6"/>
      <c r="BM27" s="77"/>
      <c r="BN27" s="77"/>
      <c r="BO27" s="77"/>
      <c r="BP27" s="77"/>
      <c r="BQ27" s="77"/>
      <c r="BR27" s="77"/>
      <c r="BS27" s="77"/>
      <c r="BT27" s="77"/>
      <c r="BU27" s="77"/>
      <c r="BV27" s="77"/>
      <c r="BW27" s="77"/>
      <c r="BX27" s="77"/>
      <c r="BY27" s="77"/>
      <c r="BZ27" s="78"/>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6"/>
      <c r="BM28" s="77"/>
      <c r="BN28" s="77"/>
      <c r="BO28" s="77"/>
      <c r="BP28" s="77"/>
      <c r="BQ28" s="77"/>
      <c r="BR28" s="77"/>
      <c r="BS28" s="77"/>
      <c r="BT28" s="77"/>
      <c r="BU28" s="77"/>
      <c r="BV28" s="77"/>
      <c r="BW28" s="77"/>
      <c r="BX28" s="77"/>
      <c r="BY28" s="77"/>
      <c r="BZ28" s="78"/>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6"/>
      <c r="BM29" s="77"/>
      <c r="BN29" s="77"/>
      <c r="BO29" s="77"/>
      <c r="BP29" s="77"/>
      <c r="BQ29" s="77"/>
      <c r="BR29" s="77"/>
      <c r="BS29" s="77"/>
      <c r="BT29" s="77"/>
      <c r="BU29" s="77"/>
      <c r="BV29" s="77"/>
      <c r="BW29" s="77"/>
      <c r="BX29" s="77"/>
      <c r="BY29" s="77"/>
      <c r="BZ29" s="78"/>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6"/>
      <c r="BM30" s="77"/>
      <c r="BN30" s="77"/>
      <c r="BO30" s="77"/>
      <c r="BP30" s="77"/>
      <c r="BQ30" s="77"/>
      <c r="BR30" s="77"/>
      <c r="BS30" s="77"/>
      <c r="BT30" s="77"/>
      <c r="BU30" s="77"/>
      <c r="BV30" s="77"/>
      <c r="BW30" s="77"/>
      <c r="BX30" s="77"/>
      <c r="BY30" s="77"/>
      <c r="BZ30" s="78"/>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6"/>
      <c r="BM31" s="77"/>
      <c r="BN31" s="77"/>
      <c r="BO31" s="77"/>
      <c r="BP31" s="77"/>
      <c r="BQ31" s="77"/>
      <c r="BR31" s="77"/>
      <c r="BS31" s="77"/>
      <c r="BT31" s="77"/>
      <c r="BU31" s="77"/>
      <c r="BV31" s="77"/>
      <c r="BW31" s="77"/>
      <c r="BX31" s="77"/>
      <c r="BY31" s="77"/>
      <c r="BZ31" s="78"/>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6"/>
      <c r="BM32" s="77"/>
      <c r="BN32" s="77"/>
      <c r="BO32" s="77"/>
      <c r="BP32" s="77"/>
      <c r="BQ32" s="77"/>
      <c r="BR32" s="77"/>
      <c r="BS32" s="77"/>
      <c r="BT32" s="77"/>
      <c r="BU32" s="77"/>
      <c r="BV32" s="77"/>
      <c r="BW32" s="77"/>
      <c r="BX32" s="77"/>
      <c r="BY32" s="77"/>
      <c r="BZ32" s="78"/>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6"/>
      <c r="BM33" s="77"/>
      <c r="BN33" s="77"/>
      <c r="BO33" s="77"/>
      <c r="BP33" s="77"/>
      <c r="BQ33" s="77"/>
      <c r="BR33" s="77"/>
      <c r="BS33" s="77"/>
      <c r="BT33" s="77"/>
      <c r="BU33" s="77"/>
      <c r="BV33" s="77"/>
      <c r="BW33" s="77"/>
      <c r="BX33" s="77"/>
      <c r="BY33" s="77"/>
      <c r="BZ33" s="78"/>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6"/>
      <c r="BM34" s="77"/>
      <c r="BN34" s="77"/>
      <c r="BO34" s="77"/>
      <c r="BP34" s="77"/>
      <c r="BQ34" s="77"/>
      <c r="BR34" s="77"/>
      <c r="BS34" s="77"/>
      <c r="BT34" s="77"/>
      <c r="BU34" s="77"/>
      <c r="BV34" s="77"/>
      <c r="BW34" s="77"/>
      <c r="BX34" s="77"/>
      <c r="BY34" s="77"/>
      <c r="BZ34" s="78"/>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6"/>
      <c r="BM35" s="77"/>
      <c r="BN35" s="77"/>
      <c r="BO35" s="77"/>
      <c r="BP35" s="77"/>
      <c r="BQ35" s="77"/>
      <c r="BR35" s="77"/>
      <c r="BS35" s="77"/>
      <c r="BT35" s="77"/>
      <c r="BU35" s="77"/>
      <c r="BV35" s="77"/>
      <c r="BW35" s="77"/>
      <c r="BX35" s="77"/>
      <c r="BY35" s="77"/>
      <c r="BZ35" s="78"/>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6"/>
      <c r="BM36" s="77"/>
      <c r="BN36" s="77"/>
      <c r="BO36" s="77"/>
      <c r="BP36" s="77"/>
      <c r="BQ36" s="77"/>
      <c r="BR36" s="77"/>
      <c r="BS36" s="77"/>
      <c r="BT36" s="77"/>
      <c r="BU36" s="77"/>
      <c r="BV36" s="77"/>
      <c r="BW36" s="77"/>
      <c r="BX36" s="77"/>
      <c r="BY36" s="77"/>
      <c r="BZ36" s="78"/>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6"/>
      <c r="BM37" s="77"/>
      <c r="BN37" s="77"/>
      <c r="BO37" s="77"/>
      <c r="BP37" s="77"/>
      <c r="BQ37" s="77"/>
      <c r="BR37" s="77"/>
      <c r="BS37" s="77"/>
      <c r="BT37" s="77"/>
      <c r="BU37" s="77"/>
      <c r="BV37" s="77"/>
      <c r="BW37" s="77"/>
      <c r="BX37" s="77"/>
      <c r="BY37" s="77"/>
      <c r="BZ37" s="78"/>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6"/>
      <c r="BM38" s="77"/>
      <c r="BN38" s="77"/>
      <c r="BO38" s="77"/>
      <c r="BP38" s="77"/>
      <c r="BQ38" s="77"/>
      <c r="BR38" s="77"/>
      <c r="BS38" s="77"/>
      <c r="BT38" s="77"/>
      <c r="BU38" s="77"/>
      <c r="BV38" s="77"/>
      <c r="BW38" s="77"/>
      <c r="BX38" s="77"/>
      <c r="BY38" s="77"/>
      <c r="BZ38" s="78"/>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6"/>
      <c r="BM39" s="77"/>
      <c r="BN39" s="77"/>
      <c r="BO39" s="77"/>
      <c r="BP39" s="77"/>
      <c r="BQ39" s="77"/>
      <c r="BR39" s="77"/>
      <c r="BS39" s="77"/>
      <c r="BT39" s="77"/>
      <c r="BU39" s="77"/>
      <c r="BV39" s="77"/>
      <c r="BW39" s="77"/>
      <c r="BX39" s="77"/>
      <c r="BY39" s="77"/>
      <c r="BZ39" s="78"/>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6"/>
      <c r="BM40" s="77"/>
      <c r="BN40" s="77"/>
      <c r="BO40" s="77"/>
      <c r="BP40" s="77"/>
      <c r="BQ40" s="77"/>
      <c r="BR40" s="77"/>
      <c r="BS40" s="77"/>
      <c r="BT40" s="77"/>
      <c r="BU40" s="77"/>
      <c r="BV40" s="77"/>
      <c r="BW40" s="77"/>
      <c r="BX40" s="77"/>
      <c r="BY40" s="77"/>
      <c r="BZ40" s="78"/>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6"/>
      <c r="BM41" s="77"/>
      <c r="BN41" s="77"/>
      <c r="BO41" s="77"/>
      <c r="BP41" s="77"/>
      <c r="BQ41" s="77"/>
      <c r="BR41" s="77"/>
      <c r="BS41" s="77"/>
      <c r="BT41" s="77"/>
      <c r="BU41" s="77"/>
      <c r="BV41" s="77"/>
      <c r="BW41" s="77"/>
      <c r="BX41" s="77"/>
      <c r="BY41" s="77"/>
      <c r="BZ41" s="78"/>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6"/>
      <c r="BM42" s="77"/>
      <c r="BN42" s="77"/>
      <c r="BO42" s="77"/>
      <c r="BP42" s="77"/>
      <c r="BQ42" s="77"/>
      <c r="BR42" s="77"/>
      <c r="BS42" s="77"/>
      <c r="BT42" s="77"/>
      <c r="BU42" s="77"/>
      <c r="BV42" s="77"/>
      <c r="BW42" s="77"/>
      <c r="BX42" s="77"/>
      <c r="BY42" s="77"/>
      <c r="BZ42" s="78"/>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6"/>
      <c r="BM43" s="77"/>
      <c r="BN43" s="77"/>
      <c r="BO43" s="77"/>
      <c r="BP43" s="77"/>
      <c r="BQ43" s="77"/>
      <c r="BR43" s="77"/>
      <c r="BS43" s="77"/>
      <c r="BT43" s="77"/>
      <c r="BU43" s="77"/>
      <c r="BV43" s="77"/>
      <c r="BW43" s="77"/>
      <c r="BX43" s="77"/>
      <c r="BY43" s="77"/>
      <c r="BZ43" s="78"/>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9"/>
      <c r="BM44" s="80"/>
      <c r="BN44" s="80"/>
      <c r="BO44" s="80"/>
      <c r="BP44" s="80"/>
      <c r="BQ44" s="80"/>
      <c r="BR44" s="80"/>
      <c r="BS44" s="80"/>
      <c r="BT44" s="80"/>
      <c r="BU44" s="80"/>
      <c r="BV44" s="80"/>
      <c r="BW44" s="80"/>
      <c r="BX44" s="80"/>
      <c r="BY44" s="80"/>
      <c r="BZ44" s="81"/>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118</v>
      </c>
      <c r="BM47" s="55"/>
      <c r="BN47" s="55"/>
      <c r="BO47" s="55"/>
      <c r="BP47" s="55"/>
      <c r="BQ47" s="55"/>
      <c r="BR47" s="55"/>
      <c r="BS47" s="55"/>
      <c r="BT47" s="55"/>
      <c r="BU47" s="55"/>
      <c r="BV47" s="55"/>
      <c r="BW47" s="55"/>
      <c r="BX47" s="55"/>
      <c r="BY47" s="55"/>
      <c r="BZ47" s="56"/>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2">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2">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119</v>
      </c>
      <c r="BM66" s="55"/>
      <c r="BN66" s="55"/>
      <c r="BO66" s="55"/>
      <c r="BP66" s="55"/>
      <c r="BQ66" s="55"/>
      <c r="BR66" s="55"/>
      <c r="BS66" s="55"/>
      <c r="BT66" s="55"/>
      <c r="BU66" s="55"/>
      <c r="BV66" s="55"/>
      <c r="BW66" s="55"/>
      <c r="BX66" s="55"/>
      <c r="BY66" s="55"/>
      <c r="BZ66" s="56"/>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2">
      <c r="C83" s="2" t="s">
        <v>30</v>
      </c>
    </row>
    <row r="84" spans="1:78" x14ac:dyDescent="0.2">
      <c r="C84" s="2"/>
    </row>
    <row r="85" spans="1:78" hidden="1" x14ac:dyDescent="0.2">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2">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44</v>
      </c>
      <c r="O86" s="26" t="str">
        <f>データ!EO6</f>
        <v>【0.02】</v>
      </c>
    </row>
  </sheetData>
  <sheetProtection algorithmName="SHA-512" hashValue="2/rj1+j+4iBmQLRtihdHMdkP7fmvNCWi9WTA1u/Tfjw+X1eueb4/gE2MhtdadzEJvx179Gn8UCZuIXGWxanoSw==" saltValue="kN3Amr4NKmbwxAhhjPaWK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 x14ac:dyDescent="0.2"/>
  <cols>
    <col min="2" max="144" width="11.90625" customWidth="1"/>
  </cols>
  <sheetData>
    <row r="1" spans="1:145" x14ac:dyDescent="0.2">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2">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2">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2">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2">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2">
      <c r="A6" s="28" t="s">
        <v>97</v>
      </c>
      <c r="B6" s="33">
        <f>B7</f>
        <v>2019</v>
      </c>
      <c r="C6" s="33">
        <f t="shared" ref="C6:X6" si="3">C7</f>
        <v>104485</v>
      </c>
      <c r="D6" s="33">
        <f t="shared" si="3"/>
        <v>47</v>
      </c>
      <c r="E6" s="33">
        <f t="shared" si="3"/>
        <v>17</v>
      </c>
      <c r="F6" s="33">
        <f t="shared" si="3"/>
        <v>5</v>
      </c>
      <c r="G6" s="33">
        <f t="shared" si="3"/>
        <v>0</v>
      </c>
      <c r="H6" s="33" t="str">
        <f t="shared" si="3"/>
        <v>群馬県　昭和村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73.09</v>
      </c>
      <c r="Q6" s="34">
        <f t="shared" si="3"/>
        <v>100</v>
      </c>
      <c r="R6" s="34">
        <f t="shared" si="3"/>
        <v>2530</v>
      </c>
      <c r="S6" s="34">
        <f t="shared" si="3"/>
        <v>7299</v>
      </c>
      <c r="T6" s="34">
        <f t="shared" si="3"/>
        <v>64.14</v>
      </c>
      <c r="U6" s="34">
        <f t="shared" si="3"/>
        <v>113.8</v>
      </c>
      <c r="V6" s="34">
        <f t="shared" si="3"/>
        <v>5294</v>
      </c>
      <c r="W6" s="34">
        <f t="shared" si="3"/>
        <v>1.84</v>
      </c>
      <c r="X6" s="34">
        <f t="shared" si="3"/>
        <v>2877.17</v>
      </c>
      <c r="Y6" s="35">
        <f>IF(Y7="",NA(),Y7)</f>
        <v>73.349999999999994</v>
      </c>
      <c r="Z6" s="35">
        <f t="shared" ref="Z6:AH6" si="4">IF(Z7="",NA(),Z7)</f>
        <v>81.680000000000007</v>
      </c>
      <c r="AA6" s="35">
        <f t="shared" si="4"/>
        <v>80.05</v>
      </c>
      <c r="AB6" s="35">
        <f t="shared" si="4"/>
        <v>78.78</v>
      </c>
      <c r="AC6" s="35">
        <f t="shared" si="4"/>
        <v>76.41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1081.8</v>
      </c>
      <c r="BL6" s="35">
        <f t="shared" si="7"/>
        <v>974.93</v>
      </c>
      <c r="BM6" s="35">
        <f t="shared" si="7"/>
        <v>855.8</v>
      </c>
      <c r="BN6" s="35">
        <f t="shared" si="7"/>
        <v>789.46</v>
      </c>
      <c r="BO6" s="35">
        <f t="shared" si="7"/>
        <v>826.83</v>
      </c>
      <c r="BP6" s="34" t="str">
        <f>IF(BP7="","",IF(BP7="-","【-】","【"&amp;SUBSTITUTE(TEXT(BP7,"#,##0.00"),"-","△")&amp;"】"))</f>
        <v>【765.47】</v>
      </c>
      <c r="BQ6" s="35">
        <f>IF(BQ7="",NA(),BQ7)</f>
        <v>37.44</v>
      </c>
      <c r="BR6" s="35">
        <f t="shared" ref="BR6:BZ6" si="8">IF(BR7="",NA(),BR7)</f>
        <v>39.18</v>
      </c>
      <c r="BS6" s="35">
        <f t="shared" si="8"/>
        <v>39.090000000000003</v>
      </c>
      <c r="BT6" s="35">
        <f t="shared" si="8"/>
        <v>40</v>
      </c>
      <c r="BU6" s="35">
        <f t="shared" si="8"/>
        <v>39.39</v>
      </c>
      <c r="BV6" s="35">
        <f t="shared" si="8"/>
        <v>52.19</v>
      </c>
      <c r="BW6" s="35">
        <f t="shared" si="8"/>
        <v>55.32</v>
      </c>
      <c r="BX6" s="35">
        <f t="shared" si="8"/>
        <v>59.8</v>
      </c>
      <c r="BY6" s="35">
        <f t="shared" si="8"/>
        <v>57.77</v>
      </c>
      <c r="BZ6" s="35">
        <f t="shared" si="8"/>
        <v>57.31</v>
      </c>
      <c r="CA6" s="34" t="str">
        <f>IF(CA7="","",IF(CA7="-","【-】","【"&amp;SUBSTITUTE(TEXT(CA7,"#,##0.00"),"-","△")&amp;"】"))</f>
        <v>【59.59】</v>
      </c>
      <c r="CB6" s="35">
        <f>IF(CB7="",NA(),CB7)</f>
        <v>295</v>
      </c>
      <c r="CC6" s="35">
        <f t="shared" ref="CC6:CK6" si="9">IF(CC7="",NA(),CC7)</f>
        <v>271.62</v>
      </c>
      <c r="CD6" s="35">
        <f t="shared" si="9"/>
        <v>270.91000000000003</v>
      </c>
      <c r="CE6" s="35">
        <f t="shared" si="9"/>
        <v>275.35000000000002</v>
      </c>
      <c r="CF6" s="35">
        <f t="shared" si="9"/>
        <v>281.16000000000003</v>
      </c>
      <c r="CG6" s="35">
        <f t="shared" si="9"/>
        <v>296.14</v>
      </c>
      <c r="CH6" s="35">
        <f t="shared" si="9"/>
        <v>283.17</v>
      </c>
      <c r="CI6" s="35">
        <f t="shared" si="9"/>
        <v>263.76</v>
      </c>
      <c r="CJ6" s="35">
        <f t="shared" si="9"/>
        <v>274.35000000000002</v>
      </c>
      <c r="CK6" s="35">
        <f t="shared" si="9"/>
        <v>273.52</v>
      </c>
      <c r="CL6" s="34" t="str">
        <f>IF(CL7="","",IF(CL7="-","【-】","【"&amp;SUBSTITUTE(TEXT(CL7,"#,##0.00"),"-","△")&amp;"】"))</f>
        <v>【257.86】</v>
      </c>
      <c r="CM6" s="35">
        <f>IF(CM7="",NA(),CM7)</f>
        <v>46.39</v>
      </c>
      <c r="CN6" s="35">
        <f t="shared" ref="CN6:CV6" si="10">IF(CN7="",NA(),CN7)</f>
        <v>46.39</v>
      </c>
      <c r="CO6" s="35">
        <f t="shared" si="10"/>
        <v>46.39</v>
      </c>
      <c r="CP6" s="35">
        <f t="shared" si="10"/>
        <v>46.39</v>
      </c>
      <c r="CQ6" s="35">
        <f t="shared" si="10"/>
        <v>46.39</v>
      </c>
      <c r="CR6" s="35">
        <f t="shared" si="10"/>
        <v>52.31</v>
      </c>
      <c r="CS6" s="35">
        <f t="shared" si="10"/>
        <v>60.65</v>
      </c>
      <c r="CT6" s="35">
        <f t="shared" si="10"/>
        <v>51.75</v>
      </c>
      <c r="CU6" s="35">
        <f t="shared" si="10"/>
        <v>50.68</v>
      </c>
      <c r="CV6" s="35">
        <f t="shared" si="10"/>
        <v>50.14</v>
      </c>
      <c r="CW6" s="34" t="str">
        <f>IF(CW7="","",IF(CW7="-","【-】","【"&amp;SUBSTITUTE(TEXT(CW7,"#,##0.00"),"-","△")&amp;"】"))</f>
        <v>【51.30】</v>
      </c>
      <c r="CX6" s="35">
        <f>IF(CX7="",NA(),CX7)</f>
        <v>81.03</v>
      </c>
      <c r="CY6" s="35">
        <f t="shared" ref="CY6:DG6" si="11">IF(CY7="",NA(),CY7)</f>
        <v>80.62</v>
      </c>
      <c r="CZ6" s="35">
        <f t="shared" si="11"/>
        <v>89.69</v>
      </c>
      <c r="DA6" s="35">
        <f t="shared" si="11"/>
        <v>90.49</v>
      </c>
      <c r="DB6" s="35">
        <f t="shared" si="11"/>
        <v>83</v>
      </c>
      <c r="DC6" s="35">
        <f t="shared" si="11"/>
        <v>84.32</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0.01</v>
      </c>
      <c r="EK6" s="35">
        <f t="shared" si="14"/>
        <v>2.0499999999999998</v>
      </c>
      <c r="EL6" s="35">
        <f t="shared" si="14"/>
        <v>0.01</v>
      </c>
      <c r="EM6" s="35">
        <f t="shared" si="14"/>
        <v>0.01</v>
      </c>
      <c r="EN6" s="35">
        <f t="shared" si="14"/>
        <v>0.02</v>
      </c>
      <c r="EO6" s="34" t="str">
        <f>IF(EO7="","",IF(EO7="-","【-】","【"&amp;SUBSTITUTE(TEXT(EO7,"#,##0.00"),"-","△")&amp;"】"))</f>
        <v>【0.02】</v>
      </c>
    </row>
    <row r="7" spans="1:145" s="36" customFormat="1" x14ac:dyDescent="0.2">
      <c r="A7" s="28"/>
      <c r="B7" s="37">
        <v>2019</v>
      </c>
      <c r="C7" s="37">
        <v>104485</v>
      </c>
      <c r="D7" s="37">
        <v>47</v>
      </c>
      <c r="E7" s="37">
        <v>17</v>
      </c>
      <c r="F7" s="37">
        <v>5</v>
      </c>
      <c r="G7" s="37">
        <v>0</v>
      </c>
      <c r="H7" s="37" t="s">
        <v>98</v>
      </c>
      <c r="I7" s="37" t="s">
        <v>99</v>
      </c>
      <c r="J7" s="37" t="s">
        <v>100</v>
      </c>
      <c r="K7" s="37" t="s">
        <v>101</v>
      </c>
      <c r="L7" s="37" t="s">
        <v>102</v>
      </c>
      <c r="M7" s="37" t="s">
        <v>103</v>
      </c>
      <c r="N7" s="38" t="s">
        <v>104</v>
      </c>
      <c r="O7" s="38" t="s">
        <v>105</v>
      </c>
      <c r="P7" s="38">
        <v>73.09</v>
      </c>
      <c r="Q7" s="38">
        <v>100</v>
      </c>
      <c r="R7" s="38">
        <v>2530</v>
      </c>
      <c r="S7" s="38">
        <v>7299</v>
      </c>
      <c r="T7" s="38">
        <v>64.14</v>
      </c>
      <c r="U7" s="38">
        <v>113.8</v>
      </c>
      <c r="V7" s="38">
        <v>5294</v>
      </c>
      <c r="W7" s="38">
        <v>1.84</v>
      </c>
      <c r="X7" s="38">
        <v>2877.17</v>
      </c>
      <c r="Y7" s="38">
        <v>73.349999999999994</v>
      </c>
      <c r="Z7" s="38">
        <v>81.680000000000007</v>
      </c>
      <c r="AA7" s="38">
        <v>80.05</v>
      </c>
      <c r="AB7" s="38">
        <v>78.78</v>
      </c>
      <c r="AC7" s="38">
        <v>76.41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1081.8</v>
      </c>
      <c r="BL7" s="38">
        <v>974.93</v>
      </c>
      <c r="BM7" s="38">
        <v>855.8</v>
      </c>
      <c r="BN7" s="38">
        <v>789.46</v>
      </c>
      <c r="BO7" s="38">
        <v>826.83</v>
      </c>
      <c r="BP7" s="38">
        <v>765.47</v>
      </c>
      <c r="BQ7" s="38">
        <v>37.44</v>
      </c>
      <c r="BR7" s="38">
        <v>39.18</v>
      </c>
      <c r="BS7" s="38">
        <v>39.090000000000003</v>
      </c>
      <c r="BT7" s="38">
        <v>40</v>
      </c>
      <c r="BU7" s="38">
        <v>39.39</v>
      </c>
      <c r="BV7" s="38">
        <v>52.19</v>
      </c>
      <c r="BW7" s="38">
        <v>55.32</v>
      </c>
      <c r="BX7" s="38">
        <v>59.8</v>
      </c>
      <c r="BY7" s="38">
        <v>57.77</v>
      </c>
      <c r="BZ7" s="38">
        <v>57.31</v>
      </c>
      <c r="CA7" s="38">
        <v>59.59</v>
      </c>
      <c r="CB7" s="38">
        <v>295</v>
      </c>
      <c r="CC7" s="38">
        <v>271.62</v>
      </c>
      <c r="CD7" s="38">
        <v>270.91000000000003</v>
      </c>
      <c r="CE7" s="38">
        <v>275.35000000000002</v>
      </c>
      <c r="CF7" s="38">
        <v>281.16000000000003</v>
      </c>
      <c r="CG7" s="38">
        <v>296.14</v>
      </c>
      <c r="CH7" s="38">
        <v>283.17</v>
      </c>
      <c r="CI7" s="38">
        <v>263.76</v>
      </c>
      <c r="CJ7" s="38">
        <v>274.35000000000002</v>
      </c>
      <c r="CK7" s="38">
        <v>273.52</v>
      </c>
      <c r="CL7" s="38">
        <v>257.86</v>
      </c>
      <c r="CM7" s="38">
        <v>46.39</v>
      </c>
      <c r="CN7" s="38">
        <v>46.39</v>
      </c>
      <c r="CO7" s="38">
        <v>46.39</v>
      </c>
      <c r="CP7" s="38">
        <v>46.39</v>
      </c>
      <c r="CQ7" s="38">
        <v>46.39</v>
      </c>
      <c r="CR7" s="38">
        <v>52.31</v>
      </c>
      <c r="CS7" s="38">
        <v>60.65</v>
      </c>
      <c r="CT7" s="38">
        <v>51.75</v>
      </c>
      <c r="CU7" s="38">
        <v>50.68</v>
      </c>
      <c r="CV7" s="38">
        <v>50.14</v>
      </c>
      <c r="CW7" s="38">
        <v>51.3</v>
      </c>
      <c r="CX7" s="38">
        <v>81.03</v>
      </c>
      <c r="CY7" s="38">
        <v>80.62</v>
      </c>
      <c r="CZ7" s="38">
        <v>89.69</v>
      </c>
      <c r="DA7" s="38">
        <v>90.49</v>
      </c>
      <c r="DB7" s="38">
        <v>83</v>
      </c>
      <c r="DC7" s="38">
        <v>84.32</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0.01</v>
      </c>
      <c r="EK7" s="38">
        <v>2.0499999999999998</v>
      </c>
      <c r="EL7" s="38">
        <v>0.01</v>
      </c>
      <c r="EM7" s="38">
        <v>0.01</v>
      </c>
      <c r="EN7" s="38">
        <v>0.02</v>
      </c>
      <c r="EO7" s="38">
        <v>0.02</v>
      </c>
    </row>
    <row r="8" spans="1:145" x14ac:dyDescent="0.2">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2">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2">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2">
      <c r="B11">
        <v>4</v>
      </c>
      <c r="C11">
        <v>3</v>
      </c>
      <c r="D11">
        <v>2</v>
      </c>
      <c r="E11">
        <v>1</v>
      </c>
      <c r="F11">
        <v>0</v>
      </c>
      <c r="G11" t="s">
        <v>111</v>
      </c>
    </row>
    <row r="12" spans="1:145" x14ac:dyDescent="0.2">
      <c r="B12">
        <v>1</v>
      </c>
      <c r="C12">
        <v>1</v>
      </c>
      <c r="D12">
        <v>1</v>
      </c>
      <c r="E12">
        <v>1</v>
      </c>
      <c r="F12">
        <v>1</v>
      </c>
      <c r="G12" t="s">
        <v>112</v>
      </c>
    </row>
    <row r="13" spans="1:145" x14ac:dyDescent="0.2">
      <c r="B13" t="s">
        <v>113</v>
      </c>
      <c r="C13" t="s">
        <v>113</v>
      </c>
      <c r="D13" t="s">
        <v>113</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2021-01-28T06:56:18Z</cp:lastPrinted>
  <dcterms:created xsi:type="dcterms:W3CDTF">2020-12-04T03:02:26Z</dcterms:created>
  <dcterms:modified xsi:type="dcterms:W3CDTF">2021-02-16T01:35:02Z</dcterms:modified>
  <cp:category/>
</cp:coreProperties>
</file>