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C:\Users\goto-tetsuya\Desktop\"/>
    </mc:Choice>
  </mc:AlternateContent>
  <xr:revisionPtr revIDLastSave="0" documentId="13_ncr:1_{2C23A0B7-36B1-443D-94FB-E38E0D2CD8EA}" xr6:coauthVersionLast="36" xr6:coauthVersionMax="36" xr10:uidLastSave="{00000000-0000-0000-0000-000000000000}"/>
  <workbookProtection workbookAlgorithmName="SHA-512" workbookHashValue="yNFlLNzo0F/LOjndCnyUnQnbq1Ru5tZrmnWoFOpQ+a+Q0gtSkDpFU9KO/LCFJ1gmVQS5kdnRokFWh/aomGhq0w==" workbookSaltValue="ZNBKa8gLcyziF++YYMVPJw==" workbookSpinCount="100000" lockStructure="1"/>
  <bookViews>
    <workbookView xWindow="0" yWindow="0" windowWidth="15360" windowHeight="76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P10" i="4" s="1"/>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T10" i="4"/>
  <c r="AL10" i="4"/>
  <c r="AD10" i="4"/>
  <c r="B10"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<sst xmlns="http://schemas.openxmlformats.org/spreadsheetml/2006/main" count="236" uniqueCount="120">
  <si>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</si>
  <si>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</si>
  <si>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</si>
  <si>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</si>
  <si>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</si>
  <si>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</si>
  <si>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</si>
  <si>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</si>
  <si>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</si>
  <si>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</si>
  <si>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</si>
  <si>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</si>
  <si>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</si>
  <si>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</si>
  <si>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</si>
  <si>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</si>
  <si>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</si>
  <si>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</si>
  <si>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</si>
  <si>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</si>
  <si>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</si>
  <si>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</si>
  <si>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</si>
  <si>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</si>
  <si>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</si>
  <si>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</si>
  <si>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</si>
  <si>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</si>
  <si>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</si>
  <si>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</si>
  <si>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</si>
  <si>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</si>
  <si>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</si>
  <si>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</si>
  <si>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</si>
  <si>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</si>
  <si>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</si>
  <si>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</si>
  <si>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</si>
  <si>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</si>
  <si>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</si>
  <si>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</si>
  <si>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</si>
  <si>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</si>
  <si>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</si>
  <si>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</si>
  <si>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</si>
  <si>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</si>
  <si>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</si>
  <si>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</si>
  <si>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</si>
  <si>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</si>
  <si>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</si>
  <si>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</si>
  <si>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</si>
  <si>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</si>
  <si>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</si>
  <si>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</si>
  <si>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</si>
  <si>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</si>
  <si>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</si>
  <si>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</si>
  <si>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</si>
  <si>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</si>
  <si>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</si>
  <si>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</si>
  <si>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</si>
  <si>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</si>
  <si>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</si>
  <si>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</si>
  <si>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</si>
  <si>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</si>
  <si>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</si>
  <si>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</si>
  <si>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</si>
  <si>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</si>
  <si>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</si>
  <si>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</si>
  <si>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</si>
  <si>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</si>
  <si>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</si>
  <si>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</si>
  <si>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</si>
  <si>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</si>
  <si>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</si>
  <si>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</si>
  <si>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</si>
  <si>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</si>
  <si>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</si>
  <si>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</si>
  <si>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</si>
  <si>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</si>
  <si>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</si>
  <si>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</si>
  <si>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</si>
  <si>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</si>
  <si>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</si>
  <si>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</si>
  <si>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嬬恋村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</si>
  <si>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</si>
  <si>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</si>
  <si>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</si>
  <si>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</si>
  <si>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</si>
  <si>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</si>
  <si>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</si>
  <si>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</si>
  <si>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</si>
  <si>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</si>
  <si>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</si>
  <si>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</si>
  <si>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</si>
  <si>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</si>
  <si>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</si>
  <si>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</si>
  <si>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</si>
  <si>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</si>
  <si>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現在の人口減少傾向に伴い、今後の料金収入は横這いか右肩下がりになると予測されるため、より一層の経費削減が必要となってくる。また早期供用開始の処理施設の老朽化による修繕や改修工事の必要性も高まっている。このため機能強化事業の活用も含め計画的に平準化した改修事業を進める必要がある。</t>
    <rPh sb="1" eb="3">
      <t>ゲンザイ</t>
    </rPh>
    <rPh sb="4" eb="6">
      <t>ジンコウ</t>
    </rPh>
    <rPh sb="6" eb="8">
      <t>ゲンショウ</t>
    </rPh>
    <rPh sb="8" eb="10">
      <t>ケイコウ</t>
    </rPh>
    <rPh sb="11" eb="12">
      <t>トモナ</t>
    </rPh>
    <rPh sb="14" eb="16">
      <t>コンゴ</t>
    </rPh>
    <rPh sb="17" eb="19">
      <t>リョウキン</t>
    </rPh>
    <rPh sb="19" eb="21">
      <t>シュウニュウ</t>
    </rPh>
    <rPh sb="22" eb="24">
      <t>ヨコバ</t>
    </rPh>
    <rPh sb="26" eb="28">
      <t>ミギカタ</t>
    </rPh>
    <rPh sb="28" eb="29">
      <t>サ</t>
    </rPh>
    <rPh sb="35" eb="37">
      <t>ヨソク</t>
    </rPh>
    <rPh sb="45" eb="47">
      <t>イッソウ</t>
    </rPh>
    <rPh sb="48" eb="50">
      <t>ケイヒ</t>
    </rPh>
    <rPh sb="50" eb="52">
      <t>サクゲン</t>
    </rPh>
    <rPh sb="53" eb="55">
      <t>ヒツヨウ</t>
    </rPh>
    <rPh sb="64" eb="66">
      <t>ソウキ</t>
    </rPh>
    <rPh sb="66" eb="68">
      <t>キョウヨウ</t>
    </rPh>
    <rPh sb="68" eb="70">
      <t>カイシ</t>
    </rPh>
    <rPh sb="71" eb="73">
      <t>ショリ</t>
    </rPh>
    <rPh sb="73" eb="75">
      <t>シセツ</t>
    </rPh>
    <rPh sb="76" eb="79">
      <t>ロウキュウカ</t>
    </rPh>
    <rPh sb="82" eb="84">
      <t>シュウゼン</t>
    </rPh>
    <rPh sb="85" eb="87">
      <t>カイシュウ</t>
    </rPh>
    <rPh sb="87" eb="89">
      <t>コウジ</t>
    </rPh>
    <rPh sb="90" eb="92">
      <t>ヒツヨウ</t>
    </rPh>
    <rPh sb="92" eb="93">
      <t>セイ</t>
    </rPh>
    <rPh sb="94" eb="95">
      <t>タカ</t>
    </rPh>
    <rPh sb="105" eb="107">
      <t>キノウ</t>
    </rPh>
    <rPh sb="107" eb="109">
      <t>キョウカ</t>
    </rPh>
    <rPh sb="109" eb="111">
      <t>ジギョウ</t>
    </rPh>
    <rPh sb="112" eb="114">
      <t>カツヨウ</t>
    </rPh>
    <rPh sb="115" eb="116">
      <t>フク</t>
    </rPh>
    <rPh sb="117" eb="119">
      <t>ケイカク</t>
    </rPh>
    <rPh sb="119" eb="120">
      <t>テキ</t>
    </rPh>
    <rPh sb="121" eb="123">
      <t>ヘイジュン</t>
    </rPh>
    <rPh sb="123" eb="124">
      <t>カ</t>
    </rPh>
    <rPh sb="126" eb="128">
      <t>カイシュウ</t>
    </rPh>
    <rPh sb="128" eb="130">
      <t>ジギョウ</t>
    </rPh>
    <rPh sb="131" eb="132">
      <t>スス</t>
    </rPh>
    <rPh sb="134" eb="136">
      <t>ヒツヨウ</t>
    </rPh>
    <phoneticPr fontId="4"/>
  </si>
  <si>
    <t>（１）各指標の分析　　　　　　　　　　　　　　③年間５００ｍ程度の管渠点検の結果により部分的な修繕を実施している。現在のところ大規模修繕を要す破損箇所は確認されていないため管渠全体の更新までには至っていない。今後は大規模修繕が必要となった場合は機能強化事業を活用し対応したい。
（２）現状と課題　　　　　　　　　　　　　　　　農業集落排水施設４施設のうち供用開始が平成７年の田代と平成１２年の干俣の２施設が平成２９年度最適整備構想策定における機能診断調査において５年以内に対策が必要である緊急度Ｂ判定の診断結果となった。このため機能強化事業の活用も含め早期に老朽化対策を検討し施設の改修計画の策定を進めていく必要がある。</t>
    <rPh sb="3" eb="4">
      <t>カク</t>
    </rPh>
    <rPh sb="4" eb="6">
      <t>シヒョウ</t>
    </rPh>
    <rPh sb="7" eb="9">
      <t>ブンセキ</t>
    </rPh>
    <rPh sb="24" eb="26">
      <t>ネンカン</t>
    </rPh>
    <rPh sb="30" eb="32">
      <t>テイド</t>
    </rPh>
    <rPh sb="33" eb="35">
      <t>カンキョ</t>
    </rPh>
    <rPh sb="35" eb="37">
      <t>テンケン</t>
    </rPh>
    <rPh sb="38" eb="40">
      <t>ケッカ</t>
    </rPh>
    <rPh sb="43" eb="45">
      <t>ブブン</t>
    </rPh>
    <rPh sb="45" eb="46">
      <t>テキ</t>
    </rPh>
    <rPh sb="47" eb="49">
      <t>シュウゼン</t>
    </rPh>
    <rPh sb="50" eb="52">
      <t>ジッシ</t>
    </rPh>
    <rPh sb="57" eb="59">
      <t>ゲンザイ</t>
    </rPh>
    <rPh sb="63" eb="66">
      <t>ダイキボ</t>
    </rPh>
    <rPh sb="66" eb="68">
      <t>シュウゼン</t>
    </rPh>
    <rPh sb="69" eb="70">
      <t>ヨウ</t>
    </rPh>
    <rPh sb="71" eb="73">
      <t>ハソン</t>
    </rPh>
    <rPh sb="73" eb="75">
      <t>カショ</t>
    </rPh>
    <rPh sb="76" eb="78">
      <t>カクニン</t>
    </rPh>
    <rPh sb="86" eb="88">
      <t>カンキョ</t>
    </rPh>
    <rPh sb="88" eb="90">
      <t>ゼンタイ</t>
    </rPh>
    <rPh sb="91" eb="93">
      <t>コウシン</t>
    </rPh>
    <rPh sb="97" eb="98">
      <t>イタ</t>
    </rPh>
    <rPh sb="104" eb="106">
      <t>コンゴ</t>
    </rPh>
    <rPh sb="107" eb="110">
      <t>ダイキボ</t>
    </rPh>
    <rPh sb="110" eb="112">
      <t>シュウゼン</t>
    </rPh>
    <rPh sb="113" eb="115">
      <t>ヒツヨウ</t>
    </rPh>
    <rPh sb="119" eb="121">
      <t>バアイ</t>
    </rPh>
    <rPh sb="122" eb="124">
      <t>キノウ</t>
    </rPh>
    <rPh sb="124" eb="126">
      <t>キョウカ</t>
    </rPh>
    <rPh sb="126" eb="128">
      <t>ジギョウ</t>
    </rPh>
    <rPh sb="129" eb="131">
      <t>カツヨウ</t>
    </rPh>
    <rPh sb="132" eb="134">
      <t>タイオウ</t>
    </rPh>
    <rPh sb="143" eb="145">
      <t>ゲンジョウ</t>
    </rPh>
    <rPh sb="146" eb="148">
      <t>カダイ</t>
    </rPh>
    <rPh sb="164" eb="166">
      <t>ノウギョウ</t>
    </rPh>
    <rPh sb="166" eb="168">
      <t>シュウラク</t>
    </rPh>
    <rPh sb="168" eb="170">
      <t>ハイスイ</t>
    </rPh>
    <rPh sb="170" eb="172">
      <t>シセツ</t>
    </rPh>
    <rPh sb="173" eb="175">
      <t>シセツ</t>
    </rPh>
    <rPh sb="178" eb="180">
      <t>キョウヨウ</t>
    </rPh>
    <rPh sb="180" eb="182">
      <t>カイシ</t>
    </rPh>
    <rPh sb="183" eb="185">
      <t>ヘイセイ</t>
    </rPh>
    <rPh sb="186" eb="187">
      <t>ネン</t>
    </rPh>
    <rPh sb="188" eb="190">
      <t>タシロ</t>
    </rPh>
    <rPh sb="191" eb="193">
      <t>ヘイセイ</t>
    </rPh>
    <rPh sb="195" eb="196">
      <t>ネン</t>
    </rPh>
    <rPh sb="197" eb="198">
      <t>ホ</t>
    </rPh>
    <rPh sb="198" eb="199">
      <t>マタ</t>
    </rPh>
    <rPh sb="201" eb="203">
      <t>シセツ</t>
    </rPh>
    <rPh sb="204" eb="206">
      <t>ヘイセイ</t>
    </rPh>
    <rPh sb="208" eb="210">
      <t>ネンド</t>
    </rPh>
    <rPh sb="210" eb="212">
      <t>サイテキ</t>
    </rPh>
    <rPh sb="212" eb="214">
      <t>セイビ</t>
    </rPh>
    <rPh sb="214" eb="216">
      <t>コウソウ</t>
    </rPh>
    <rPh sb="216" eb="218">
      <t>サクテイ</t>
    </rPh>
    <rPh sb="222" eb="224">
      <t>キノウ</t>
    </rPh>
    <rPh sb="224" eb="226">
      <t>シンダン</t>
    </rPh>
    <rPh sb="226" eb="228">
      <t>チョウサ</t>
    </rPh>
    <rPh sb="233" eb="234">
      <t>ネン</t>
    </rPh>
    <rPh sb="234" eb="236">
      <t>イナイ</t>
    </rPh>
    <rPh sb="237" eb="239">
      <t>タイサク</t>
    </rPh>
    <rPh sb="240" eb="242">
      <t>ヒツヨウ</t>
    </rPh>
    <rPh sb="245" eb="248">
      <t>キンキュウド</t>
    </rPh>
    <rPh sb="249" eb="251">
      <t>ハンテイ</t>
    </rPh>
    <rPh sb="252" eb="254">
      <t>シンダン</t>
    </rPh>
    <rPh sb="254" eb="256">
      <t>ケッカ</t>
    </rPh>
    <rPh sb="265" eb="267">
      <t>キノウ</t>
    </rPh>
    <rPh sb="267" eb="269">
      <t>キョウカ</t>
    </rPh>
    <rPh sb="269" eb="271">
      <t>ジギョウ</t>
    </rPh>
    <rPh sb="272" eb="274">
      <t>カツヨウ</t>
    </rPh>
    <rPh sb="275" eb="276">
      <t>フク</t>
    </rPh>
    <rPh sb="277" eb="279">
      <t>ソウキ</t>
    </rPh>
    <rPh sb="280" eb="283">
      <t>ロウキュウカ</t>
    </rPh>
    <rPh sb="283" eb="285">
      <t>タイサク</t>
    </rPh>
    <rPh sb="286" eb="288">
      <t>ケントウ</t>
    </rPh>
    <rPh sb="289" eb="291">
      <t>シセツ</t>
    </rPh>
    <rPh sb="292" eb="294">
      <t>カイシュウ</t>
    </rPh>
    <rPh sb="294" eb="296">
      <t>ケイカク</t>
    </rPh>
    <rPh sb="297" eb="299">
      <t>サクテイ</t>
    </rPh>
    <rPh sb="300" eb="301">
      <t>スス</t>
    </rPh>
    <rPh sb="305" eb="307">
      <t>ヒツヨウ</t>
    </rPh>
    <phoneticPr fontId="4"/>
  </si>
  <si>
    <t>（１）各指標の分析　　　　　　　　　　　　　　①平成２７年度、平成２９年度、令和元年度は１００％を超えてはいるが、年度毎にばらつきが見られるため、今後も効率的な運営に努め１００％以上の比率を継続する。
④当該値については、一般会計からの繰入により負担している。令和元年度については、台風１９号による災害復旧のための起債借入が増加している。
⑤平均値よりも高い水準で推移しているが、ほぼ横這い状態であるため更なる経費削減に努める。
⑥平均値よりも低い水準で推移し、前年度の原価よりも低下しているが、更に接続率を向上し有収水量の増加を図る必要がある。
⑦平均値よりも高い水準となっている。
⑧平均値よりも高い水準であるが、１００％達成を視野に未接続世帯に対し積極的な接続推進に努める。</t>
    <rPh sb="3" eb="4">
      <t>カク</t>
    </rPh>
    <rPh sb="4" eb="6">
      <t>シヒョウ</t>
    </rPh>
    <rPh sb="7" eb="9">
      <t>ブンセキ</t>
    </rPh>
    <rPh sb="24" eb="26">
      <t>ヘイセイ</t>
    </rPh>
    <rPh sb="28" eb="30">
      <t>ネンド</t>
    </rPh>
    <rPh sb="31" eb="33">
      <t>ヘイセイ</t>
    </rPh>
    <rPh sb="35" eb="37">
      <t>ネンド</t>
    </rPh>
    <rPh sb="38" eb="40">
      <t>レイワ</t>
    </rPh>
    <rPh sb="40" eb="43">
      <t>ガンネンド</t>
    </rPh>
    <rPh sb="49" eb="50">
      <t>コ</t>
    </rPh>
    <rPh sb="57" eb="59">
      <t>ネンド</t>
    </rPh>
    <rPh sb="59" eb="60">
      <t>ゴト</t>
    </rPh>
    <rPh sb="66" eb="67">
      <t>ミ</t>
    </rPh>
    <rPh sb="73" eb="75">
      <t>コンゴ</t>
    </rPh>
    <rPh sb="76" eb="79">
      <t>コウリツテキ</t>
    </rPh>
    <rPh sb="80" eb="82">
      <t>ウンエイ</t>
    </rPh>
    <rPh sb="83" eb="84">
      <t>ツト</t>
    </rPh>
    <rPh sb="89" eb="91">
      <t>イジョウ</t>
    </rPh>
    <rPh sb="92" eb="94">
      <t>ヒリツ</t>
    </rPh>
    <rPh sb="95" eb="97">
      <t>ケイゾク</t>
    </rPh>
    <rPh sb="102" eb="104">
      <t>トウガイ</t>
    </rPh>
    <rPh sb="104" eb="105">
      <t>アタイ</t>
    </rPh>
    <rPh sb="111" eb="113">
      <t>イッパン</t>
    </rPh>
    <rPh sb="113" eb="115">
      <t>カイケイ</t>
    </rPh>
    <rPh sb="118" eb="119">
      <t>ク</t>
    </rPh>
    <rPh sb="119" eb="120">
      <t>イ</t>
    </rPh>
    <rPh sb="123" eb="125">
      <t>フタン</t>
    </rPh>
    <rPh sb="131" eb="133">
      <t>レイワ</t>
    </rPh>
    <rPh sb="133" eb="136">
      <t>ガンネンド</t>
    </rPh>
    <rPh sb="142" eb="144">
      <t>タイフウ</t>
    </rPh>
    <rPh sb="146" eb="147">
      <t>ゴウ</t>
    </rPh>
    <rPh sb="150" eb="152">
      <t>サイガイ</t>
    </rPh>
    <rPh sb="152" eb="154">
      <t>フッキュウ</t>
    </rPh>
    <rPh sb="158" eb="160">
      <t>キサイ</t>
    </rPh>
    <rPh sb="160" eb="162">
      <t>カリイレ</t>
    </rPh>
    <rPh sb="163" eb="165">
      <t>ゾウカ</t>
    </rPh>
    <rPh sb="172" eb="175">
      <t>ヘイキンチ</t>
    </rPh>
    <rPh sb="178" eb="179">
      <t>タカ</t>
    </rPh>
    <rPh sb="180" eb="182">
      <t>スイジュン</t>
    </rPh>
    <rPh sb="183" eb="185">
      <t>スイイ</t>
    </rPh>
    <rPh sb="193" eb="195">
      <t>ヨコバ</t>
    </rPh>
    <rPh sb="196" eb="198">
      <t>ジョウタイ</t>
    </rPh>
    <rPh sb="203" eb="204">
      <t>サラ</t>
    </rPh>
    <rPh sb="206" eb="208">
      <t>ケイヒ</t>
    </rPh>
    <rPh sb="208" eb="210">
      <t>サクゲン</t>
    </rPh>
    <rPh sb="211" eb="212">
      <t>ツト</t>
    </rPh>
    <rPh sb="217" eb="220">
      <t>ヘイキンチ</t>
    </rPh>
    <rPh sb="223" eb="224">
      <t>ヒク</t>
    </rPh>
    <rPh sb="225" eb="227">
      <t>スイジュン</t>
    </rPh>
    <rPh sb="228" eb="230">
      <t>スイイ</t>
    </rPh>
    <rPh sb="236" eb="238">
      <t>ゲンカ</t>
    </rPh>
    <rPh sb="241" eb="243">
      <t>テイカ</t>
    </rPh>
    <rPh sb="249" eb="250">
      <t>サラ</t>
    </rPh>
    <rPh sb="251" eb="253">
      <t>セツゾク</t>
    </rPh>
    <rPh sb="253" eb="254">
      <t>リツ</t>
    </rPh>
    <rPh sb="255" eb="257">
      <t>コウジョウ</t>
    </rPh>
    <rPh sb="258" eb="259">
      <t>ユウ</t>
    </rPh>
    <rPh sb="259" eb="260">
      <t>シュウ</t>
    </rPh>
    <rPh sb="260" eb="262">
      <t>スイリョウ</t>
    </rPh>
    <rPh sb="263" eb="265">
      <t>ゾウカ</t>
    </rPh>
    <rPh sb="266" eb="267">
      <t>ハカ</t>
    </rPh>
    <rPh sb="268" eb="270">
      <t>ヒツヨウ</t>
    </rPh>
    <rPh sb="276" eb="279">
      <t>ヘイキンチ</t>
    </rPh>
    <rPh sb="282" eb="283">
      <t>タカ</t>
    </rPh>
    <rPh sb="284" eb="286">
      <t>スイジュン</t>
    </rPh>
    <rPh sb="295" eb="298">
      <t>ヘイキンチ</t>
    </rPh>
    <rPh sb="301" eb="302">
      <t>タカ</t>
    </rPh>
    <rPh sb="303" eb="305">
      <t>スイジュン</t>
    </rPh>
    <rPh sb="314" eb="316">
      <t>タッセイ</t>
    </rPh>
    <rPh sb="317" eb="319">
      <t>シヤ</t>
    </rPh>
    <rPh sb="320" eb="323">
      <t>ミセツゾク</t>
    </rPh>
    <rPh sb="323" eb="325">
      <t>セタイ</t>
    </rPh>
    <rPh sb="326" eb="327">
      <t>タイ</t>
    </rPh>
    <rPh sb="328" eb="331">
      <t>セッキョクテキ</t>
    </rPh>
    <rPh sb="332" eb="334">
      <t>セツゾク</t>
    </rPh>
    <rPh sb="334" eb="336">
      <t>スイシン</t>
    </rPh>
    <rPh sb="337" eb="338">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</si>
</sst>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69A-4F82-9B97-2D5C3FC09BD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069A-4F82-9B97-2D5C3FC09BD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65.760000000000005</c:v>
                </c:pt>
                <c:pt idx="1">
                  <c:v>62.53</c:v>
                </c:pt>
                <c:pt idx="2">
                  <c:v>64.97</c:v>
                </c:pt>
                <c:pt idx="3">
                  <c:v>59.94</c:v>
                </c:pt>
                <c:pt idx="4">
                  <c:v>61.48</c:v>
                </c:pt>
              </c:numCache>
            </c:numRef>
          </c:val>
          <c:extLst>
            <c:ext xmlns:c16="http://schemas.microsoft.com/office/drawing/2014/chart" uri="{C3380CC4-5D6E-409C-BE32-E72D297353CC}">
              <c16:uniqueId val="{00000000-E317-4FF7-B9D2-FBA7E156D4C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E317-4FF7-B9D2-FBA7E156D4C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94.76</c:v>
                </c:pt>
                <c:pt idx="1">
                  <c:v>94.82</c:v>
                </c:pt>
                <c:pt idx="2">
                  <c:v>95.39</c:v>
                </c:pt>
                <c:pt idx="3">
                  <c:v>95.43</c:v>
                </c:pt>
                <c:pt idx="4">
                  <c:v>95.79</c:v>
                </c:pt>
              </c:numCache>
            </c:numRef>
          </c:val>
          <c:extLst>
            <c:ext xmlns:c16="http://schemas.microsoft.com/office/drawing/2014/chart" uri="{C3380CC4-5D6E-409C-BE32-E72D297353CC}">
              <c16:uniqueId val="{00000000-FDEC-4809-AAB5-38B655B6E56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FDEC-4809-AAB5-38B655B6E56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100.42</c:v>
                </c:pt>
                <c:pt idx="1">
                  <c:v>98.92</c:v>
                </c:pt>
                <c:pt idx="2">
                  <c:v>100.17</c:v>
                </c:pt>
                <c:pt idx="3">
                  <c:v>99.61</c:v>
                </c:pt>
                <c:pt idx="4">
                  <c:v>101.41</c:v>
                </c:pt>
              </c:numCache>
            </c:numRef>
          </c:val>
          <c:extLst>
            <c:ext xmlns:c16="http://schemas.microsoft.com/office/drawing/2014/chart" uri="{C3380CC4-5D6E-409C-BE32-E72D297353CC}">
              <c16:uniqueId val="{00000000-37E5-46CF-BDE6-1358BF6168E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7E5-46CF-BDE6-1358BF6168E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66C-4B00-99CF-BDCD8383C34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6C-4B00-99CF-BDCD8383C34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834-46E2-A6C2-40D4394B47C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834-46E2-A6C2-40D4394B47C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EB7-48AC-A595-3C3044889B0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EB7-48AC-A595-3C3044889B0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7EE-4E7D-9B40-24C2A5ED9F7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7EE-4E7D-9B40-24C2A5ED9F7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formatCode="#,##0.00;&quot;△&quot;#,##0.00;&quot;-&quot;">
                  <c:v>4.0599999999999996</c:v>
                </c:pt>
                <c:pt idx="3">
                  <c:v>0</c:v>
                </c:pt>
                <c:pt idx="4">
                  <c:v>0</c:v>
                </c:pt>
              </c:numCache>
            </c:numRef>
          </c:val>
          <c:extLst>
            <c:ext xmlns:c16="http://schemas.microsoft.com/office/drawing/2014/chart" uri="{C3380CC4-5D6E-409C-BE32-E72D297353CC}">
              <c16:uniqueId val="{00000000-C350-46D9-923C-F6DA0BACAE5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C350-46D9-923C-F6DA0BACAE5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89.59</c:v>
                </c:pt>
                <c:pt idx="1">
                  <c:v>84.94</c:v>
                </c:pt>
                <c:pt idx="2">
                  <c:v>87.78</c:v>
                </c:pt>
                <c:pt idx="3">
                  <c:v>83.9</c:v>
                </c:pt>
                <c:pt idx="4">
                  <c:v>97.01</c:v>
                </c:pt>
              </c:numCache>
            </c:numRef>
          </c:val>
          <c:extLst>
            <c:ext xmlns:c16="http://schemas.microsoft.com/office/drawing/2014/chart" uri="{C3380CC4-5D6E-409C-BE32-E72D297353CC}">
              <c16:uniqueId val="{00000000-25EC-40C1-A32D-EF21B9DB698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25EC-40C1-A32D-EF21B9DB698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197.69</c:v>
                </c:pt>
                <c:pt idx="1">
                  <c:v>207.09</c:v>
                </c:pt>
                <c:pt idx="2">
                  <c:v>200.61</c:v>
                </c:pt>
                <c:pt idx="3">
                  <c:v>208.37</c:v>
                </c:pt>
                <c:pt idx="4">
                  <c:v>182.29</c:v>
                </c:pt>
              </c:numCache>
            </c:numRef>
          </c:val>
          <c:extLst>
            <c:ext xmlns:c16="http://schemas.microsoft.com/office/drawing/2014/chart" uri="{C3380CC4-5D6E-409C-BE32-E72D297353CC}">
              <c16:uniqueId val="{00000000-EA84-4475-BB8B-8BB676F59BB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EA84-4475-BB8B-8BB676F59BB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群馬県　嬬恋村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9514</v>
      </c>
      <c r="AM8" s="69"/>
      <c r="AN8" s="69"/>
      <c r="AO8" s="69"/>
      <c r="AP8" s="69"/>
      <c r="AQ8" s="69"/>
      <c r="AR8" s="69"/>
      <c r="AS8" s="69"/>
      <c r="AT8" s="68">
        <f>データ!T6</f>
        <v>337.58</v>
      </c>
      <c r="AU8" s="68"/>
      <c r="AV8" s="68"/>
      <c r="AW8" s="68"/>
      <c r="AX8" s="68"/>
      <c r="AY8" s="68"/>
      <c r="AZ8" s="68"/>
      <c r="BA8" s="68"/>
      <c r="BB8" s="68">
        <f>データ!U6</f>
        <v>28.18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t="str">
        <f>データ!O6</f>
        <v>該当数値なし</v>
      </c>
      <c r="J10" s="68"/>
      <c r="K10" s="68"/>
      <c r="L10" s="68"/>
      <c r="M10" s="68"/>
      <c r="N10" s="68"/>
      <c r="O10" s="68"/>
      <c r="P10" s="68">
        <f>データ!P6</f>
        <v>26.95</v>
      </c>
      <c r="Q10" s="68"/>
      <c r="R10" s="68"/>
      <c r="S10" s="68"/>
      <c r="T10" s="68"/>
      <c r="U10" s="68"/>
      <c r="V10" s="68"/>
      <c r="W10" s="68">
        <f>データ!Q6</f>
        <v>82.41</v>
      </c>
      <c r="X10" s="68"/>
      <c r="Y10" s="68"/>
      <c r="Z10" s="68"/>
      <c r="AA10" s="68"/>
      <c r="AB10" s="68"/>
      <c r="AC10" s="68"/>
      <c r="AD10" s="69">
        <f>データ!R6</f>
        <v>4403</v>
      </c>
      <c r="AE10" s="69"/>
      <c r="AF10" s="69"/>
      <c r="AG10" s="69"/>
      <c r="AH10" s="69"/>
      <c r="AI10" s="69"/>
      <c r="AJ10" s="69"/>
      <c r="AK10" s="2"/>
      <c r="AL10" s="69">
        <f>データ!V6</f>
        <v>2566</v>
      </c>
      <c r="AM10" s="69"/>
      <c r="AN10" s="69"/>
      <c r="AO10" s="69"/>
      <c r="AP10" s="69"/>
      <c r="AQ10" s="69"/>
      <c r="AR10" s="69"/>
      <c r="AS10" s="69"/>
      <c r="AT10" s="68">
        <f>データ!W6</f>
        <v>1.39</v>
      </c>
      <c r="AU10" s="68"/>
      <c r="AV10" s="68"/>
      <c r="AW10" s="68"/>
      <c r="AX10" s="68"/>
      <c r="AY10" s="68"/>
      <c r="AZ10" s="68"/>
      <c r="BA10" s="68"/>
      <c r="BB10" s="68">
        <f>データ!X6</f>
        <v>1846.04</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119</v>
      </c>
      <c r="BM16" s="85"/>
      <c r="BN16" s="85"/>
      <c r="BO16" s="85"/>
      <c r="BP16" s="85"/>
      <c r="BQ16" s="85"/>
      <c r="BR16" s="85"/>
      <c r="BS16" s="85"/>
      <c r="BT16" s="85"/>
      <c r="BU16" s="85"/>
      <c r="BV16" s="85"/>
      <c r="BW16" s="85"/>
      <c r="BX16" s="85"/>
      <c r="BY16" s="85"/>
      <c r="BZ16" s="8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44</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NWViSmNY2PMhMXmomkSLUt7AgcGI81hgEmY6oLsi7UCToOqw9wGALoPe/NBKmWByLuBlqeOQmhQRUGyF5qozXg==" saltValue="q1J7hC1a6e/BRvry4HvK4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2019</v>
      </c>
      <c r="C6" s="33">
        <f t="shared" ref="C6:X6" si="3">C7</f>
        <v>104256</v>
      </c>
      <c r="D6" s="33">
        <f t="shared" si="3"/>
        <v>47</v>
      </c>
      <c r="E6" s="33">
        <f t="shared" si="3"/>
        <v>17</v>
      </c>
      <c r="F6" s="33">
        <f t="shared" si="3"/>
        <v>5</v>
      </c>
      <c r="G6" s="33">
        <f t="shared" si="3"/>
        <v>0</v>
      </c>
      <c r="H6" s="33" t="str">
        <f t="shared" si="3"/>
        <v>群馬県　嬬恋村</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26.95</v>
      </c>
      <c r="Q6" s="34">
        <f t="shared" si="3"/>
        <v>82.41</v>
      </c>
      <c r="R6" s="34">
        <f t="shared" si="3"/>
        <v>4403</v>
      </c>
      <c r="S6" s="34">
        <f t="shared" si="3"/>
        <v>9514</v>
      </c>
      <c r="T6" s="34">
        <f t="shared" si="3"/>
        <v>337.58</v>
      </c>
      <c r="U6" s="34">
        <f t="shared" si="3"/>
        <v>28.18</v>
      </c>
      <c r="V6" s="34">
        <f t="shared" si="3"/>
        <v>2566</v>
      </c>
      <c r="W6" s="34">
        <f t="shared" si="3"/>
        <v>1.39</v>
      </c>
      <c r="X6" s="34">
        <f t="shared" si="3"/>
        <v>1846.04</v>
      </c>
      <c r="Y6" s="35">
        <f>IF(Y7="",NA(),Y7)</f>
        <v>100.42</v>
      </c>
      <c r="Z6" s="35">
        <f t="shared" ref="Z6:AH6" si="4">IF(Z7="",NA(),Z7)</f>
        <v>98.92</v>
      </c>
      <c r="AA6" s="35">
        <f t="shared" si="4"/>
        <v>100.17</v>
      </c>
      <c r="AB6" s="35">
        <f t="shared" si="4"/>
        <v>99.61</v>
      </c>
      <c r="AC6" s="35">
        <f t="shared" si="4"/>
        <v>101.41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5">
        <f t="shared" si="7"/>
        <v>4.0599999999999996</v>
      </c>
      <c r="BI6" s="34">
        <f t="shared" si="7"/>
        <v>0</v>
      </c>
      <c r="BJ6" s="34">
        <f t="shared" si="7"/>
        <v>0</v>
      </c>
      <c r="BK6" s="35">
        <f t="shared" si="7"/>
        <v>1081.8</v>
      </c>
      <c r="BL6" s="35">
        <f t="shared" si="7"/>
        <v>974.93</v>
      </c>
      <c r="BM6" s="35">
        <f t="shared" si="7"/>
        <v>855.8</v>
      </c>
      <c r="BN6" s="35">
        <f t="shared" si="7"/>
        <v>789.46</v>
      </c>
      <c r="BO6" s="35">
        <f t="shared" si="7"/>
        <v>826.83</v>
      </c>
      <c r="BP6" s="34" t="str">
        <f>IF(BP7="","",IF(BP7="-","【-】","【"&amp;SUBSTITUTE(TEXT(BP7,"#,##0.00"),"-","△")&amp;"】"))</f>
        <v>【765.47】</v>
      </c>
      <c r="BQ6" s="35">
        <f>IF(BQ7="",NA(),BQ7)</f>
        <v>89.59</v>
      </c>
      <c r="BR6" s="35">
        <f t="shared" ref="BR6:BZ6" si="8">IF(BR7="",NA(),BR7)</f>
        <v>84.94</v>
      </c>
      <c r="BS6" s="35">
        <f t="shared" si="8"/>
        <v>87.78</v>
      </c>
      <c r="BT6" s="35">
        <f t="shared" si="8"/>
        <v>83.9</v>
      </c>
      <c r="BU6" s="35">
        <f t="shared" si="8"/>
        <v>97.01</v>
      </c>
      <c r="BV6" s="35">
        <f t="shared" si="8"/>
        <v>52.19</v>
      </c>
      <c r="BW6" s="35">
        <f t="shared" si="8"/>
        <v>55.32</v>
      </c>
      <c r="BX6" s="35">
        <f t="shared" si="8"/>
        <v>59.8</v>
      </c>
      <c r="BY6" s="35">
        <f t="shared" si="8"/>
        <v>57.77</v>
      </c>
      <c r="BZ6" s="35">
        <f t="shared" si="8"/>
        <v>57.31</v>
      </c>
      <c r="CA6" s="34" t="str">
        <f>IF(CA7="","",IF(CA7="-","【-】","【"&amp;SUBSTITUTE(TEXT(CA7,"#,##0.00"),"-","△")&amp;"】"))</f>
        <v>【59.59】</v>
      </c>
      <c r="CB6" s="35">
        <f>IF(CB7="",NA(),CB7)</f>
        <v>197.69</v>
      </c>
      <c r="CC6" s="35">
        <f t="shared" ref="CC6:CK6" si="9">IF(CC7="",NA(),CC7)</f>
        <v>207.09</v>
      </c>
      <c r="CD6" s="35">
        <f t="shared" si="9"/>
        <v>200.61</v>
      </c>
      <c r="CE6" s="35">
        <f t="shared" si="9"/>
        <v>208.37</v>
      </c>
      <c r="CF6" s="35">
        <f t="shared" si="9"/>
        <v>182.29</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65.760000000000005</v>
      </c>
      <c r="CN6" s="35">
        <f t="shared" ref="CN6:CV6" si="10">IF(CN7="",NA(),CN7)</f>
        <v>62.53</v>
      </c>
      <c r="CO6" s="35">
        <f t="shared" si="10"/>
        <v>64.97</v>
      </c>
      <c r="CP6" s="35">
        <f t="shared" si="10"/>
        <v>59.94</v>
      </c>
      <c r="CQ6" s="35">
        <f t="shared" si="10"/>
        <v>61.48</v>
      </c>
      <c r="CR6" s="35">
        <f t="shared" si="10"/>
        <v>52.31</v>
      </c>
      <c r="CS6" s="35">
        <f t="shared" si="10"/>
        <v>60.65</v>
      </c>
      <c r="CT6" s="35">
        <f t="shared" si="10"/>
        <v>51.75</v>
      </c>
      <c r="CU6" s="35">
        <f t="shared" si="10"/>
        <v>50.68</v>
      </c>
      <c r="CV6" s="35">
        <f t="shared" si="10"/>
        <v>50.14</v>
      </c>
      <c r="CW6" s="34" t="str">
        <f>IF(CW7="","",IF(CW7="-","【-】","【"&amp;SUBSTITUTE(TEXT(CW7,"#,##0.00"),"-","△")&amp;"】"))</f>
        <v>【51.30】</v>
      </c>
      <c r="CX6" s="35">
        <f>IF(CX7="",NA(),CX7)</f>
        <v>94.76</v>
      </c>
      <c r="CY6" s="35">
        <f t="shared" ref="CY6:DG6" si="11">IF(CY7="",NA(),CY7)</f>
        <v>94.82</v>
      </c>
      <c r="CZ6" s="35">
        <f t="shared" si="11"/>
        <v>95.39</v>
      </c>
      <c r="DA6" s="35">
        <f t="shared" si="11"/>
        <v>95.43</v>
      </c>
      <c r="DB6" s="35">
        <f t="shared" si="11"/>
        <v>95.79</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2">
      <c r="A7" s="28"/>
      <c r="B7" s="37">
        <v>2019</v>
      </c>
      <c r="C7" s="37">
        <v>104256</v>
      </c>
      <c r="D7" s="37">
        <v>47</v>
      </c>
      <c r="E7" s="37">
        <v>17</v>
      </c>
      <c r="F7" s="37">
        <v>5</v>
      </c>
      <c r="G7" s="37">
        <v>0</v>
      </c>
      <c r="H7" s="37" t="s">
        <v>98</v>
      </c>
      <c r="I7" s="37" t="s">
        <v>99</v>
      </c>
      <c r="J7" s="37" t="s">
        <v>100</v>
      </c>
      <c r="K7" s="37" t="s">
        <v>101</v>
      </c>
      <c r="L7" s="37" t="s">
        <v>102</v>
      </c>
      <c r="M7" s="37" t="s">
        <v>103</v>
      </c>
      <c r="N7" s="38" t="s">
        <v>104</v>
      </c>
      <c r="O7" s="38" t="s">
        <v>105</v>
      </c>
      <c r="P7" s="38">
        <v>26.95</v>
      </c>
      <c r="Q7" s="38">
        <v>82.41</v>
      </c>
      <c r="R7" s="38">
        <v>4403</v>
      </c>
      <c r="S7" s="38">
        <v>9514</v>
      </c>
      <c r="T7" s="38">
        <v>337.58</v>
      </c>
      <c r="U7" s="38">
        <v>28.18</v>
      </c>
      <c r="V7" s="38">
        <v>2566</v>
      </c>
      <c r="W7" s="38">
        <v>1.39</v>
      </c>
      <c r="X7" s="38">
        <v>1846.04</v>
      </c>
      <c r="Y7" s="38">
        <v>100.42</v>
      </c>
      <c r="Z7" s="38">
        <v>98.92</v>
      </c>
      <c r="AA7" s="38">
        <v>100.17</v>
      </c>
      <c r="AB7" s="38">
        <v>99.61</v>
      </c>
      <c r="AC7" s="38">
        <v>101.41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4.0599999999999996</v>
      </c>
      <c r="BI7" s="38">
        <v>0</v>
      </c>
      <c r="BJ7" s="38">
        <v>0</v>
      </c>
      <c r="BK7" s="38">
        <v>1081.8</v>
      </c>
      <c r="BL7" s="38">
        <v>974.93</v>
      </c>
      <c r="BM7" s="38">
        <v>855.8</v>
      </c>
      <c r="BN7" s="38">
        <v>789.46</v>
      </c>
      <c r="BO7" s="38">
        <v>826.83</v>
      </c>
      <c r="BP7" s="38">
        <v>765.47</v>
      </c>
      <c r="BQ7" s="38">
        <v>89.59</v>
      </c>
      <c r="BR7" s="38">
        <v>84.94</v>
      </c>
      <c r="BS7" s="38">
        <v>87.78</v>
      </c>
      <c r="BT7" s="38">
        <v>83.9</v>
      </c>
      <c r="BU7" s="38">
        <v>97.01</v>
      </c>
      <c r="BV7" s="38">
        <v>52.19</v>
      </c>
      <c r="BW7" s="38">
        <v>55.32</v>
      </c>
      <c r="BX7" s="38">
        <v>59.8</v>
      </c>
      <c r="BY7" s="38">
        <v>57.77</v>
      </c>
      <c r="BZ7" s="38">
        <v>57.31</v>
      </c>
      <c r="CA7" s="38">
        <v>59.59</v>
      </c>
      <c r="CB7" s="38">
        <v>197.69</v>
      </c>
      <c r="CC7" s="38">
        <v>207.09</v>
      </c>
      <c r="CD7" s="38">
        <v>200.61</v>
      </c>
      <c r="CE7" s="38">
        <v>208.37</v>
      </c>
      <c r="CF7" s="38">
        <v>182.29</v>
      </c>
      <c r="CG7" s="38">
        <v>296.14</v>
      </c>
      <c r="CH7" s="38">
        <v>283.17</v>
      </c>
      <c r="CI7" s="38">
        <v>263.76</v>
      </c>
      <c r="CJ7" s="38">
        <v>274.35000000000002</v>
      </c>
      <c r="CK7" s="38">
        <v>273.52</v>
      </c>
      <c r="CL7" s="38">
        <v>257.86</v>
      </c>
      <c r="CM7" s="38">
        <v>65.760000000000005</v>
      </c>
      <c r="CN7" s="38">
        <v>62.53</v>
      </c>
      <c r="CO7" s="38">
        <v>64.97</v>
      </c>
      <c r="CP7" s="38">
        <v>59.94</v>
      </c>
      <c r="CQ7" s="38">
        <v>61.48</v>
      </c>
      <c r="CR7" s="38">
        <v>52.31</v>
      </c>
      <c r="CS7" s="38">
        <v>60.65</v>
      </c>
      <c r="CT7" s="38">
        <v>51.75</v>
      </c>
      <c r="CU7" s="38">
        <v>50.68</v>
      </c>
      <c r="CV7" s="38">
        <v>50.14</v>
      </c>
      <c r="CW7" s="38">
        <v>51.3</v>
      </c>
      <c r="CX7" s="38">
        <v>94.76</v>
      </c>
      <c r="CY7" s="38">
        <v>94.82</v>
      </c>
      <c r="CZ7" s="38">
        <v>95.39</v>
      </c>
      <c r="DA7" s="38">
        <v>95.43</v>
      </c>
      <c r="DB7" s="38">
        <v>95.79</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111</v>
      </c>
    </row>
    <row r="12" spans="1:145" x14ac:dyDescent="0.2">
      <c r="B12">
        <v>1</v>
      </c>
      <c r="C12">
        <v>1</v>
      </c>
      <c r="D12">
        <v>1</v>
      </c>
      <c r="E12">
        <v>1</v>
      </c>
      <c r="F12">
        <v>1</v>
      </c>
      <c r="G12" t="s">
        <v>112</v>
      </c>
    </row>
    <row r="13" spans="1:145" x14ac:dyDescent="0.2">
      <c r="B13" t="s">
        <v>113</v>
      </c>
      <c r="C13" t="s">
        <v>113</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2021-02-17T02:31:30Z</cp:lastPrinted>
  <dcterms:created xsi:type="dcterms:W3CDTF">2020-12-04T03:02:22Z</dcterms:created>
  <dcterms:modified xsi:type="dcterms:W3CDTF">2021-02-17T02:31:33Z</dcterms:modified>
  <cp:category/>
</cp:coreProperties>
</file>