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8"/>
  <workbookPr/>
  <mc:AlternateContent xmlns:mc="http://schemas.openxmlformats.org/markup-compatibility/2006">
    <mc:Choice Requires="x15">
      <x15ac:absPath xmlns:x15ac="http://schemas.microsoft.com/office/spreadsheetml/2010/11/ac" url="\\10.1.36.23\地方債係\210-公営企業決算調査\02公営企業決算（法適用・全体とりまとめ）\R02(R01調査)\50_経営比較分析表\03 各団体回答\19○甘楽町\"/>
    </mc:Choice>
  </mc:AlternateContent>
  <xr:revisionPtr revIDLastSave="0" documentId="13_ncr:1_{6C85CAEF-473C-4F0C-A259-94CBABB25A0D}" xr6:coauthVersionLast="36" xr6:coauthVersionMax="36" xr10:uidLastSave="{00000000-0000-0000-0000-000000000000}"/>
  <workbookProtection workbookAlgorithmName="SHA-512" workbookHashValue="HftmKP5lCrf8NuWBH7ZGbQrj8WEVAC9SH/FJBKpWud9HGR4P9N2ak59Nf7ab1YwcHF7zl2a5C2WTSLq/8Ay0VQ==" workbookSaltValue="157l/PerI3VN3AmZDi792w==" workbookSpinCount="100000" lockStructure="1"/>
  <bookViews>
    <workbookView xWindow="0" yWindow="0" windowWidth="19200" windowHeight="686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AL10" i="4" s="1"/>
  <c r="T6" i="5"/>
  <c r="S6" i="5"/>
  <c r="R6" i="5"/>
  <c r="AL8" i="4" s="1"/>
  <c r="Q6" i="5"/>
  <c r="W10" i="4" s="1"/>
  <c r="P6" i="5"/>
  <c r="O6" i="5"/>
  <c r="I10" i="4" s="1"/>
  <c r="N6" i="5"/>
  <c r="M6" i="5"/>
  <c r="AD8" i="4" s="1"/>
  <c r="L6" i="5"/>
  <c r="W8" i="4" s="1"/>
  <c r="K6" i="5"/>
  <c r="P8" i="4" s="1"/>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I85" i="4"/>
  <c r="G85" i="4"/>
  <c r="F85" i="4"/>
  <c r="BB10" i="4"/>
  <c r="AT10" i="4"/>
  <c r="P10" i="4"/>
  <c r="B10" i="4"/>
  <c r="BB8" i="4"/>
  <c r="AT8" i="4"/>
  <c r="B8" i="4"/>
  <c r="B6" i="4"/>
</calcChain>
</file>

<file path=xl/sharedStrings.xml><?xml version="1.0" encoding="utf-8"?>
<sst xmlns="http://schemas.openxmlformats.org/spreadsheetml/2006/main" count="228" uniqueCount="113">
  <si>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</si>
  <si>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</si>
  <si>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</si>
  <si>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</si>
  <si>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</si>
  <si>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</si>
  <si>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</si>
  <si>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</si>
  <si>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</si>
  <si>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</si>
  <si>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</si>
  <si>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</si>
  <si>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</si>
  <si>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</si>
  <si>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</si>
  <si>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</si>
  <si>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</si>
  <si>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</si>
  <si>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</si>
  <si>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</si>
  <si>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</si>
  <si>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</si>
  <si>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</si>
  <si>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</si>
  <si>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</si>
  <si>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</si>
  <si>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</si>
  <si>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</si>
  <si>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</si>
  <si>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</si>
  <si>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</si>
  <si>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</si>
  <si>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</si>
  <si>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</si>
  <si>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</si>
  <si>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</si>
  <si>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</si>
  <si>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</si>
  <si>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</si>
  <si>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</si>
  <si>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</si>
  <si>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</si>
  <si>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</si>
  <si>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</si>
  <si>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</si>
  <si>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</si>
  <si>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</si>
  <si>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</si>
  <si>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</si>
  <si>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</si>
  <si>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</si>
  <si>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</si>
  <si>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</si>
  <si>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</si>
  <si>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</si>
  <si>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</si>
  <si>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</si>
  <si>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</si>
  <si>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</si>
  <si>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</si>
  <si>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</si>
  <si>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</si>
  <si>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</si>
  <si>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</si>
  <si>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</si>
  <si>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</si>
  <si>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</si>
  <si>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</si>
  <si>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</si>
  <si>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</si>
  <si>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</si>
  <si>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</si>
  <si>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</si>
  <si>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</si>
  <si>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</si>
  <si>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</si>
  <si>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</si>
  <si>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</si>
  <si>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</si>
  <si>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</si>
  <si>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</si>
  <si>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</si>
  <si>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</si>
  <si>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</si>
  <si>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</si>
  <si>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</si>
  <si>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</si>
  <si>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</si>
  <si>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</si>
  <si>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</si>
  <si>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</si>
  <si>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</si>
  <si>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</si>
  <si>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甘楽町</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</si>
  <si>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</si>
  <si>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</si>
  <si>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</si>
  <si>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</si>
  <si>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</si>
  <si>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</si>
  <si>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</si>
  <si>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</si>
  <si>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</si>
  <si>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</si>
  <si>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</si>
  <si>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</si>
  <si>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</si>
  <si>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</si>
  <si>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</si>
  <si>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</si>
  <si>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少子高齢化に伴う給水人口の減少や節水志向により、給水収入は減少していくことが予想される。今後は、より厳しい経営状況になることが考えられる。
　そのため、維持管理費等の経費削減に努め、水道料金の引き上げを視野に入れながら、経営の健全性を維持していく必要がある。
　老朽化した施設、老朽管の更新に伴う費用の増加については、更新すべきところを正確に把握し、計画的に改良・改修工事を実施していく。</t>
    <rPh sb="19" eb="21">
      <t>シコウ</t>
    </rPh>
    <rPh sb="54" eb="56">
      <t>ケイエイ</t>
    </rPh>
    <phoneticPr fontId="4"/>
  </si>
  <si>
    <r>
      <rPr>
        <sz val="11"/>
        <color rgb="FF800000"/>
        <rFont val="ＭＳ ゴシック"/>
        <family val="3"/>
        <charset val="128"/>
      </rPr>
      <t>① 各家庭の使用料の減少等により営業収益が減少したことに加え、修繕費、減価償却費等の若干の増加もあり、前年度と比較して数値が下降した。
② ―
③ 令和元年度中に建設改良費の財源に充てるための企業債の償還金等が増加したことによる流動負債の増加や、現金預金の減少等により流動資産が減少したため、数値が下降した。
④ 令和元年度における新たな企業債借入はなく、企業債償還が進んだため数値が下降した。しかし、令和２・３年度において企業債を借入して、浄水場改修工事を行うため、令和２年以降は上昇する見込みである。
⑤ 動力費や固定資産減価償却費、修繕費が増加したことによる営業費用の増加と、各家庭の使用料の減少による給水収益の減少により数値が下降した。
⑥ 営業費用が増加したことや年間総有収水量が減少したため、数値が上昇した。
⑦ 年間総配水量が増加したため、前年度と比較し数値が上昇した。
⑧ 年間総配水量は増加したことに加え、年間総有収水量は減少したことにより、数値が下降した。
　少子高齢化に伴う給水人口の減少や節水機器の普及・節水志向により、営業収益が今後も減少していくことが予想される。また、老朽化した施設や管路の更新費用も増加することが見込まれるため、経営はより厳しくなることが考えられる。　　　　　　</t>
    </r>
    <r>
      <rPr>
        <sz val="11"/>
        <color theme="1"/>
        <rFont val="ＭＳ ゴシック"/>
        <family val="3"/>
        <charset val="128"/>
      </rPr>
      <t>　　　　　　　　　　　　　　　　　　　　　　　　　　　　　　　　　　</t>
    </r>
    <rPh sb="12" eb="13">
      <t>トウ</t>
    </rPh>
    <rPh sb="31" eb="34">
      <t>シュウゼンヒ</t>
    </rPh>
    <rPh sb="40" eb="41">
      <t>トウ</t>
    </rPh>
    <rPh sb="42" eb="44">
      <t>ジャッカン</t>
    </rPh>
    <rPh sb="62" eb="64">
      <t>カコウ</t>
    </rPh>
    <rPh sb="74" eb="76">
      <t>レイワ</t>
    </rPh>
    <rPh sb="76" eb="77">
      <t>ガン</t>
    </rPh>
    <rPh sb="77" eb="79">
      <t>ネンド</t>
    </rPh>
    <rPh sb="79" eb="80">
      <t>チュウ</t>
    </rPh>
    <rPh sb="90" eb="91">
      <t>ア</t>
    </rPh>
    <rPh sb="96" eb="98">
      <t>キギョウ</t>
    </rPh>
    <rPh sb="98" eb="99">
      <t>サイ</t>
    </rPh>
    <rPh sb="100" eb="102">
      <t>ショウカン</t>
    </rPh>
    <rPh sb="102" eb="103">
      <t>キン</t>
    </rPh>
    <rPh sb="103" eb="104">
      <t>トウ</t>
    </rPh>
    <rPh sb="105" eb="107">
      <t>ゾウカ</t>
    </rPh>
    <rPh sb="122" eb="124">
      <t>フサイ</t>
    </rPh>
    <rPh sb="125" eb="127">
      <t>ゾウカ</t>
    </rPh>
    <rPh sb="128" eb="130">
      <t>ゲンキン</t>
    </rPh>
    <rPh sb="130" eb="132">
      <t>ヨキン</t>
    </rPh>
    <rPh sb="132" eb="133">
      <t>トウ</t>
    </rPh>
    <rPh sb="135" eb="136">
      <t>トウ</t>
    </rPh>
    <rPh sb="142" eb="144">
      <t>シサン</t>
    </rPh>
    <rPh sb="155" eb="157">
      <t>カコウ</t>
    </rPh>
    <rPh sb="163" eb="165">
      <t>レイワ</t>
    </rPh>
    <rPh sb="165" eb="166">
      <t>ガン</t>
    </rPh>
    <rPh sb="166" eb="167">
      <t>アラ</t>
    </rPh>
    <rPh sb="169" eb="171">
      <t>ネンド</t>
    </rPh>
    <rPh sb="175" eb="177">
      <t>キギョウ</t>
    </rPh>
    <rPh sb="195" eb="197">
      <t>スウチ</t>
    </rPh>
    <rPh sb="198" eb="200">
      <t>カコウ</t>
    </rPh>
    <rPh sb="207" eb="209">
      <t>レイワ</t>
    </rPh>
    <rPh sb="215" eb="217">
      <t>タガク</t>
    </rPh>
    <rPh sb="218" eb="220">
      <t>キギョウ</t>
    </rPh>
    <rPh sb="220" eb="221">
      <t>サイ</t>
    </rPh>
    <rPh sb="225" eb="227">
      <t>シラクラ</t>
    </rPh>
    <rPh sb="227" eb="230">
      <t>ジョウスイジョウ</t>
    </rPh>
    <rPh sb="230" eb="232">
      <t>カイシュウ</t>
    </rPh>
    <rPh sb="232" eb="234">
      <t>コウジ</t>
    </rPh>
    <rPh sb="235" eb="236">
      <t>オコナ</t>
    </rPh>
    <rPh sb="240" eb="242">
      <t>レイワ</t>
    </rPh>
    <rPh sb="243" eb="246">
      <t>ネンイコウ</t>
    </rPh>
    <rPh sb="252" eb="254">
      <t>ミコ</t>
    </rPh>
    <rPh sb="261" eb="263">
      <t>ドウリョク</t>
    </rPh>
    <rPh sb="263" eb="264">
      <t>ヒ</t>
    </rPh>
    <rPh sb="293" eb="295">
      <t>ゾウカ</t>
    </rPh>
    <rPh sb="297" eb="300">
      <t>カクカテイ</t>
    </rPh>
    <rPh sb="301" eb="304">
      <t>シヨウリョウ</t>
    </rPh>
    <rPh sb="305" eb="307">
      <t>ゲンショウ</t>
    </rPh>
    <rPh sb="323" eb="325">
      <t>カコウ</t>
    </rPh>
    <rPh sb="343" eb="345">
      <t>ネンカン</t>
    </rPh>
    <rPh sb="345" eb="346">
      <t>ソウ</t>
    </rPh>
    <rPh sb="346" eb="350">
      <t>ユウシュウスイリョウ</t>
    </rPh>
    <rPh sb="351" eb="353">
      <t>ゲンショウ</t>
    </rPh>
    <rPh sb="376" eb="378">
      <t>ゾウカ</t>
    </rPh>
    <rPh sb="393" eb="395">
      <t>ジョウショウ</t>
    </rPh>
    <rPh sb="415" eb="416">
      <t>クワ</t>
    </rPh>
    <rPh sb="439" eb="441">
      <t>カコウ</t>
    </rPh>
    <rPh sb="463" eb="465">
      <t>セッスイ</t>
    </rPh>
    <rPh sb="465" eb="467">
      <t>キキ</t>
    </rPh>
    <rPh sb="468" eb="470">
      <t>フキュウ</t>
    </rPh>
    <rPh sb="473" eb="475">
      <t>シコウ</t>
    </rPh>
    <rPh sb="484" eb="486">
      <t>コンゴ</t>
    </rPh>
    <phoneticPr fontId="4"/>
  </si>
  <si>
    <t>① 老朽化した配水管や浄水場等の更新工事を進めておりますが、償却対象の固定資産が増加する以上に減価償却が進み施設の老朽化が進んでおり、数値が上昇しているため、今後さらなる更新工事が必要となっています。
② 老朽化した管路から計画的に更新作業を進めており、数値の上昇が低く抑えられている。
③ 下水道管布設工事に合わせた老朽管の布設替え工事、単独の布設替え工事の配水管延長が昨年度と比較して減少したため、数値が下降した。
　平成25年度から基幹となる管路を中心として、老朽化した配水管の布設替え工事を実施している。また、下水道管布設工事に合わせて老朽管の布設替え工事、令和２年度からは浄水場の改修を行い、事業を効率的に進めている。</t>
    <rPh sb="2" eb="5">
      <t>ロウキュウカ</t>
    </rPh>
    <rPh sb="11" eb="14">
      <t>ジョウスイジョウ</t>
    </rPh>
    <rPh sb="16" eb="18">
      <t>コウシン</t>
    </rPh>
    <rPh sb="18" eb="20">
      <t>コウジ</t>
    </rPh>
    <rPh sb="21" eb="22">
      <t>スス</t>
    </rPh>
    <rPh sb="44" eb="46">
      <t>イジョウ</t>
    </rPh>
    <rPh sb="47" eb="49">
      <t>ゲンカ</t>
    </rPh>
    <rPh sb="49" eb="51">
      <t>ショウキャク</t>
    </rPh>
    <rPh sb="52" eb="53">
      <t>スス</t>
    </rPh>
    <rPh sb="54" eb="56">
      <t>シセツ</t>
    </rPh>
    <rPh sb="57" eb="60">
      <t>ロウキュウカ</t>
    </rPh>
    <rPh sb="61" eb="62">
      <t>スス</t>
    </rPh>
    <rPh sb="79" eb="81">
      <t>コンゴ</t>
    </rPh>
    <rPh sb="85" eb="87">
      <t>コウシン</t>
    </rPh>
    <rPh sb="87" eb="89">
      <t>コウジ</t>
    </rPh>
    <rPh sb="90" eb="92">
      <t>ヒツヨウ</t>
    </rPh>
    <rPh sb="170" eb="172">
      <t>タンドク</t>
    </rPh>
    <rPh sb="173" eb="175">
      <t>フセツ</t>
    </rPh>
    <rPh sb="175" eb="176">
      <t>カ</t>
    </rPh>
    <rPh sb="177" eb="179">
      <t>コウジ</t>
    </rPh>
    <rPh sb="180" eb="183">
      <t>ハイスイカン</t>
    </rPh>
    <rPh sb="183" eb="185">
      <t>エンチョウ</t>
    </rPh>
    <rPh sb="186" eb="189">
      <t>サクネンド</t>
    </rPh>
    <rPh sb="190" eb="192">
      <t>ヒカク</t>
    </rPh>
    <rPh sb="194" eb="196">
      <t>ゲンショウ</t>
    </rPh>
    <rPh sb="204" eb="206">
      <t>カコウ</t>
    </rPh>
    <rPh sb="284" eb="286">
      <t>レイワ</t>
    </rPh>
    <rPh sb="287" eb="289">
      <t>ネンド</t>
    </rPh>
    <rPh sb="292" eb="295">
      <t>ジョウスイジョウ</t>
    </rPh>
    <rPh sb="296" eb="298">
      <t>カイシュウ</t>
    </rPh>
    <rPh sb="299" eb="300">
      <t>オコナ</t>
    </rPh>
    <rPh sb="302" eb="304">
      <t>ジギョウ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</si>
</sst>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rgb="FF80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8">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colors>
    <mruColors>
      <color rgb="FF8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1.1499999999999999</c:v>
                </c:pt>
                <c:pt idx="1">
                  <c:v>0.99</c:v>
                </c:pt>
                <c:pt idx="2">
                  <c:v>0.27</c:v>
                </c:pt>
                <c:pt idx="3">
                  <c:v>0.65</c:v>
                </c:pt>
                <c:pt idx="4">
                  <c:v>0.57999999999999996</c:v>
                </c:pt>
              </c:numCache>
            </c:numRef>
          </c:val>
          <c:extLst>
            <c:ext xmlns:c16="http://schemas.microsoft.com/office/drawing/2014/chart" uri="{C3380CC4-5D6E-409C-BE32-E72D297353CC}">
              <c16:uniqueId val="{00000000-E8AE-4238-881E-BDEB8F9AC5AD}"/>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1.65</c:v>
                </c:pt>
                <c:pt idx="1">
                  <c:v>0.47</c:v>
                </c:pt>
                <c:pt idx="2">
                  <c:v>0.39</c:v>
                </c:pt>
                <c:pt idx="3">
                  <c:v>0.43</c:v>
                </c:pt>
                <c:pt idx="4">
                  <c:v>0.42</c:v>
                </c:pt>
              </c:numCache>
            </c:numRef>
          </c:val>
          <c:smooth val="0"/>
          <c:extLst>
            <c:ext xmlns:c16="http://schemas.microsoft.com/office/drawing/2014/chart" uri="{C3380CC4-5D6E-409C-BE32-E72D297353CC}">
              <c16:uniqueId val="{00000001-E8AE-4238-881E-BDEB8F9AC5AD}"/>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78.84</c:v>
                </c:pt>
                <c:pt idx="1">
                  <c:v>82.24</c:v>
                </c:pt>
                <c:pt idx="2">
                  <c:v>76.34</c:v>
                </c:pt>
                <c:pt idx="3">
                  <c:v>74.260000000000005</c:v>
                </c:pt>
                <c:pt idx="4">
                  <c:v>81.22</c:v>
                </c:pt>
              </c:numCache>
            </c:numRef>
          </c:val>
          <c:extLst>
            <c:ext xmlns:c16="http://schemas.microsoft.com/office/drawing/2014/chart" uri="{C3380CC4-5D6E-409C-BE32-E72D297353CC}">
              <c16:uniqueId val="{00000000-350D-47B9-B99B-EC4D11AB4C98}"/>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53.52</c:v>
                </c:pt>
                <c:pt idx="1">
                  <c:v>54.24</c:v>
                </c:pt>
                <c:pt idx="2">
                  <c:v>55.88</c:v>
                </c:pt>
                <c:pt idx="3">
                  <c:v>55.22</c:v>
                </c:pt>
                <c:pt idx="4">
                  <c:v>54.05</c:v>
                </c:pt>
              </c:numCache>
            </c:numRef>
          </c:val>
          <c:smooth val="0"/>
          <c:extLst>
            <c:ext xmlns:c16="http://schemas.microsoft.com/office/drawing/2014/chart" uri="{C3380CC4-5D6E-409C-BE32-E72D297353CC}">
              <c16:uniqueId val="{00000001-350D-47B9-B99B-EC4D11AB4C98}"/>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81.489999999999995</c:v>
                </c:pt>
                <c:pt idx="1">
                  <c:v>79.599999999999994</c:v>
                </c:pt>
                <c:pt idx="2">
                  <c:v>84.77</c:v>
                </c:pt>
                <c:pt idx="3">
                  <c:v>86.02</c:v>
                </c:pt>
                <c:pt idx="4">
                  <c:v>77.5</c:v>
                </c:pt>
              </c:numCache>
            </c:numRef>
          </c:val>
          <c:extLst>
            <c:ext xmlns:c16="http://schemas.microsoft.com/office/drawing/2014/chart" uri="{C3380CC4-5D6E-409C-BE32-E72D297353CC}">
              <c16:uniqueId val="{00000000-AE84-4B09-B70D-5D724F300560}"/>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81.459999999999994</c:v>
                </c:pt>
                <c:pt idx="1">
                  <c:v>81.680000000000007</c:v>
                </c:pt>
                <c:pt idx="2">
                  <c:v>80.989999999999995</c:v>
                </c:pt>
                <c:pt idx="3">
                  <c:v>80.930000000000007</c:v>
                </c:pt>
                <c:pt idx="4">
                  <c:v>80.510000000000005</c:v>
                </c:pt>
              </c:numCache>
            </c:numRef>
          </c:val>
          <c:smooth val="0"/>
          <c:extLst>
            <c:ext xmlns:c16="http://schemas.microsoft.com/office/drawing/2014/chart" uri="{C3380CC4-5D6E-409C-BE32-E72D297353CC}">
              <c16:uniqueId val="{00000001-AE84-4B09-B70D-5D724F300560}"/>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114.87</c:v>
                </c:pt>
                <c:pt idx="1">
                  <c:v>115.49</c:v>
                </c:pt>
                <c:pt idx="2">
                  <c:v>112.4</c:v>
                </c:pt>
                <c:pt idx="3">
                  <c:v>110.9</c:v>
                </c:pt>
                <c:pt idx="4">
                  <c:v>108.74</c:v>
                </c:pt>
              </c:numCache>
            </c:numRef>
          </c:val>
          <c:extLst>
            <c:ext xmlns:c16="http://schemas.microsoft.com/office/drawing/2014/chart" uri="{C3380CC4-5D6E-409C-BE32-E72D297353CC}">
              <c16:uniqueId val="{00000000-0F8B-42DF-97F2-ADED1BCB7B16}"/>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111.06</c:v>
                </c:pt>
                <c:pt idx="1">
                  <c:v>111.34</c:v>
                </c:pt>
                <c:pt idx="2">
                  <c:v>110.02</c:v>
                </c:pt>
                <c:pt idx="3">
                  <c:v>108.76</c:v>
                </c:pt>
                <c:pt idx="4">
                  <c:v>108.46</c:v>
                </c:pt>
              </c:numCache>
            </c:numRef>
          </c:val>
          <c:smooth val="0"/>
          <c:extLst>
            <c:ext xmlns:c16="http://schemas.microsoft.com/office/drawing/2014/chart" uri="{C3380CC4-5D6E-409C-BE32-E72D297353CC}">
              <c16:uniqueId val="{00000001-0F8B-42DF-97F2-ADED1BCB7B16}"/>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45.11</c:v>
                </c:pt>
                <c:pt idx="1">
                  <c:v>46.55</c:v>
                </c:pt>
                <c:pt idx="2">
                  <c:v>48.35</c:v>
                </c:pt>
                <c:pt idx="3">
                  <c:v>50.15</c:v>
                </c:pt>
                <c:pt idx="4">
                  <c:v>52</c:v>
                </c:pt>
              </c:numCache>
            </c:numRef>
          </c:val>
          <c:extLst>
            <c:ext xmlns:c16="http://schemas.microsoft.com/office/drawing/2014/chart" uri="{C3380CC4-5D6E-409C-BE32-E72D297353CC}">
              <c16:uniqueId val="{00000000-0B44-4BC5-A382-A3AB8DF3D340}"/>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47.7</c:v>
                </c:pt>
                <c:pt idx="1">
                  <c:v>48.14</c:v>
                </c:pt>
                <c:pt idx="2">
                  <c:v>46.61</c:v>
                </c:pt>
                <c:pt idx="3">
                  <c:v>47.97</c:v>
                </c:pt>
                <c:pt idx="4">
                  <c:v>49.12</c:v>
                </c:pt>
              </c:numCache>
            </c:numRef>
          </c:val>
          <c:smooth val="0"/>
          <c:extLst>
            <c:ext xmlns:c16="http://schemas.microsoft.com/office/drawing/2014/chart" uri="{C3380CC4-5D6E-409C-BE32-E72D297353CC}">
              <c16:uniqueId val="{00000001-0B44-4BC5-A382-A3AB8DF3D340}"/>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0.22</c:v>
                </c:pt>
                <c:pt idx="1">
                  <c:v>0.84</c:v>
                </c:pt>
                <c:pt idx="2">
                  <c:v>0.28999999999999998</c:v>
                </c:pt>
                <c:pt idx="3">
                  <c:v>0.31</c:v>
                </c:pt>
                <c:pt idx="4">
                  <c:v>1.1200000000000001</c:v>
                </c:pt>
              </c:numCache>
            </c:numRef>
          </c:val>
          <c:extLst>
            <c:ext xmlns:c16="http://schemas.microsoft.com/office/drawing/2014/chart" uri="{C3380CC4-5D6E-409C-BE32-E72D297353CC}">
              <c16:uniqueId val="{00000000-5FD8-4988-AF7E-DD1638377C4A}"/>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7.26</c:v>
                </c:pt>
                <c:pt idx="1">
                  <c:v>11.13</c:v>
                </c:pt>
                <c:pt idx="2">
                  <c:v>10.84</c:v>
                </c:pt>
                <c:pt idx="3">
                  <c:v>15.33</c:v>
                </c:pt>
                <c:pt idx="4">
                  <c:v>16.760000000000002</c:v>
                </c:pt>
              </c:numCache>
            </c:numRef>
          </c:val>
          <c:smooth val="0"/>
          <c:extLst>
            <c:ext xmlns:c16="http://schemas.microsoft.com/office/drawing/2014/chart" uri="{C3380CC4-5D6E-409C-BE32-E72D297353CC}">
              <c16:uniqueId val="{00000001-5FD8-4988-AF7E-DD1638377C4A}"/>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F7D-4321-B9AA-A471D4BE5E8F}"/>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9.35</c:v>
                </c:pt>
                <c:pt idx="1">
                  <c:v>10.130000000000001</c:v>
                </c:pt>
                <c:pt idx="2">
                  <c:v>7.31</c:v>
                </c:pt>
                <c:pt idx="3">
                  <c:v>7.48</c:v>
                </c:pt>
                <c:pt idx="4">
                  <c:v>11.94</c:v>
                </c:pt>
              </c:numCache>
            </c:numRef>
          </c:val>
          <c:smooth val="0"/>
          <c:extLst>
            <c:ext xmlns:c16="http://schemas.microsoft.com/office/drawing/2014/chart" uri="{C3380CC4-5D6E-409C-BE32-E72D297353CC}">
              <c16:uniqueId val="{00000001-7F7D-4321-B9AA-A471D4BE5E8F}"/>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292.01</c:v>
                </c:pt>
                <c:pt idx="1">
                  <c:v>790.81</c:v>
                </c:pt>
                <c:pt idx="2">
                  <c:v>838.22</c:v>
                </c:pt>
                <c:pt idx="3">
                  <c:v>757.65</c:v>
                </c:pt>
                <c:pt idx="4">
                  <c:v>595.78</c:v>
                </c:pt>
              </c:numCache>
            </c:numRef>
          </c:val>
          <c:extLst>
            <c:ext xmlns:c16="http://schemas.microsoft.com/office/drawing/2014/chart" uri="{C3380CC4-5D6E-409C-BE32-E72D297353CC}">
              <c16:uniqueId val="{00000000-D892-4FC1-9AD9-B31B388DFEE2}"/>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398.29</c:v>
                </c:pt>
                <c:pt idx="1">
                  <c:v>388.67</c:v>
                </c:pt>
                <c:pt idx="2">
                  <c:v>355.27</c:v>
                </c:pt>
                <c:pt idx="3">
                  <c:v>359.7</c:v>
                </c:pt>
                <c:pt idx="4">
                  <c:v>362.93</c:v>
                </c:pt>
              </c:numCache>
            </c:numRef>
          </c:val>
          <c:smooth val="0"/>
          <c:extLst>
            <c:ext xmlns:c16="http://schemas.microsoft.com/office/drawing/2014/chart" uri="{C3380CC4-5D6E-409C-BE32-E72D297353CC}">
              <c16:uniqueId val="{00000001-D892-4FC1-9AD9-B31B388DFEE2}"/>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503.62</c:v>
                </c:pt>
                <c:pt idx="1">
                  <c:v>492.48</c:v>
                </c:pt>
                <c:pt idx="2">
                  <c:v>479.05</c:v>
                </c:pt>
                <c:pt idx="3">
                  <c:v>464.64</c:v>
                </c:pt>
                <c:pt idx="4">
                  <c:v>444.79</c:v>
                </c:pt>
              </c:numCache>
            </c:numRef>
          </c:val>
          <c:extLst>
            <c:ext xmlns:c16="http://schemas.microsoft.com/office/drawing/2014/chart" uri="{C3380CC4-5D6E-409C-BE32-E72D297353CC}">
              <c16:uniqueId val="{00000000-EEAD-43A3-960E-2128E5D5BC8C}"/>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431</c:v>
                </c:pt>
                <c:pt idx="1">
                  <c:v>422.5</c:v>
                </c:pt>
                <c:pt idx="2">
                  <c:v>458.27</c:v>
                </c:pt>
                <c:pt idx="3">
                  <c:v>447.01</c:v>
                </c:pt>
                <c:pt idx="4">
                  <c:v>439.05</c:v>
                </c:pt>
              </c:numCache>
            </c:numRef>
          </c:val>
          <c:smooth val="0"/>
          <c:extLst>
            <c:ext xmlns:c16="http://schemas.microsoft.com/office/drawing/2014/chart" uri="{C3380CC4-5D6E-409C-BE32-E72D297353CC}">
              <c16:uniqueId val="{00000001-EEAD-43A3-960E-2128E5D5BC8C}"/>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114.08</c:v>
                </c:pt>
                <c:pt idx="1">
                  <c:v>114.81</c:v>
                </c:pt>
                <c:pt idx="2">
                  <c:v>111.75</c:v>
                </c:pt>
                <c:pt idx="3">
                  <c:v>109.5</c:v>
                </c:pt>
                <c:pt idx="4">
                  <c:v>107.37</c:v>
                </c:pt>
              </c:numCache>
            </c:numRef>
          </c:val>
          <c:extLst>
            <c:ext xmlns:c16="http://schemas.microsoft.com/office/drawing/2014/chart" uri="{C3380CC4-5D6E-409C-BE32-E72D297353CC}">
              <c16:uniqueId val="{00000000-87F7-48F0-9D92-F8B2686F1A88}"/>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100.82</c:v>
                </c:pt>
                <c:pt idx="1">
                  <c:v>101.64</c:v>
                </c:pt>
                <c:pt idx="2">
                  <c:v>96.77</c:v>
                </c:pt>
                <c:pt idx="3">
                  <c:v>95.81</c:v>
                </c:pt>
                <c:pt idx="4">
                  <c:v>95.26</c:v>
                </c:pt>
              </c:numCache>
            </c:numRef>
          </c:val>
          <c:smooth val="0"/>
          <c:extLst>
            <c:ext xmlns:c16="http://schemas.microsoft.com/office/drawing/2014/chart" uri="{C3380CC4-5D6E-409C-BE32-E72D297353CC}">
              <c16:uniqueId val="{00000001-87F7-48F0-9D92-F8B2686F1A88}"/>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110.17</c:v>
                </c:pt>
                <c:pt idx="1">
                  <c:v>109.88</c:v>
                </c:pt>
                <c:pt idx="2">
                  <c:v>112.52</c:v>
                </c:pt>
                <c:pt idx="3">
                  <c:v>114.6</c:v>
                </c:pt>
                <c:pt idx="4">
                  <c:v>116.73</c:v>
                </c:pt>
              </c:numCache>
            </c:numRef>
          </c:val>
          <c:extLst>
            <c:ext xmlns:c16="http://schemas.microsoft.com/office/drawing/2014/chart" uri="{C3380CC4-5D6E-409C-BE32-E72D297353CC}">
              <c16:uniqueId val="{00000000-E91A-46AF-8615-CA5E973998D4}"/>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179.55</c:v>
                </c:pt>
                <c:pt idx="1">
                  <c:v>179.16</c:v>
                </c:pt>
                <c:pt idx="2">
                  <c:v>187.18</c:v>
                </c:pt>
                <c:pt idx="3">
                  <c:v>189.58</c:v>
                </c:pt>
                <c:pt idx="4">
                  <c:v>192.82</c:v>
                </c:pt>
              </c:numCache>
            </c:numRef>
          </c:val>
          <c:smooth val="0"/>
          <c:extLst>
            <c:ext xmlns:c16="http://schemas.microsoft.com/office/drawing/2014/chart" uri="{C3380CC4-5D6E-409C-BE32-E72D297353CC}">
              <c16:uniqueId val="{00000001-E91A-46AF-8615-CA5E973998D4}"/>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2">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2">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6" t="str">
        <f>データ!H6</f>
        <v>群馬県　甘楽町</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2">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A7</v>
      </c>
      <c r="X8" s="60"/>
      <c r="Y8" s="60"/>
      <c r="Z8" s="60"/>
      <c r="AA8" s="60"/>
      <c r="AB8" s="60"/>
      <c r="AC8" s="60"/>
      <c r="AD8" s="60" t="str">
        <f>データ!$M$6</f>
        <v>非設置</v>
      </c>
      <c r="AE8" s="60"/>
      <c r="AF8" s="60"/>
      <c r="AG8" s="60"/>
      <c r="AH8" s="60"/>
      <c r="AI8" s="60"/>
      <c r="AJ8" s="60"/>
      <c r="AK8" s="4"/>
      <c r="AL8" s="61">
        <f>データ!$R$6</f>
        <v>13142</v>
      </c>
      <c r="AM8" s="61"/>
      <c r="AN8" s="61"/>
      <c r="AO8" s="61"/>
      <c r="AP8" s="61"/>
      <c r="AQ8" s="61"/>
      <c r="AR8" s="61"/>
      <c r="AS8" s="61"/>
      <c r="AT8" s="52">
        <f>データ!$S$6</f>
        <v>58.61</v>
      </c>
      <c r="AU8" s="53"/>
      <c r="AV8" s="53"/>
      <c r="AW8" s="53"/>
      <c r="AX8" s="53"/>
      <c r="AY8" s="53"/>
      <c r="AZ8" s="53"/>
      <c r="BA8" s="53"/>
      <c r="BB8" s="54">
        <f>データ!$T$6</f>
        <v>224.23</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2">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2">
      <c r="A10" s="2"/>
      <c r="B10" s="52" t="str">
        <f>データ!$N$6</f>
        <v>-</v>
      </c>
      <c r="C10" s="53"/>
      <c r="D10" s="53"/>
      <c r="E10" s="53"/>
      <c r="F10" s="53"/>
      <c r="G10" s="53"/>
      <c r="H10" s="53"/>
      <c r="I10" s="52">
        <f>データ!$O$6</f>
        <v>69.41</v>
      </c>
      <c r="J10" s="53"/>
      <c r="K10" s="53"/>
      <c r="L10" s="53"/>
      <c r="M10" s="53"/>
      <c r="N10" s="53"/>
      <c r="O10" s="64"/>
      <c r="P10" s="54">
        <f>データ!$P$6</f>
        <v>99.22</v>
      </c>
      <c r="Q10" s="54"/>
      <c r="R10" s="54"/>
      <c r="S10" s="54"/>
      <c r="T10" s="54"/>
      <c r="U10" s="54"/>
      <c r="V10" s="54"/>
      <c r="W10" s="61">
        <f>データ!$Q$6</f>
        <v>2246</v>
      </c>
      <c r="X10" s="61"/>
      <c r="Y10" s="61"/>
      <c r="Z10" s="61"/>
      <c r="AA10" s="61"/>
      <c r="AB10" s="61"/>
      <c r="AC10" s="61"/>
      <c r="AD10" s="2"/>
      <c r="AE10" s="2"/>
      <c r="AF10" s="2"/>
      <c r="AG10" s="2"/>
      <c r="AH10" s="4"/>
      <c r="AI10" s="4"/>
      <c r="AJ10" s="4"/>
      <c r="AK10" s="4"/>
      <c r="AL10" s="61">
        <f>データ!$U$6</f>
        <v>12993</v>
      </c>
      <c r="AM10" s="61"/>
      <c r="AN10" s="61"/>
      <c r="AO10" s="61"/>
      <c r="AP10" s="61"/>
      <c r="AQ10" s="61"/>
      <c r="AR10" s="61"/>
      <c r="AS10" s="61"/>
      <c r="AT10" s="52">
        <f>データ!$V$6</f>
        <v>21.4</v>
      </c>
      <c r="AU10" s="53"/>
      <c r="AV10" s="53"/>
      <c r="AW10" s="53"/>
      <c r="AX10" s="53"/>
      <c r="AY10" s="53"/>
      <c r="AZ10" s="53"/>
      <c r="BA10" s="53"/>
      <c r="BB10" s="54">
        <f>データ!$W$6</f>
        <v>607.15</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2">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2">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2">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87" t="s">
        <v>111</v>
      </c>
      <c r="BM16" s="88"/>
      <c r="BN16" s="88"/>
      <c r="BO16" s="88"/>
      <c r="BP16" s="88"/>
      <c r="BQ16" s="88"/>
      <c r="BR16" s="88"/>
      <c r="BS16" s="88"/>
      <c r="BT16" s="88"/>
      <c r="BU16" s="88"/>
      <c r="BV16" s="88"/>
      <c r="BW16" s="88"/>
      <c r="BX16" s="88"/>
      <c r="BY16" s="88"/>
      <c r="BZ16" s="89"/>
    </row>
    <row r="17" spans="1:78" ht="13.5" customHeight="1" x14ac:dyDescent="0.2">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7"/>
      <c r="BM17" s="88"/>
      <c r="BN17" s="88"/>
      <c r="BO17" s="88"/>
      <c r="BP17" s="88"/>
      <c r="BQ17" s="88"/>
      <c r="BR17" s="88"/>
      <c r="BS17" s="88"/>
      <c r="BT17" s="88"/>
      <c r="BU17" s="88"/>
      <c r="BV17" s="88"/>
      <c r="BW17" s="88"/>
      <c r="BX17" s="88"/>
      <c r="BY17" s="88"/>
      <c r="BZ17" s="89"/>
    </row>
    <row r="18" spans="1:78" ht="13.5" customHeight="1" x14ac:dyDescent="0.2">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7"/>
      <c r="BM18" s="88"/>
      <c r="BN18" s="88"/>
      <c r="BO18" s="88"/>
      <c r="BP18" s="88"/>
      <c r="BQ18" s="88"/>
      <c r="BR18" s="88"/>
      <c r="BS18" s="88"/>
      <c r="BT18" s="88"/>
      <c r="BU18" s="88"/>
      <c r="BV18" s="88"/>
      <c r="BW18" s="88"/>
      <c r="BX18" s="88"/>
      <c r="BY18" s="88"/>
      <c r="BZ18" s="89"/>
    </row>
    <row r="19" spans="1:78" ht="13.5" customHeight="1" x14ac:dyDescent="0.2">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7"/>
      <c r="BM19" s="88"/>
      <c r="BN19" s="88"/>
      <c r="BO19" s="88"/>
      <c r="BP19" s="88"/>
      <c r="BQ19" s="88"/>
      <c r="BR19" s="88"/>
      <c r="BS19" s="88"/>
      <c r="BT19" s="88"/>
      <c r="BU19" s="88"/>
      <c r="BV19" s="88"/>
      <c r="BW19" s="88"/>
      <c r="BX19" s="88"/>
      <c r="BY19" s="88"/>
      <c r="BZ19" s="89"/>
    </row>
    <row r="20" spans="1:78" ht="13.5" customHeight="1" x14ac:dyDescent="0.2">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7"/>
      <c r="BM20" s="88"/>
      <c r="BN20" s="88"/>
      <c r="BO20" s="88"/>
      <c r="BP20" s="88"/>
      <c r="BQ20" s="88"/>
      <c r="BR20" s="88"/>
      <c r="BS20" s="88"/>
      <c r="BT20" s="88"/>
      <c r="BU20" s="88"/>
      <c r="BV20" s="88"/>
      <c r="BW20" s="88"/>
      <c r="BX20" s="88"/>
      <c r="BY20" s="88"/>
      <c r="BZ20" s="89"/>
    </row>
    <row r="21" spans="1:78" ht="13.5" customHeight="1" x14ac:dyDescent="0.2">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7"/>
      <c r="BM21" s="88"/>
      <c r="BN21" s="88"/>
      <c r="BO21" s="88"/>
      <c r="BP21" s="88"/>
      <c r="BQ21" s="88"/>
      <c r="BR21" s="88"/>
      <c r="BS21" s="88"/>
      <c r="BT21" s="88"/>
      <c r="BU21" s="88"/>
      <c r="BV21" s="88"/>
      <c r="BW21" s="88"/>
      <c r="BX21" s="88"/>
      <c r="BY21" s="88"/>
      <c r="BZ21" s="89"/>
    </row>
    <row r="22" spans="1:78" ht="13.5" customHeight="1" x14ac:dyDescent="0.2">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7"/>
      <c r="BM22" s="88"/>
      <c r="BN22" s="88"/>
      <c r="BO22" s="88"/>
      <c r="BP22" s="88"/>
      <c r="BQ22" s="88"/>
      <c r="BR22" s="88"/>
      <c r="BS22" s="88"/>
      <c r="BT22" s="88"/>
      <c r="BU22" s="88"/>
      <c r="BV22" s="88"/>
      <c r="BW22" s="88"/>
      <c r="BX22" s="88"/>
      <c r="BY22" s="88"/>
      <c r="BZ22" s="89"/>
    </row>
    <row r="23" spans="1:78" ht="13.5" customHeight="1" x14ac:dyDescent="0.2">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7"/>
      <c r="BM23" s="88"/>
      <c r="BN23" s="88"/>
      <c r="BO23" s="88"/>
      <c r="BP23" s="88"/>
      <c r="BQ23" s="88"/>
      <c r="BR23" s="88"/>
      <c r="BS23" s="88"/>
      <c r="BT23" s="88"/>
      <c r="BU23" s="88"/>
      <c r="BV23" s="88"/>
      <c r="BW23" s="88"/>
      <c r="BX23" s="88"/>
      <c r="BY23" s="88"/>
      <c r="BZ23" s="89"/>
    </row>
    <row r="24" spans="1:78" ht="13.5" customHeight="1" x14ac:dyDescent="0.2">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7"/>
      <c r="BM24" s="88"/>
      <c r="BN24" s="88"/>
      <c r="BO24" s="88"/>
      <c r="BP24" s="88"/>
      <c r="BQ24" s="88"/>
      <c r="BR24" s="88"/>
      <c r="BS24" s="88"/>
      <c r="BT24" s="88"/>
      <c r="BU24" s="88"/>
      <c r="BV24" s="88"/>
      <c r="BW24" s="88"/>
      <c r="BX24" s="88"/>
      <c r="BY24" s="88"/>
      <c r="BZ24" s="89"/>
    </row>
    <row r="25" spans="1:78" ht="13.5" customHeight="1" x14ac:dyDescent="0.2">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7"/>
      <c r="BM25" s="88"/>
      <c r="BN25" s="88"/>
      <c r="BO25" s="88"/>
      <c r="BP25" s="88"/>
      <c r="BQ25" s="88"/>
      <c r="BR25" s="88"/>
      <c r="BS25" s="88"/>
      <c r="BT25" s="88"/>
      <c r="BU25" s="88"/>
      <c r="BV25" s="88"/>
      <c r="BW25" s="88"/>
      <c r="BX25" s="88"/>
      <c r="BY25" s="88"/>
      <c r="BZ25" s="89"/>
    </row>
    <row r="26" spans="1:78" ht="13.5" customHeight="1" x14ac:dyDescent="0.2">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7"/>
      <c r="BM26" s="88"/>
      <c r="BN26" s="88"/>
      <c r="BO26" s="88"/>
      <c r="BP26" s="88"/>
      <c r="BQ26" s="88"/>
      <c r="BR26" s="88"/>
      <c r="BS26" s="88"/>
      <c r="BT26" s="88"/>
      <c r="BU26" s="88"/>
      <c r="BV26" s="88"/>
      <c r="BW26" s="88"/>
      <c r="BX26" s="88"/>
      <c r="BY26" s="88"/>
      <c r="BZ26" s="89"/>
    </row>
    <row r="27" spans="1:78" ht="13.5" customHeight="1" x14ac:dyDescent="0.2">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7"/>
      <c r="BM27" s="88"/>
      <c r="BN27" s="88"/>
      <c r="BO27" s="88"/>
      <c r="BP27" s="88"/>
      <c r="BQ27" s="88"/>
      <c r="BR27" s="88"/>
      <c r="BS27" s="88"/>
      <c r="BT27" s="88"/>
      <c r="BU27" s="88"/>
      <c r="BV27" s="88"/>
      <c r="BW27" s="88"/>
      <c r="BX27" s="88"/>
      <c r="BY27" s="88"/>
      <c r="BZ27" s="89"/>
    </row>
    <row r="28" spans="1:78" ht="13.5" customHeight="1" x14ac:dyDescent="0.2">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7"/>
      <c r="BM28" s="88"/>
      <c r="BN28" s="88"/>
      <c r="BO28" s="88"/>
      <c r="BP28" s="88"/>
      <c r="BQ28" s="88"/>
      <c r="BR28" s="88"/>
      <c r="BS28" s="88"/>
      <c r="BT28" s="88"/>
      <c r="BU28" s="88"/>
      <c r="BV28" s="88"/>
      <c r="BW28" s="88"/>
      <c r="BX28" s="88"/>
      <c r="BY28" s="88"/>
      <c r="BZ28" s="89"/>
    </row>
    <row r="29" spans="1:78" ht="13.5" customHeight="1" x14ac:dyDescent="0.2">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7"/>
      <c r="BM29" s="88"/>
      <c r="BN29" s="88"/>
      <c r="BO29" s="88"/>
      <c r="BP29" s="88"/>
      <c r="BQ29" s="88"/>
      <c r="BR29" s="88"/>
      <c r="BS29" s="88"/>
      <c r="BT29" s="88"/>
      <c r="BU29" s="88"/>
      <c r="BV29" s="88"/>
      <c r="BW29" s="88"/>
      <c r="BX29" s="88"/>
      <c r="BY29" s="88"/>
      <c r="BZ29" s="89"/>
    </row>
    <row r="30" spans="1:78" ht="13.5" customHeight="1" x14ac:dyDescent="0.2">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7"/>
      <c r="BM30" s="88"/>
      <c r="BN30" s="88"/>
      <c r="BO30" s="88"/>
      <c r="BP30" s="88"/>
      <c r="BQ30" s="88"/>
      <c r="BR30" s="88"/>
      <c r="BS30" s="88"/>
      <c r="BT30" s="88"/>
      <c r="BU30" s="88"/>
      <c r="BV30" s="88"/>
      <c r="BW30" s="88"/>
      <c r="BX30" s="88"/>
      <c r="BY30" s="88"/>
      <c r="BZ30" s="89"/>
    </row>
    <row r="31" spans="1:78" ht="13.5" customHeight="1" x14ac:dyDescent="0.2">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7"/>
      <c r="BM31" s="88"/>
      <c r="BN31" s="88"/>
      <c r="BO31" s="88"/>
      <c r="BP31" s="88"/>
      <c r="BQ31" s="88"/>
      <c r="BR31" s="88"/>
      <c r="BS31" s="88"/>
      <c r="BT31" s="88"/>
      <c r="BU31" s="88"/>
      <c r="BV31" s="88"/>
      <c r="BW31" s="88"/>
      <c r="BX31" s="88"/>
      <c r="BY31" s="88"/>
      <c r="BZ31" s="89"/>
    </row>
    <row r="32" spans="1:78" ht="13.5" customHeight="1" x14ac:dyDescent="0.2">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7"/>
      <c r="BM32" s="88"/>
      <c r="BN32" s="88"/>
      <c r="BO32" s="88"/>
      <c r="BP32" s="88"/>
      <c r="BQ32" s="88"/>
      <c r="BR32" s="88"/>
      <c r="BS32" s="88"/>
      <c r="BT32" s="88"/>
      <c r="BU32" s="88"/>
      <c r="BV32" s="88"/>
      <c r="BW32" s="88"/>
      <c r="BX32" s="88"/>
      <c r="BY32" s="88"/>
      <c r="BZ32" s="89"/>
    </row>
    <row r="33" spans="1:78" ht="13.5" customHeight="1" x14ac:dyDescent="0.2">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7"/>
      <c r="BM33" s="88"/>
      <c r="BN33" s="88"/>
      <c r="BO33" s="88"/>
      <c r="BP33" s="88"/>
      <c r="BQ33" s="88"/>
      <c r="BR33" s="88"/>
      <c r="BS33" s="88"/>
      <c r="BT33" s="88"/>
      <c r="BU33" s="88"/>
      <c r="BV33" s="88"/>
      <c r="BW33" s="88"/>
      <c r="BX33" s="88"/>
      <c r="BY33" s="88"/>
      <c r="BZ33" s="89"/>
    </row>
    <row r="34" spans="1:78" ht="13.5" customHeight="1" x14ac:dyDescent="0.2">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7"/>
      <c r="BM34" s="88"/>
      <c r="BN34" s="88"/>
      <c r="BO34" s="88"/>
      <c r="BP34" s="88"/>
      <c r="BQ34" s="88"/>
      <c r="BR34" s="88"/>
      <c r="BS34" s="88"/>
      <c r="BT34" s="88"/>
      <c r="BU34" s="88"/>
      <c r="BV34" s="88"/>
      <c r="BW34" s="88"/>
      <c r="BX34" s="88"/>
      <c r="BY34" s="88"/>
      <c r="BZ34" s="89"/>
    </row>
    <row r="35" spans="1:78" ht="13.5" customHeight="1" x14ac:dyDescent="0.2">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7"/>
      <c r="BM35" s="88"/>
      <c r="BN35" s="88"/>
      <c r="BO35" s="88"/>
      <c r="BP35" s="88"/>
      <c r="BQ35" s="88"/>
      <c r="BR35" s="88"/>
      <c r="BS35" s="88"/>
      <c r="BT35" s="88"/>
      <c r="BU35" s="88"/>
      <c r="BV35" s="88"/>
      <c r="BW35" s="88"/>
      <c r="BX35" s="88"/>
      <c r="BY35" s="88"/>
      <c r="BZ35" s="89"/>
    </row>
    <row r="36" spans="1:78" ht="13.5" customHeight="1" x14ac:dyDescent="0.2">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7"/>
      <c r="BM36" s="88"/>
      <c r="BN36" s="88"/>
      <c r="BO36" s="88"/>
      <c r="BP36" s="88"/>
      <c r="BQ36" s="88"/>
      <c r="BR36" s="88"/>
      <c r="BS36" s="88"/>
      <c r="BT36" s="88"/>
      <c r="BU36" s="88"/>
      <c r="BV36" s="88"/>
      <c r="BW36" s="88"/>
      <c r="BX36" s="88"/>
      <c r="BY36" s="88"/>
      <c r="BZ36" s="89"/>
    </row>
    <row r="37" spans="1:78" ht="13.5" customHeight="1" x14ac:dyDescent="0.2">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7"/>
      <c r="BM37" s="88"/>
      <c r="BN37" s="88"/>
      <c r="BO37" s="88"/>
      <c r="BP37" s="88"/>
      <c r="BQ37" s="88"/>
      <c r="BR37" s="88"/>
      <c r="BS37" s="88"/>
      <c r="BT37" s="88"/>
      <c r="BU37" s="88"/>
      <c r="BV37" s="88"/>
      <c r="BW37" s="88"/>
      <c r="BX37" s="88"/>
      <c r="BY37" s="88"/>
      <c r="BZ37" s="89"/>
    </row>
    <row r="38" spans="1:78" ht="13.5" customHeight="1" x14ac:dyDescent="0.2">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7"/>
      <c r="BM38" s="88"/>
      <c r="BN38" s="88"/>
      <c r="BO38" s="88"/>
      <c r="BP38" s="88"/>
      <c r="BQ38" s="88"/>
      <c r="BR38" s="88"/>
      <c r="BS38" s="88"/>
      <c r="BT38" s="88"/>
      <c r="BU38" s="88"/>
      <c r="BV38" s="88"/>
      <c r="BW38" s="88"/>
      <c r="BX38" s="88"/>
      <c r="BY38" s="88"/>
      <c r="BZ38" s="89"/>
    </row>
    <row r="39" spans="1:78" ht="13.5" customHeight="1" x14ac:dyDescent="0.2">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7"/>
      <c r="BM39" s="88"/>
      <c r="BN39" s="88"/>
      <c r="BO39" s="88"/>
      <c r="BP39" s="88"/>
      <c r="BQ39" s="88"/>
      <c r="BR39" s="88"/>
      <c r="BS39" s="88"/>
      <c r="BT39" s="88"/>
      <c r="BU39" s="88"/>
      <c r="BV39" s="88"/>
      <c r="BW39" s="88"/>
      <c r="BX39" s="88"/>
      <c r="BY39" s="88"/>
      <c r="BZ39" s="89"/>
    </row>
    <row r="40" spans="1:78" ht="13.5" customHeight="1" x14ac:dyDescent="0.2">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7"/>
      <c r="BM40" s="88"/>
      <c r="BN40" s="88"/>
      <c r="BO40" s="88"/>
      <c r="BP40" s="88"/>
      <c r="BQ40" s="88"/>
      <c r="BR40" s="88"/>
      <c r="BS40" s="88"/>
      <c r="BT40" s="88"/>
      <c r="BU40" s="88"/>
      <c r="BV40" s="88"/>
      <c r="BW40" s="88"/>
      <c r="BX40" s="88"/>
      <c r="BY40" s="88"/>
      <c r="BZ40" s="89"/>
    </row>
    <row r="41" spans="1:78" ht="13.5" customHeight="1" x14ac:dyDescent="0.2">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7"/>
      <c r="BM41" s="88"/>
      <c r="BN41" s="88"/>
      <c r="BO41" s="88"/>
      <c r="BP41" s="88"/>
      <c r="BQ41" s="88"/>
      <c r="BR41" s="88"/>
      <c r="BS41" s="88"/>
      <c r="BT41" s="88"/>
      <c r="BU41" s="88"/>
      <c r="BV41" s="88"/>
      <c r="BW41" s="88"/>
      <c r="BX41" s="88"/>
      <c r="BY41" s="88"/>
      <c r="BZ41" s="89"/>
    </row>
    <row r="42" spans="1:78" ht="13.5" customHeight="1" x14ac:dyDescent="0.2">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7"/>
      <c r="BM42" s="88"/>
      <c r="BN42" s="88"/>
      <c r="BO42" s="88"/>
      <c r="BP42" s="88"/>
      <c r="BQ42" s="88"/>
      <c r="BR42" s="88"/>
      <c r="BS42" s="88"/>
      <c r="BT42" s="88"/>
      <c r="BU42" s="88"/>
      <c r="BV42" s="88"/>
      <c r="BW42" s="88"/>
      <c r="BX42" s="88"/>
      <c r="BY42" s="88"/>
      <c r="BZ42" s="89"/>
    </row>
    <row r="43" spans="1:78" ht="13.5" customHeight="1" x14ac:dyDescent="0.2">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7"/>
      <c r="BM43" s="88"/>
      <c r="BN43" s="88"/>
      <c r="BO43" s="88"/>
      <c r="BP43" s="88"/>
      <c r="BQ43" s="88"/>
      <c r="BR43" s="88"/>
      <c r="BS43" s="88"/>
      <c r="BT43" s="88"/>
      <c r="BU43" s="88"/>
      <c r="BV43" s="88"/>
      <c r="BW43" s="88"/>
      <c r="BX43" s="88"/>
      <c r="BY43" s="88"/>
      <c r="BZ43" s="89"/>
    </row>
    <row r="44" spans="1:78" ht="13.5" customHeight="1" x14ac:dyDescent="0.2">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87"/>
      <c r="BM44" s="88"/>
      <c r="BN44" s="88"/>
      <c r="BO44" s="88"/>
      <c r="BP44" s="88"/>
      <c r="BQ44" s="88"/>
      <c r="BR44" s="88"/>
      <c r="BS44" s="88"/>
      <c r="BT44" s="88"/>
      <c r="BU44" s="88"/>
      <c r="BV44" s="88"/>
      <c r="BW44" s="88"/>
      <c r="BX44" s="88"/>
      <c r="BY44" s="88"/>
      <c r="BZ44" s="89"/>
    </row>
    <row r="45" spans="1:78" ht="13.5" customHeight="1" x14ac:dyDescent="0.2">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2">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2">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112</v>
      </c>
      <c r="BM47" s="74"/>
      <c r="BN47" s="74"/>
      <c r="BO47" s="74"/>
      <c r="BP47" s="74"/>
      <c r="BQ47" s="74"/>
      <c r="BR47" s="74"/>
      <c r="BS47" s="74"/>
      <c r="BT47" s="74"/>
      <c r="BU47" s="74"/>
      <c r="BV47" s="74"/>
      <c r="BW47" s="74"/>
      <c r="BX47" s="74"/>
      <c r="BY47" s="74"/>
      <c r="BZ47" s="75"/>
    </row>
    <row r="48" spans="1:78" ht="13.5" customHeight="1" x14ac:dyDescent="0.2">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2">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2">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2">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2">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2">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2">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2">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2">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2">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2">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2">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2">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2">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2">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2">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2">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2">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110</v>
      </c>
      <c r="BM66" s="74"/>
      <c r="BN66" s="74"/>
      <c r="BO66" s="74"/>
      <c r="BP66" s="74"/>
      <c r="BQ66" s="74"/>
      <c r="BR66" s="74"/>
      <c r="BS66" s="74"/>
      <c r="BT66" s="74"/>
      <c r="BU66" s="74"/>
      <c r="BV66" s="74"/>
      <c r="BW66" s="74"/>
      <c r="BX66" s="74"/>
      <c r="BY66" s="74"/>
      <c r="BZ66" s="75"/>
    </row>
    <row r="67" spans="1:78" ht="13.5" customHeight="1" x14ac:dyDescent="0.2">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2">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2">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2">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2">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2">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2">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2">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2">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2">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2">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2">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2">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2">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2">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2">
      <c r="C83" s="26"/>
    </row>
    <row r="84" spans="1:78" hidden="1" x14ac:dyDescent="0.2">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2">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kqiufiX3DzR+SBV2YzI2z85uFi0XOL0/jAxQZDYPXH5Pw+VKw+VMkuggg58miXLqbI3HyhMZF+rRUxB9rW5ktw==" saltValue="6M8S31AkMAalaX+fP2/v8Q=="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 x14ac:dyDescent="0.2"/>
  <cols>
    <col min="2" max="144" width="11.90625" customWidth="1"/>
  </cols>
  <sheetData>
    <row r="1" spans="1:144" x14ac:dyDescent="0.2">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43</v>
      </c>
      <c r="B3" s="30" t="s">
        <v>44</v>
      </c>
      <c r="C3" s="30" t="s">
        <v>45</v>
      </c>
      <c r="D3" s="30" t="s">
        <v>46</v>
      </c>
      <c r="E3" s="30" t="s">
        <v>47</v>
      </c>
      <c r="F3" s="30" t="s">
        <v>48</v>
      </c>
      <c r="G3" s="30" t="s">
        <v>49</v>
      </c>
      <c r="H3" s="91" t="s">
        <v>50</v>
      </c>
      <c r="I3" s="92"/>
      <c r="J3" s="92"/>
      <c r="K3" s="92"/>
      <c r="L3" s="92"/>
      <c r="M3" s="92"/>
      <c r="N3" s="92"/>
      <c r="O3" s="92"/>
      <c r="P3" s="92"/>
      <c r="Q3" s="92"/>
      <c r="R3" s="92"/>
      <c r="S3" s="92"/>
      <c r="T3" s="92"/>
      <c r="U3" s="92"/>
      <c r="V3" s="92"/>
      <c r="W3" s="93"/>
      <c r="X3" s="97" t="s">
        <v>51</v>
      </c>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c r="CZ3" s="90"/>
      <c r="DA3" s="90"/>
      <c r="DB3" s="90"/>
      <c r="DC3" s="90"/>
      <c r="DD3" s="90"/>
      <c r="DE3" s="90"/>
      <c r="DF3" s="90"/>
      <c r="DG3" s="90"/>
      <c r="DH3" s="90" t="s">
        <v>52</v>
      </c>
      <c r="DI3" s="90"/>
      <c r="DJ3" s="90"/>
      <c r="DK3" s="90"/>
      <c r="DL3" s="90"/>
      <c r="DM3" s="90"/>
      <c r="DN3" s="90"/>
      <c r="DO3" s="90"/>
      <c r="DP3" s="90"/>
      <c r="DQ3" s="90"/>
      <c r="DR3" s="90"/>
      <c r="DS3" s="90"/>
      <c r="DT3" s="90"/>
      <c r="DU3" s="90"/>
      <c r="DV3" s="90"/>
      <c r="DW3" s="90"/>
      <c r="DX3" s="90"/>
      <c r="DY3" s="90"/>
      <c r="DZ3" s="90"/>
      <c r="EA3" s="90"/>
      <c r="EB3" s="90"/>
      <c r="EC3" s="90"/>
      <c r="ED3" s="90"/>
      <c r="EE3" s="90"/>
      <c r="EF3" s="90"/>
      <c r="EG3" s="90"/>
      <c r="EH3" s="90"/>
      <c r="EI3" s="90"/>
      <c r="EJ3" s="90"/>
      <c r="EK3" s="90"/>
      <c r="EL3" s="90"/>
      <c r="EM3" s="90"/>
      <c r="EN3" s="90"/>
    </row>
    <row r="4" spans="1:144" x14ac:dyDescent="0.2">
      <c r="A4" s="29" t="s">
        <v>53</v>
      </c>
      <c r="B4" s="31"/>
      <c r="C4" s="31"/>
      <c r="D4" s="31"/>
      <c r="E4" s="31"/>
      <c r="F4" s="31"/>
      <c r="G4" s="31"/>
      <c r="H4" s="94"/>
      <c r="I4" s="95"/>
      <c r="J4" s="95"/>
      <c r="K4" s="95"/>
      <c r="L4" s="95"/>
      <c r="M4" s="95"/>
      <c r="N4" s="95"/>
      <c r="O4" s="95"/>
      <c r="P4" s="95"/>
      <c r="Q4" s="95"/>
      <c r="R4" s="95"/>
      <c r="S4" s="95"/>
      <c r="T4" s="95"/>
      <c r="U4" s="95"/>
      <c r="V4" s="95"/>
      <c r="W4" s="96"/>
      <c r="X4" s="90" t="s">
        <v>54</v>
      </c>
      <c r="Y4" s="90"/>
      <c r="Z4" s="90"/>
      <c r="AA4" s="90"/>
      <c r="AB4" s="90"/>
      <c r="AC4" s="90"/>
      <c r="AD4" s="90"/>
      <c r="AE4" s="90"/>
      <c r="AF4" s="90"/>
      <c r="AG4" s="90"/>
      <c r="AH4" s="90"/>
      <c r="AI4" s="90" t="s">
        <v>55</v>
      </c>
      <c r="AJ4" s="90"/>
      <c r="AK4" s="90"/>
      <c r="AL4" s="90"/>
      <c r="AM4" s="90"/>
      <c r="AN4" s="90"/>
      <c r="AO4" s="90"/>
      <c r="AP4" s="90"/>
      <c r="AQ4" s="90"/>
      <c r="AR4" s="90"/>
      <c r="AS4" s="90"/>
      <c r="AT4" s="90" t="s">
        <v>56</v>
      </c>
      <c r="AU4" s="90"/>
      <c r="AV4" s="90"/>
      <c r="AW4" s="90"/>
      <c r="AX4" s="90"/>
      <c r="AY4" s="90"/>
      <c r="AZ4" s="90"/>
      <c r="BA4" s="90"/>
      <c r="BB4" s="90"/>
      <c r="BC4" s="90"/>
      <c r="BD4" s="90"/>
      <c r="BE4" s="90" t="s">
        <v>57</v>
      </c>
      <c r="BF4" s="90"/>
      <c r="BG4" s="90"/>
      <c r="BH4" s="90"/>
      <c r="BI4" s="90"/>
      <c r="BJ4" s="90"/>
      <c r="BK4" s="90"/>
      <c r="BL4" s="90"/>
      <c r="BM4" s="90"/>
      <c r="BN4" s="90"/>
      <c r="BO4" s="90"/>
      <c r="BP4" s="90" t="s">
        <v>58</v>
      </c>
      <c r="BQ4" s="90"/>
      <c r="BR4" s="90"/>
      <c r="BS4" s="90"/>
      <c r="BT4" s="90"/>
      <c r="BU4" s="90"/>
      <c r="BV4" s="90"/>
      <c r="BW4" s="90"/>
      <c r="BX4" s="90"/>
      <c r="BY4" s="90"/>
      <c r="BZ4" s="90"/>
      <c r="CA4" s="90" t="s">
        <v>59</v>
      </c>
      <c r="CB4" s="90"/>
      <c r="CC4" s="90"/>
      <c r="CD4" s="90"/>
      <c r="CE4" s="90"/>
      <c r="CF4" s="90"/>
      <c r="CG4" s="90"/>
      <c r="CH4" s="90"/>
      <c r="CI4" s="90"/>
      <c r="CJ4" s="90"/>
      <c r="CK4" s="90"/>
      <c r="CL4" s="90" t="s">
        <v>60</v>
      </c>
      <c r="CM4" s="90"/>
      <c r="CN4" s="90"/>
      <c r="CO4" s="90"/>
      <c r="CP4" s="90"/>
      <c r="CQ4" s="90"/>
      <c r="CR4" s="90"/>
      <c r="CS4" s="90"/>
      <c r="CT4" s="90"/>
      <c r="CU4" s="90"/>
      <c r="CV4" s="90"/>
      <c r="CW4" s="90" t="s">
        <v>61</v>
      </c>
      <c r="CX4" s="90"/>
      <c r="CY4" s="90"/>
      <c r="CZ4" s="90"/>
      <c r="DA4" s="90"/>
      <c r="DB4" s="90"/>
      <c r="DC4" s="90"/>
      <c r="DD4" s="90"/>
      <c r="DE4" s="90"/>
      <c r="DF4" s="90"/>
      <c r="DG4" s="90"/>
      <c r="DH4" s="90" t="s">
        <v>62</v>
      </c>
      <c r="DI4" s="90"/>
      <c r="DJ4" s="90"/>
      <c r="DK4" s="90"/>
      <c r="DL4" s="90"/>
      <c r="DM4" s="90"/>
      <c r="DN4" s="90"/>
      <c r="DO4" s="90"/>
      <c r="DP4" s="90"/>
      <c r="DQ4" s="90"/>
      <c r="DR4" s="90"/>
      <c r="DS4" s="90" t="s">
        <v>63</v>
      </c>
      <c r="DT4" s="90"/>
      <c r="DU4" s="90"/>
      <c r="DV4" s="90"/>
      <c r="DW4" s="90"/>
      <c r="DX4" s="90"/>
      <c r="DY4" s="90"/>
      <c r="DZ4" s="90"/>
      <c r="EA4" s="90"/>
      <c r="EB4" s="90"/>
      <c r="EC4" s="90"/>
      <c r="ED4" s="90" t="s">
        <v>64</v>
      </c>
      <c r="EE4" s="90"/>
      <c r="EF4" s="90"/>
      <c r="EG4" s="90"/>
      <c r="EH4" s="90"/>
      <c r="EI4" s="90"/>
      <c r="EJ4" s="90"/>
      <c r="EK4" s="90"/>
      <c r="EL4" s="90"/>
      <c r="EM4" s="90"/>
      <c r="EN4" s="90"/>
    </row>
    <row r="5" spans="1:144" x14ac:dyDescent="0.2">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2">
      <c r="A6" s="29" t="s">
        <v>92</v>
      </c>
      <c r="B6" s="34">
        <f>B7</f>
        <v>2019</v>
      </c>
      <c r="C6" s="34">
        <f t="shared" ref="C6:W6" si="3">C7</f>
        <v>103845</v>
      </c>
      <c r="D6" s="34">
        <f t="shared" si="3"/>
        <v>46</v>
      </c>
      <c r="E6" s="34">
        <f t="shared" si="3"/>
        <v>1</v>
      </c>
      <c r="F6" s="34">
        <f t="shared" si="3"/>
        <v>0</v>
      </c>
      <c r="G6" s="34">
        <f t="shared" si="3"/>
        <v>1</v>
      </c>
      <c r="H6" s="34" t="str">
        <f t="shared" si="3"/>
        <v>群馬県　甘楽町</v>
      </c>
      <c r="I6" s="34" t="str">
        <f t="shared" si="3"/>
        <v>法適用</v>
      </c>
      <c r="J6" s="34" t="str">
        <f t="shared" si="3"/>
        <v>水道事業</v>
      </c>
      <c r="K6" s="34" t="str">
        <f t="shared" si="3"/>
        <v>末端給水事業</v>
      </c>
      <c r="L6" s="34" t="str">
        <f t="shared" si="3"/>
        <v>A7</v>
      </c>
      <c r="M6" s="34" t="str">
        <f t="shared" si="3"/>
        <v>非設置</v>
      </c>
      <c r="N6" s="35" t="str">
        <f t="shared" si="3"/>
        <v>-</v>
      </c>
      <c r="O6" s="35">
        <f t="shared" si="3"/>
        <v>69.41</v>
      </c>
      <c r="P6" s="35">
        <f t="shared" si="3"/>
        <v>99.22</v>
      </c>
      <c r="Q6" s="35">
        <f t="shared" si="3"/>
        <v>2246</v>
      </c>
      <c r="R6" s="35">
        <f t="shared" si="3"/>
        <v>13142</v>
      </c>
      <c r="S6" s="35">
        <f t="shared" si="3"/>
        <v>58.61</v>
      </c>
      <c r="T6" s="35">
        <f t="shared" si="3"/>
        <v>224.23</v>
      </c>
      <c r="U6" s="35">
        <f t="shared" si="3"/>
        <v>12993</v>
      </c>
      <c r="V6" s="35">
        <f t="shared" si="3"/>
        <v>21.4</v>
      </c>
      <c r="W6" s="35">
        <f t="shared" si="3"/>
        <v>607.15</v>
      </c>
      <c r="X6" s="36">
        <f>IF(X7="",NA(),X7)</f>
        <v>114.87</v>
      </c>
      <c r="Y6" s="36">
        <f t="shared" ref="Y6:AG6" si="4">IF(Y7="",NA(),Y7)</f>
        <v>115.49</v>
      </c>
      <c r="Z6" s="36">
        <f t="shared" si="4"/>
        <v>112.4</v>
      </c>
      <c r="AA6" s="36">
        <f t="shared" si="4"/>
        <v>110.9</v>
      </c>
      <c r="AB6" s="36">
        <f t="shared" si="4"/>
        <v>108.74</v>
      </c>
      <c r="AC6" s="36">
        <f t="shared" si="4"/>
        <v>111.06</v>
      </c>
      <c r="AD6" s="36">
        <f t="shared" si="4"/>
        <v>111.34</v>
      </c>
      <c r="AE6" s="36">
        <f t="shared" si="4"/>
        <v>110.02</v>
      </c>
      <c r="AF6" s="36">
        <f t="shared" si="4"/>
        <v>108.76</v>
      </c>
      <c r="AG6" s="36">
        <f t="shared" si="4"/>
        <v>108.46</v>
      </c>
      <c r="AH6" s="35" t="str">
        <f>IF(AH7="","",IF(AH7="-","【-】","【"&amp;SUBSTITUTE(TEXT(AH7,"#,##0.00"),"-","△")&amp;"】"))</f>
        <v>【112.01】</v>
      </c>
      <c r="AI6" s="35">
        <f>IF(AI7="",NA(),AI7)</f>
        <v>0</v>
      </c>
      <c r="AJ6" s="35">
        <f t="shared" ref="AJ6:AR6" si="5">IF(AJ7="",NA(),AJ7)</f>
        <v>0</v>
      </c>
      <c r="AK6" s="35">
        <f t="shared" si="5"/>
        <v>0</v>
      </c>
      <c r="AL6" s="35">
        <f t="shared" si="5"/>
        <v>0</v>
      </c>
      <c r="AM6" s="35">
        <f t="shared" si="5"/>
        <v>0</v>
      </c>
      <c r="AN6" s="36">
        <f t="shared" si="5"/>
        <v>9.35</v>
      </c>
      <c r="AO6" s="36">
        <f t="shared" si="5"/>
        <v>10.130000000000001</v>
      </c>
      <c r="AP6" s="36">
        <f t="shared" si="5"/>
        <v>7.31</v>
      </c>
      <c r="AQ6" s="36">
        <f t="shared" si="5"/>
        <v>7.48</v>
      </c>
      <c r="AR6" s="36">
        <f t="shared" si="5"/>
        <v>11.94</v>
      </c>
      <c r="AS6" s="35" t="str">
        <f>IF(AS7="","",IF(AS7="-","【-】","【"&amp;SUBSTITUTE(TEXT(AS7,"#,##0.00"),"-","△")&amp;"】"))</f>
        <v>【1.08】</v>
      </c>
      <c r="AT6" s="36">
        <f>IF(AT7="",NA(),AT7)</f>
        <v>292.01</v>
      </c>
      <c r="AU6" s="36">
        <f t="shared" ref="AU6:BC6" si="6">IF(AU7="",NA(),AU7)</f>
        <v>790.81</v>
      </c>
      <c r="AV6" s="36">
        <f t="shared" si="6"/>
        <v>838.22</v>
      </c>
      <c r="AW6" s="36">
        <f t="shared" si="6"/>
        <v>757.65</v>
      </c>
      <c r="AX6" s="36">
        <f t="shared" si="6"/>
        <v>595.78</v>
      </c>
      <c r="AY6" s="36">
        <f t="shared" si="6"/>
        <v>398.29</v>
      </c>
      <c r="AZ6" s="36">
        <f t="shared" si="6"/>
        <v>388.67</v>
      </c>
      <c r="BA6" s="36">
        <f t="shared" si="6"/>
        <v>355.27</v>
      </c>
      <c r="BB6" s="36">
        <f t="shared" si="6"/>
        <v>359.7</v>
      </c>
      <c r="BC6" s="36">
        <f t="shared" si="6"/>
        <v>362.93</v>
      </c>
      <c r="BD6" s="35" t="str">
        <f>IF(BD7="","",IF(BD7="-","【-】","【"&amp;SUBSTITUTE(TEXT(BD7,"#,##0.00"),"-","△")&amp;"】"))</f>
        <v>【264.97】</v>
      </c>
      <c r="BE6" s="36">
        <f>IF(BE7="",NA(),BE7)</f>
        <v>503.62</v>
      </c>
      <c r="BF6" s="36">
        <f t="shared" ref="BF6:BN6" si="7">IF(BF7="",NA(),BF7)</f>
        <v>492.48</v>
      </c>
      <c r="BG6" s="36">
        <f t="shared" si="7"/>
        <v>479.05</v>
      </c>
      <c r="BH6" s="36">
        <f t="shared" si="7"/>
        <v>464.64</v>
      </c>
      <c r="BI6" s="36">
        <f t="shared" si="7"/>
        <v>444.79</v>
      </c>
      <c r="BJ6" s="36">
        <f t="shared" si="7"/>
        <v>431</v>
      </c>
      <c r="BK6" s="36">
        <f t="shared" si="7"/>
        <v>422.5</v>
      </c>
      <c r="BL6" s="36">
        <f t="shared" si="7"/>
        <v>458.27</v>
      </c>
      <c r="BM6" s="36">
        <f t="shared" si="7"/>
        <v>447.01</v>
      </c>
      <c r="BN6" s="36">
        <f t="shared" si="7"/>
        <v>439.05</v>
      </c>
      <c r="BO6" s="35" t="str">
        <f>IF(BO7="","",IF(BO7="-","【-】","【"&amp;SUBSTITUTE(TEXT(BO7,"#,##0.00"),"-","△")&amp;"】"))</f>
        <v>【266.61】</v>
      </c>
      <c r="BP6" s="36">
        <f>IF(BP7="",NA(),BP7)</f>
        <v>114.08</v>
      </c>
      <c r="BQ6" s="36">
        <f t="shared" ref="BQ6:BY6" si="8">IF(BQ7="",NA(),BQ7)</f>
        <v>114.81</v>
      </c>
      <c r="BR6" s="36">
        <f t="shared" si="8"/>
        <v>111.75</v>
      </c>
      <c r="BS6" s="36">
        <f t="shared" si="8"/>
        <v>109.5</v>
      </c>
      <c r="BT6" s="36">
        <f t="shared" si="8"/>
        <v>107.37</v>
      </c>
      <c r="BU6" s="36">
        <f t="shared" si="8"/>
        <v>100.82</v>
      </c>
      <c r="BV6" s="36">
        <f t="shared" si="8"/>
        <v>101.64</v>
      </c>
      <c r="BW6" s="36">
        <f t="shared" si="8"/>
        <v>96.77</v>
      </c>
      <c r="BX6" s="36">
        <f t="shared" si="8"/>
        <v>95.81</v>
      </c>
      <c r="BY6" s="36">
        <f t="shared" si="8"/>
        <v>95.26</v>
      </c>
      <c r="BZ6" s="35" t="str">
        <f>IF(BZ7="","",IF(BZ7="-","【-】","【"&amp;SUBSTITUTE(TEXT(BZ7,"#,##0.00"),"-","△")&amp;"】"))</f>
        <v>【103.24】</v>
      </c>
      <c r="CA6" s="36">
        <f>IF(CA7="",NA(),CA7)</f>
        <v>110.17</v>
      </c>
      <c r="CB6" s="36">
        <f t="shared" ref="CB6:CJ6" si="9">IF(CB7="",NA(),CB7)</f>
        <v>109.88</v>
      </c>
      <c r="CC6" s="36">
        <f t="shared" si="9"/>
        <v>112.52</v>
      </c>
      <c r="CD6" s="36">
        <f t="shared" si="9"/>
        <v>114.6</v>
      </c>
      <c r="CE6" s="36">
        <f t="shared" si="9"/>
        <v>116.73</v>
      </c>
      <c r="CF6" s="36">
        <f t="shared" si="9"/>
        <v>179.55</v>
      </c>
      <c r="CG6" s="36">
        <f t="shared" si="9"/>
        <v>179.16</v>
      </c>
      <c r="CH6" s="36">
        <f t="shared" si="9"/>
        <v>187.18</v>
      </c>
      <c r="CI6" s="36">
        <f t="shared" si="9"/>
        <v>189.58</v>
      </c>
      <c r="CJ6" s="36">
        <f t="shared" si="9"/>
        <v>192.82</v>
      </c>
      <c r="CK6" s="35" t="str">
        <f>IF(CK7="","",IF(CK7="-","【-】","【"&amp;SUBSTITUTE(TEXT(CK7,"#,##0.00"),"-","△")&amp;"】"))</f>
        <v>【168.38】</v>
      </c>
      <c r="CL6" s="36">
        <f>IF(CL7="",NA(),CL7)</f>
        <v>78.84</v>
      </c>
      <c r="CM6" s="36">
        <f t="shared" ref="CM6:CU6" si="10">IF(CM7="",NA(),CM7)</f>
        <v>82.24</v>
      </c>
      <c r="CN6" s="36">
        <f t="shared" si="10"/>
        <v>76.34</v>
      </c>
      <c r="CO6" s="36">
        <f t="shared" si="10"/>
        <v>74.260000000000005</v>
      </c>
      <c r="CP6" s="36">
        <f t="shared" si="10"/>
        <v>81.22</v>
      </c>
      <c r="CQ6" s="36">
        <f t="shared" si="10"/>
        <v>53.52</v>
      </c>
      <c r="CR6" s="36">
        <f t="shared" si="10"/>
        <v>54.24</v>
      </c>
      <c r="CS6" s="36">
        <f t="shared" si="10"/>
        <v>55.88</v>
      </c>
      <c r="CT6" s="36">
        <f t="shared" si="10"/>
        <v>55.22</v>
      </c>
      <c r="CU6" s="36">
        <f t="shared" si="10"/>
        <v>54.05</v>
      </c>
      <c r="CV6" s="35" t="str">
        <f>IF(CV7="","",IF(CV7="-","【-】","【"&amp;SUBSTITUTE(TEXT(CV7,"#,##0.00"),"-","△")&amp;"】"))</f>
        <v>【60.00】</v>
      </c>
      <c r="CW6" s="36">
        <f>IF(CW7="",NA(),CW7)</f>
        <v>81.489999999999995</v>
      </c>
      <c r="CX6" s="36">
        <f t="shared" ref="CX6:DF6" si="11">IF(CX7="",NA(),CX7)</f>
        <v>79.599999999999994</v>
      </c>
      <c r="CY6" s="36">
        <f t="shared" si="11"/>
        <v>84.77</v>
      </c>
      <c r="CZ6" s="36">
        <f t="shared" si="11"/>
        <v>86.02</v>
      </c>
      <c r="DA6" s="36">
        <f t="shared" si="11"/>
        <v>77.5</v>
      </c>
      <c r="DB6" s="36">
        <f t="shared" si="11"/>
        <v>81.459999999999994</v>
      </c>
      <c r="DC6" s="36">
        <f t="shared" si="11"/>
        <v>81.680000000000007</v>
      </c>
      <c r="DD6" s="36">
        <f t="shared" si="11"/>
        <v>80.989999999999995</v>
      </c>
      <c r="DE6" s="36">
        <f t="shared" si="11"/>
        <v>80.930000000000007</v>
      </c>
      <c r="DF6" s="36">
        <f t="shared" si="11"/>
        <v>80.510000000000005</v>
      </c>
      <c r="DG6" s="35" t="str">
        <f>IF(DG7="","",IF(DG7="-","【-】","【"&amp;SUBSTITUTE(TEXT(DG7,"#,##0.00"),"-","△")&amp;"】"))</f>
        <v>【89.80】</v>
      </c>
      <c r="DH6" s="36">
        <f>IF(DH7="",NA(),DH7)</f>
        <v>45.11</v>
      </c>
      <c r="DI6" s="36">
        <f t="shared" ref="DI6:DQ6" si="12">IF(DI7="",NA(),DI7)</f>
        <v>46.55</v>
      </c>
      <c r="DJ6" s="36">
        <f t="shared" si="12"/>
        <v>48.35</v>
      </c>
      <c r="DK6" s="36">
        <f t="shared" si="12"/>
        <v>50.15</v>
      </c>
      <c r="DL6" s="36">
        <f t="shared" si="12"/>
        <v>52</v>
      </c>
      <c r="DM6" s="36">
        <f t="shared" si="12"/>
        <v>47.7</v>
      </c>
      <c r="DN6" s="36">
        <f t="shared" si="12"/>
        <v>48.14</v>
      </c>
      <c r="DO6" s="36">
        <f t="shared" si="12"/>
        <v>46.61</v>
      </c>
      <c r="DP6" s="36">
        <f t="shared" si="12"/>
        <v>47.97</v>
      </c>
      <c r="DQ6" s="36">
        <f t="shared" si="12"/>
        <v>49.12</v>
      </c>
      <c r="DR6" s="35" t="str">
        <f>IF(DR7="","",IF(DR7="-","【-】","【"&amp;SUBSTITUTE(TEXT(DR7,"#,##0.00"),"-","△")&amp;"】"))</f>
        <v>【49.59】</v>
      </c>
      <c r="DS6" s="36">
        <f>IF(DS7="",NA(),DS7)</f>
        <v>0.22</v>
      </c>
      <c r="DT6" s="36">
        <f t="shared" ref="DT6:EB6" si="13">IF(DT7="",NA(),DT7)</f>
        <v>0.84</v>
      </c>
      <c r="DU6" s="36">
        <f t="shared" si="13"/>
        <v>0.28999999999999998</v>
      </c>
      <c r="DV6" s="36">
        <f t="shared" si="13"/>
        <v>0.31</v>
      </c>
      <c r="DW6" s="36">
        <f t="shared" si="13"/>
        <v>1.1200000000000001</v>
      </c>
      <c r="DX6" s="36">
        <f t="shared" si="13"/>
        <v>7.26</v>
      </c>
      <c r="DY6" s="36">
        <f t="shared" si="13"/>
        <v>11.13</v>
      </c>
      <c r="DZ6" s="36">
        <f t="shared" si="13"/>
        <v>10.84</v>
      </c>
      <c r="EA6" s="36">
        <f t="shared" si="13"/>
        <v>15.33</v>
      </c>
      <c r="EB6" s="36">
        <f t="shared" si="13"/>
        <v>16.760000000000002</v>
      </c>
      <c r="EC6" s="35" t="str">
        <f>IF(EC7="","",IF(EC7="-","【-】","【"&amp;SUBSTITUTE(TEXT(EC7,"#,##0.00"),"-","△")&amp;"】"))</f>
        <v>【19.44】</v>
      </c>
      <c r="ED6" s="36">
        <f>IF(ED7="",NA(),ED7)</f>
        <v>1.1499999999999999</v>
      </c>
      <c r="EE6" s="36">
        <f t="shared" ref="EE6:EM6" si="14">IF(EE7="",NA(),EE7)</f>
        <v>0.99</v>
      </c>
      <c r="EF6" s="36">
        <f t="shared" si="14"/>
        <v>0.27</v>
      </c>
      <c r="EG6" s="36">
        <f t="shared" si="14"/>
        <v>0.65</v>
      </c>
      <c r="EH6" s="36">
        <f t="shared" si="14"/>
        <v>0.57999999999999996</v>
      </c>
      <c r="EI6" s="36">
        <f t="shared" si="14"/>
        <v>1.65</v>
      </c>
      <c r="EJ6" s="36">
        <f t="shared" si="14"/>
        <v>0.47</v>
      </c>
      <c r="EK6" s="36">
        <f t="shared" si="14"/>
        <v>0.39</v>
      </c>
      <c r="EL6" s="36">
        <f t="shared" si="14"/>
        <v>0.43</v>
      </c>
      <c r="EM6" s="36">
        <f t="shared" si="14"/>
        <v>0.42</v>
      </c>
      <c r="EN6" s="35" t="str">
        <f>IF(EN7="","",IF(EN7="-","【-】","【"&amp;SUBSTITUTE(TEXT(EN7,"#,##0.00"),"-","△")&amp;"】"))</f>
        <v>【0.68】</v>
      </c>
    </row>
    <row r="7" spans="1:144" s="37" customFormat="1" x14ac:dyDescent="0.2">
      <c r="A7" s="29"/>
      <c r="B7" s="38">
        <v>2019</v>
      </c>
      <c r="C7" s="38">
        <v>103845</v>
      </c>
      <c r="D7" s="38">
        <v>46</v>
      </c>
      <c r="E7" s="38">
        <v>1</v>
      </c>
      <c r="F7" s="38">
        <v>0</v>
      </c>
      <c r="G7" s="38">
        <v>1</v>
      </c>
      <c r="H7" s="38" t="s">
        <v>93</v>
      </c>
      <c r="I7" s="38" t="s">
        <v>94</v>
      </c>
      <c r="J7" s="38" t="s">
        <v>95</v>
      </c>
      <c r="K7" s="38" t="s">
        <v>96</v>
      </c>
      <c r="L7" s="38" t="s">
        <v>97</v>
      </c>
      <c r="M7" s="38" t="s">
        <v>98</v>
      </c>
      <c r="N7" s="39" t="s">
        <v>99</v>
      </c>
      <c r="O7" s="39">
        <v>69.41</v>
      </c>
      <c r="P7" s="39">
        <v>99.22</v>
      </c>
      <c r="Q7" s="39">
        <v>2246</v>
      </c>
      <c r="R7" s="39">
        <v>13142</v>
      </c>
      <c r="S7" s="39">
        <v>58.61</v>
      </c>
      <c r="T7" s="39">
        <v>224.23</v>
      </c>
      <c r="U7" s="39">
        <v>12993</v>
      </c>
      <c r="V7" s="39">
        <v>21.4</v>
      </c>
      <c r="W7" s="39">
        <v>607.15</v>
      </c>
      <c r="X7" s="39">
        <v>114.87</v>
      </c>
      <c r="Y7" s="39">
        <v>115.49</v>
      </c>
      <c r="Z7" s="39">
        <v>112.4</v>
      </c>
      <c r="AA7" s="39">
        <v>110.9</v>
      </c>
      <c r="AB7" s="39">
        <v>108.74</v>
      </c>
      <c r="AC7" s="39">
        <v>111.06</v>
      </c>
      <c r="AD7" s="39">
        <v>111.34</v>
      </c>
      <c r="AE7" s="39">
        <v>110.02</v>
      </c>
      <c r="AF7" s="39">
        <v>108.76</v>
      </c>
      <c r="AG7" s="39">
        <v>108.46</v>
      </c>
      <c r="AH7" s="39">
        <v>112.01</v>
      </c>
      <c r="AI7" s="39">
        <v>0</v>
      </c>
      <c r="AJ7" s="39">
        <v>0</v>
      </c>
      <c r="AK7" s="39">
        <v>0</v>
      </c>
      <c r="AL7" s="39">
        <v>0</v>
      </c>
      <c r="AM7" s="39">
        <v>0</v>
      </c>
      <c r="AN7" s="39">
        <v>9.35</v>
      </c>
      <c r="AO7" s="39">
        <v>10.130000000000001</v>
      </c>
      <c r="AP7" s="39">
        <v>7.31</v>
      </c>
      <c r="AQ7" s="39">
        <v>7.48</v>
      </c>
      <c r="AR7" s="39">
        <v>11.94</v>
      </c>
      <c r="AS7" s="39">
        <v>1.08</v>
      </c>
      <c r="AT7" s="39">
        <v>292.01</v>
      </c>
      <c r="AU7" s="39">
        <v>790.81</v>
      </c>
      <c r="AV7" s="39">
        <v>838.22</v>
      </c>
      <c r="AW7" s="39">
        <v>757.65</v>
      </c>
      <c r="AX7" s="39">
        <v>595.78</v>
      </c>
      <c r="AY7" s="39">
        <v>398.29</v>
      </c>
      <c r="AZ7" s="39">
        <v>388.67</v>
      </c>
      <c r="BA7" s="39">
        <v>355.27</v>
      </c>
      <c r="BB7" s="39">
        <v>359.7</v>
      </c>
      <c r="BC7" s="39">
        <v>362.93</v>
      </c>
      <c r="BD7" s="39">
        <v>264.97000000000003</v>
      </c>
      <c r="BE7" s="39">
        <v>503.62</v>
      </c>
      <c r="BF7" s="39">
        <v>492.48</v>
      </c>
      <c r="BG7" s="39">
        <v>479.05</v>
      </c>
      <c r="BH7" s="39">
        <v>464.64</v>
      </c>
      <c r="BI7" s="39">
        <v>444.79</v>
      </c>
      <c r="BJ7" s="39">
        <v>431</v>
      </c>
      <c r="BK7" s="39">
        <v>422.5</v>
      </c>
      <c r="BL7" s="39">
        <v>458.27</v>
      </c>
      <c r="BM7" s="39">
        <v>447.01</v>
      </c>
      <c r="BN7" s="39">
        <v>439.05</v>
      </c>
      <c r="BO7" s="39">
        <v>266.61</v>
      </c>
      <c r="BP7" s="39">
        <v>114.08</v>
      </c>
      <c r="BQ7" s="39">
        <v>114.81</v>
      </c>
      <c r="BR7" s="39">
        <v>111.75</v>
      </c>
      <c r="BS7" s="39">
        <v>109.5</v>
      </c>
      <c r="BT7" s="39">
        <v>107.37</v>
      </c>
      <c r="BU7" s="39">
        <v>100.82</v>
      </c>
      <c r="BV7" s="39">
        <v>101.64</v>
      </c>
      <c r="BW7" s="39">
        <v>96.77</v>
      </c>
      <c r="BX7" s="39">
        <v>95.81</v>
      </c>
      <c r="BY7" s="39">
        <v>95.26</v>
      </c>
      <c r="BZ7" s="39">
        <v>103.24</v>
      </c>
      <c r="CA7" s="39">
        <v>110.17</v>
      </c>
      <c r="CB7" s="39">
        <v>109.88</v>
      </c>
      <c r="CC7" s="39">
        <v>112.52</v>
      </c>
      <c r="CD7" s="39">
        <v>114.6</v>
      </c>
      <c r="CE7" s="39">
        <v>116.73</v>
      </c>
      <c r="CF7" s="39">
        <v>179.55</v>
      </c>
      <c r="CG7" s="39">
        <v>179.16</v>
      </c>
      <c r="CH7" s="39">
        <v>187.18</v>
      </c>
      <c r="CI7" s="39">
        <v>189.58</v>
      </c>
      <c r="CJ7" s="39">
        <v>192.82</v>
      </c>
      <c r="CK7" s="39">
        <v>168.38</v>
      </c>
      <c r="CL7" s="39">
        <v>78.84</v>
      </c>
      <c r="CM7" s="39">
        <v>82.24</v>
      </c>
      <c r="CN7" s="39">
        <v>76.34</v>
      </c>
      <c r="CO7" s="39">
        <v>74.260000000000005</v>
      </c>
      <c r="CP7" s="39">
        <v>81.22</v>
      </c>
      <c r="CQ7" s="39">
        <v>53.52</v>
      </c>
      <c r="CR7" s="39">
        <v>54.24</v>
      </c>
      <c r="CS7" s="39">
        <v>55.88</v>
      </c>
      <c r="CT7" s="39">
        <v>55.22</v>
      </c>
      <c r="CU7" s="39">
        <v>54.05</v>
      </c>
      <c r="CV7" s="39">
        <v>60</v>
      </c>
      <c r="CW7" s="39">
        <v>81.489999999999995</v>
      </c>
      <c r="CX7" s="39">
        <v>79.599999999999994</v>
      </c>
      <c r="CY7" s="39">
        <v>84.77</v>
      </c>
      <c r="CZ7" s="39">
        <v>86.02</v>
      </c>
      <c r="DA7" s="39">
        <v>77.5</v>
      </c>
      <c r="DB7" s="39">
        <v>81.459999999999994</v>
      </c>
      <c r="DC7" s="39">
        <v>81.680000000000007</v>
      </c>
      <c r="DD7" s="39">
        <v>80.989999999999995</v>
      </c>
      <c r="DE7" s="39">
        <v>80.930000000000007</v>
      </c>
      <c r="DF7" s="39">
        <v>80.510000000000005</v>
      </c>
      <c r="DG7" s="39">
        <v>89.8</v>
      </c>
      <c r="DH7" s="39">
        <v>45.11</v>
      </c>
      <c r="DI7" s="39">
        <v>46.55</v>
      </c>
      <c r="DJ7" s="39">
        <v>48.35</v>
      </c>
      <c r="DK7" s="39">
        <v>50.15</v>
      </c>
      <c r="DL7" s="39">
        <v>52</v>
      </c>
      <c r="DM7" s="39">
        <v>47.7</v>
      </c>
      <c r="DN7" s="39">
        <v>48.14</v>
      </c>
      <c r="DO7" s="39">
        <v>46.61</v>
      </c>
      <c r="DP7" s="39">
        <v>47.97</v>
      </c>
      <c r="DQ7" s="39">
        <v>49.12</v>
      </c>
      <c r="DR7" s="39">
        <v>49.59</v>
      </c>
      <c r="DS7" s="39">
        <v>0.22</v>
      </c>
      <c r="DT7" s="39">
        <v>0.84</v>
      </c>
      <c r="DU7" s="39">
        <v>0.28999999999999998</v>
      </c>
      <c r="DV7" s="39">
        <v>0.31</v>
      </c>
      <c r="DW7" s="39">
        <v>1.1200000000000001</v>
      </c>
      <c r="DX7" s="39">
        <v>7.26</v>
      </c>
      <c r="DY7" s="39">
        <v>11.13</v>
      </c>
      <c r="DZ7" s="39">
        <v>10.84</v>
      </c>
      <c r="EA7" s="39">
        <v>15.33</v>
      </c>
      <c r="EB7" s="39">
        <v>16.760000000000002</v>
      </c>
      <c r="EC7" s="39">
        <v>19.440000000000001</v>
      </c>
      <c r="ED7" s="39">
        <v>1.1499999999999999</v>
      </c>
      <c r="EE7" s="39">
        <v>0.99</v>
      </c>
      <c r="EF7" s="39">
        <v>0.27</v>
      </c>
      <c r="EG7" s="39">
        <v>0.65</v>
      </c>
      <c r="EH7" s="39">
        <v>0.57999999999999996</v>
      </c>
      <c r="EI7" s="39">
        <v>1.65</v>
      </c>
      <c r="EJ7" s="39">
        <v>0.47</v>
      </c>
      <c r="EK7" s="39">
        <v>0.39</v>
      </c>
      <c r="EL7" s="39">
        <v>0.43</v>
      </c>
      <c r="EM7" s="39">
        <v>0.42</v>
      </c>
      <c r="EN7" s="39">
        <v>0.68</v>
      </c>
    </row>
    <row r="8" spans="1:144" x14ac:dyDescent="0.2">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2">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2">
      <c r="B11">
        <v>4</v>
      </c>
      <c r="C11">
        <v>3</v>
      </c>
      <c r="D11">
        <v>2</v>
      </c>
      <c r="E11">
        <v>1</v>
      </c>
      <c r="F11">
        <v>0</v>
      </c>
      <c r="G11" t="s">
        <v>105</v>
      </c>
    </row>
    <row r="12" spans="1:144" x14ac:dyDescent="0.2">
      <c r="B12">
        <v>1</v>
      </c>
      <c r="C12">
        <v>1</v>
      </c>
      <c r="D12">
        <v>1</v>
      </c>
      <c r="E12">
        <v>1</v>
      </c>
      <c r="F12">
        <v>1</v>
      </c>
      <c r="G12" t="s">
        <v>106</v>
      </c>
    </row>
    <row r="13" spans="1:144" x14ac:dyDescent="0.2">
      <c r="B13" t="s">
        <v>107</v>
      </c>
      <c r="C13" t="s">
        <v>107</v>
      </c>
      <c r="D13" t="s">
        <v>107</v>
      </c>
      <c r="E13" t="s">
        <v>107</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2021-02-10T04:25:58Z</cp:lastPrinted>
  <dcterms:created xsi:type="dcterms:W3CDTF">2020-12-04T02:05:29Z</dcterms:created>
  <dcterms:modified xsi:type="dcterms:W3CDTF">2021-02-10T04:26:01Z</dcterms:modified>
  <cp:category/>
</cp:coreProperties>
</file>