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5 確認済みファイル（HP掲載用）\17 下仁田町○□■△\"/>
    </mc:Choice>
  </mc:AlternateContent>
  <workbookProtection workbookAlgorithmName="SHA-512" workbookHashValue="NNVrt+jTRVl7B//nwmzIZ60wIao2Pn7y3/sZltTshVuPAqvGvM2vSvIeqmvxD2b5XNbU3gsSQQ5hJ9mOt1hs5A==" workbookSaltValue="vHoR6nNyv6PLxcJCwZ4hxg==" workbookSpinCount="100000" lockStructure="1"/>
  <bookViews>
    <workbookView xWindow="-120" yWindow="-120" windowWidth="29040" windowHeight="1584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E86" i="4"/>
  <c r="AT10" i="4"/>
  <c r="AL10" i="4"/>
  <c r="W10" i="4"/>
  <c r="I10" i="4"/>
  <c r="B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<sst xmlns="http://schemas.openxmlformats.org/spreadsheetml/2006/main" count="239" uniqueCount="114">
  <si>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</si>
  <si>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</si>
  <si>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</si>
  <si>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</si>
  <si>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</si>
  <si>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</si>
  <si>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</si>
  <si>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</si>
  <si>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</si>
  <si>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</si>
  <si>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</si>
  <si>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</si>
  <si>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</si>
  <si>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</si>
  <si>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</si>
  <si>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</si>
  <si>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</si>
  <si>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</si>
  <si>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</si>
  <si>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</si>
  <si>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</si>
  <si>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</si>
  <si>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</si>
  <si>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</si>
  <si>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</si>
  <si>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</si>
  <si>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</si>
  <si>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</si>
  <si>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</si>
  <si>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</si>
  <si>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</si>
  <si>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</si>
  <si>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</si>
  <si>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</si>
  <si>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</si>
  <si>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</si>
  <si>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</si>
  <si>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</si>
  <si>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</si>
  <si>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</si>
  <si>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</si>
  <si>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</si>
  <si>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</si>
  <si>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</si>
  <si>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</si>
  <si>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</si>
  <si>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</si>
  <si>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</si>
  <si>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</si>
  <si>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</si>
  <si>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</si>
  <si>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</si>
  <si>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</si>
  <si>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</si>
  <si>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</si>
  <si>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</si>
  <si>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</si>
  <si>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</si>
  <si>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</si>
  <si>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</si>
  <si>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</si>
  <si>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</si>
  <si>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</si>
  <si>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</si>
  <si>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</si>
  <si>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</si>
  <si>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</si>
  <si>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</si>
  <si>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</si>
  <si>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</si>
  <si>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</si>
  <si>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</si>
  <si>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</si>
  <si>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</si>
  <si>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</si>
  <si>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</si>
  <si>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</si>
  <si>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</si>
  <si>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</si>
  <si>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</si>
  <si>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</si>
  <si>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</si>
  <si>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</si>
  <si>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</si>
  <si>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</si>
  <si>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</si>
  <si>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</si>
  <si>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</si>
  <si>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</si>
  <si>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</si>
  <si>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</si>
  <si>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</si>
  <si>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</si>
  <si>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</si>
  <si>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</si>
  <si>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</si>
  <si>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</si>
  <si>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</si>
  <si>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下仁田町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</si>
  <si>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</si>
  <si>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</si>
  <si>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</si>
  <si>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</si>
  <si>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</si>
  <si>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</si>
  <si>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</si>
  <si>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</si>
  <si>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</si>
  <si>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</si>
  <si>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</si>
  <si>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</si>
  <si>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市町村設置型浄化槽事業を進めていく上では、今後、物価上昇や労務単価の上昇にともなう、工事費・管理委託費の増大化、老朽化にともなう修繕費の増大化など幾つか課題がある。経営赤字にならないよう工夫・対策を講じ、料金改定等も視野に入れ、鏑川源流の町として今後も浄化槽普及に努め、清流の復元を目指したいと考える。</t>
    <rPh sb="25" eb="27">
      <t>ブッカ</t>
    </rPh>
    <rPh sb="27" eb="29">
      <t>ジョウショウ</t>
    </rPh>
    <rPh sb="30" eb="32">
      <t>ロウム</t>
    </rPh>
    <rPh sb="32" eb="34">
      <t>タンカ</t>
    </rPh>
    <rPh sb="35" eb="37">
      <t>ジョウショウ</t>
    </rPh>
    <rPh sb="103" eb="105">
      <t>リョウキン</t>
    </rPh>
    <rPh sb="105" eb="107">
      <t>カイテイ</t>
    </rPh>
    <rPh sb="107" eb="108">
      <t>トウ</t>
    </rPh>
    <rPh sb="109" eb="111">
      <t>シヤ</t>
    </rPh>
    <rPh sb="112" eb="113">
      <t>イ</t>
    </rPh>
    <phoneticPr fontId="15"/>
  </si>
  <si>
    <t>・下仁田町では現在浄化槽の普及推進を行っており、老朽化にともなう、修繕が増加している。特に躯体内部の修繕は費用が多大にかかるため、財政の圧迫に繋がる。将来的に浄化槽の普及が広くなされた後には、修繕の時代がやってくるので、今のうちから対策を講じておくことが必要となる。</t>
    <rPh sb="43" eb="44">
      <t>トク</t>
    </rPh>
    <rPh sb="45" eb="47">
      <t>クタイ</t>
    </rPh>
    <rPh sb="47" eb="49">
      <t>ナイブ</t>
    </rPh>
    <rPh sb="50" eb="52">
      <t>シュウゼン</t>
    </rPh>
    <rPh sb="53" eb="55">
      <t>ヒヨウ</t>
    </rPh>
    <rPh sb="56" eb="58">
      <t>タダイ</t>
    </rPh>
    <rPh sb="65" eb="67">
      <t>ザイセイ</t>
    </rPh>
    <rPh sb="68" eb="70">
      <t>アッパク</t>
    </rPh>
    <rPh sb="71" eb="72">
      <t>ツナ</t>
    </rPh>
    <rPh sb="110" eb="111">
      <t>イマ</t>
    </rPh>
    <rPh sb="116" eb="118">
      <t>タイサク</t>
    </rPh>
    <rPh sb="119" eb="120">
      <t>コウ</t>
    </rPh>
    <phoneticPr fontId="15"/>
  </si>
  <si>
    <t>・下仁田町では平成20年度より市町村設置型浄化槽事業を行っており、国庫補助金・県費補助金・設置者負担金及び起債で事業を行っている。
　④表から債務残高は、前年度と比べると低下し、債務残高を全体の年度で比較すると年々、低下傾向にあるが、類似市町村と比べると高い割合である。
　⑤表より、経費回収率は、前年度と比べ、ほぼ横這いで推移している。類似団体平均値は上回っている。
　⑦表より施設利用率は、前年度と比べ低下したものの、類似団体平均よりは高い割合である。
　⑧表の水洗化率は、これまでの算出方法が誤っていたため、修正により、大きく低下したものである。
　総合的にみると、①表でみるように、過去５年で赤字経営が続いてしまっていることから、経営改善に向けた取組が必要となっている。
　</t>
    <rPh sb="81" eb="84">
      <t>ゼンネンド</t>
    </rPh>
    <rPh sb="85" eb="86">
      <t>クラ</t>
    </rPh>
    <rPh sb="89" eb="91">
      <t>テイカ</t>
    </rPh>
    <rPh sb="131" eb="132">
      <t>タカ</t>
    </rPh>
    <rPh sb="133" eb="135">
      <t>ワリアイ</t>
    </rPh>
    <rPh sb="142" eb="143">
      <t>ヒョウ</t>
    </rPh>
    <rPh sb="146" eb="148">
      <t>ケイヒ</t>
    </rPh>
    <rPh sb="148" eb="150">
      <t>カイシュウ</t>
    </rPh>
    <rPh sb="150" eb="151">
      <t>リツ</t>
    </rPh>
    <rPh sb="153" eb="156">
      <t>ゼンネンド</t>
    </rPh>
    <rPh sb="157" eb="158">
      <t>クラ</t>
    </rPh>
    <rPh sb="162" eb="164">
      <t>ヨコバ</t>
    </rPh>
    <rPh sb="166" eb="168">
      <t>スイイ</t>
    </rPh>
    <rPh sb="173" eb="175">
      <t>ルイジ</t>
    </rPh>
    <rPh sb="175" eb="177">
      <t>ダンタイ</t>
    </rPh>
    <rPh sb="177" eb="180">
      <t>ヘイキンチ</t>
    </rPh>
    <rPh sb="181" eb="183">
      <t>ウワマワ</t>
    </rPh>
    <rPh sb="191" eb="192">
      <t>ヒョウ</t>
    </rPh>
    <rPh sb="201" eb="204">
      <t>ゼンネンド</t>
    </rPh>
    <rPh sb="205" eb="206">
      <t>クラ</t>
    </rPh>
    <rPh sb="207" eb="209">
      <t>テイカ</t>
    </rPh>
    <rPh sb="224" eb="225">
      <t>タカ</t>
    </rPh>
    <rPh sb="226" eb="228">
      <t>ワリアイ</t>
    </rPh>
    <rPh sb="235" eb="236">
      <t>ヒョウ</t>
    </rPh>
    <rPh sb="237" eb="240">
      <t>スイセンカ</t>
    </rPh>
    <rPh sb="240" eb="241">
      <t>リツ</t>
    </rPh>
    <rPh sb="248" eb="250">
      <t>サンシュツ</t>
    </rPh>
    <rPh sb="250" eb="252">
      <t>ホウホウ</t>
    </rPh>
    <rPh sb="253" eb="254">
      <t>アヤマ</t>
    </rPh>
    <rPh sb="261" eb="263">
      <t>シュウセイ</t>
    </rPh>
    <rPh sb="267" eb="268">
      <t>オオ</t>
    </rPh>
    <rPh sb="270" eb="272">
      <t>テイカ</t>
    </rPh>
    <rPh sb="301" eb="303">
      <t>カコ</t>
    </rPh>
    <rPh sb="304" eb="305">
      <t>ネン</t>
    </rPh>
    <rPh sb="308" eb="310">
      <t>ケイエイ</t>
    </rPh>
    <rPh sb="311" eb="312">
      <t>ツヅ</t>
    </rPh>
    <rPh sb="325" eb="327">
      <t>ケイエイ</t>
    </rPh>
    <rPh sb="327" eb="329">
      <t>カイゼン</t>
    </rPh>
    <rPh sb="330" eb="331">
      <t>ム</t>
    </rPh>
    <rPh sb="333" eb="335">
      <t>トリクミ</t>
    </rPh>
    <rPh sb="336" eb="338">
      <t>ヒツヨウ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</si>
</sst>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0-4558-BA3A-C9F204238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0-4558-BA3A-C9F204238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59.09</c:v>
                </c:pt>
                <c:pt idx="1">
                  <c:v>59</c:v>
                </c:pt>
                <c:pt idx="2">
                  <c:v>59.03</c:v>
                </c:pt>
                <c:pt idx="3">
                  <c:v>57.77</c:v>
                </c:pt>
                <c:pt idx="4">
                  <c:v>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9-4E05-8DD9-F445DA5B3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F9-4E05-8DD9-F445DA5B3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24.57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B-48D5-8E46-C41FE2B6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B-48D5-8E46-C41FE2B6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93.44</c:v>
                </c:pt>
                <c:pt idx="1">
                  <c:v>85.37</c:v>
                </c:pt>
                <c:pt idx="2">
                  <c:v>91.18</c:v>
                </c:pt>
                <c:pt idx="3">
                  <c:v>95.23</c:v>
                </c:pt>
                <c:pt idx="4">
                  <c:v>83.44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3-4B2E-8E12-EF4AC75E4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63-4B2E-8E12-EF4AC75E4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8-4BDB-BABF-BB2175062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8-4BDB-BABF-BB2175062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2-4F05-B5F6-F5AC9356B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02-4F05-B5F6-F5AC9356B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B-4191-AE81-AA308F5BD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7B-4191-AE81-AA308F5BD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0-43C2-BBCD-023AA0E82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0-43C2-BBCD-023AA0E82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690.8</c:v>
                </c:pt>
                <c:pt idx="1">
                  <c:v>677.31</c:v>
                </c:pt>
                <c:pt idx="2">
                  <c:v>632.92999999999995</c:v>
                </c:pt>
                <c:pt idx="3">
                  <c:v>628.27</c:v>
                </c:pt>
                <c:pt idx="4">
                  <c:v>549.45000000000005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B-4EFA-AD05-DA3C3C3FB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B-4EFA-AD05-DA3C3C3FB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75.48</c:v>
                </c:pt>
                <c:pt idx="1">
                  <c:v>75.66</c:v>
                </c:pt>
                <c:pt idx="2">
                  <c:v>77.790000000000006</c:v>
                </c:pt>
                <c:pt idx="3">
                  <c:v>77.92</c:v>
                </c:pt>
                <c:pt idx="4">
                  <c:v>77.39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E-4C26-AF1C-128033E3E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E-4C26-AF1C-128033E3E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239.92</c:v>
                </c:pt>
                <c:pt idx="1">
                  <c:v>244.22</c:v>
                </c:pt>
                <c:pt idx="2">
                  <c:v>237.77</c:v>
                </c:pt>
                <c:pt idx="3">
                  <c:v>237.68</c:v>
                </c:pt>
                <c:pt idx="4">
                  <c:v>245.33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7-4AA1-A2EB-AC1152357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97-4AA1-A2EB-AC1152357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群馬県　下仁田町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7406</v>
      </c>
      <c r="AM8" s="68"/>
      <c r="AN8" s="68"/>
      <c r="AO8" s="68"/>
      <c r="AP8" s="68"/>
      <c r="AQ8" s="68"/>
      <c r="AR8" s="68"/>
      <c r="AS8" s="68"/>
      <c r="AT8" s="67">
        <f>データ!T6</f>
        <v>188.38</v>
      </c>
      <c r="AU8" s="67"/>
      <c r="AV8" s="67"/>
      <c r="AW8" s="67"/>
      <c r="AX8" s="67"/>
      <c r="AY8" s="67"/>
      <c r="AZ8" s="67"/>
      <c r="BA8" s="67"/>
      <c r="BB8" s="67">
        <f>データ!U6</f>
        <v>39.31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81.400000000000006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4000</v>
      </c>
      <c r="AE10" s="68"/>
      <c r="AF10" s="68"/>
      <c r="AG10" s="68"/>
      <c r="AH10" s="68"/>
      <c r="AI10" s="68"/>
      <c r="AJ10" s="68"/>
      <c r="AK10" s="2"/>
      <c r="AL10" s="68">
        <f>データ!V6</f>
        <v>5987</v>
      </c>
      <c r="AM10" s="68"/>
      <c r="AN10" s="68"/>
      <c r="AO10" s="68"/>
      <c r="AP10" s="68"/>
      <c r="AQ10" s="68"/>
      <c r="AR10" s="68"/>
      <c r="AS10" s="68"/>
      <c r="AT10" s="67">
        <f>データ!W6</f>
        <v>0.13</v>
      </c>
      <c r="AU10" s="67"/>
      <c r="AV10" s="67"/>
      <c r="AW10" s="67"/>
      <c r="AX10" s="67"/>
      <c r="AY10" s="67"/>
      <c r="AZ10" s="67"/>
      <c r="BA10" s="67"/>
      <c r="BB10" s="67">
        <f>データ!X6</f>
        <v>46053.85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7ztlK1f8Ksl398vITSUS47xddU5XTrETVHJkS86xnZEuaukIP1nrarg5XVT6Xc5JkJtmxYgSeNWohQhmmuXwWA==" saltValue="1fllQoQuVx5LttyTD7XDL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103829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群馬県　下仁田町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81.400000000000006</v>
      </c>
      <c r="Q6" s="34">
        <f t="shared" si="3"/>
        <v>100</v>
      </c>
      <c r="R6" s="34">
        <f t="shared" si="3"/>
        <v>4000</v>
      </c>
      <c r="S6" s="34">
        <f t="shared" si="3"/>
        <v>7406</v>
      </c>
      <c r="T6" s="34">
        <f t="shared" si="3"/>
        <v>188.38</v>
      </c>
      <c r="U6" s="34">
        <f t="shared" si="3"/>
        <v>39.31</v>
      </c>
      <c r="V6" s="34">
        <f t="shared" si="3"/>
        <v>5987</v>
      </c>
      <c r="W6" s="34">
        <f t="shared" si="3"/>
        <v>0.13</v>
      </c>
      <c r="X6" s="34">
        <f t="shared" si="3"/>
        <v>46053.85</v>
      </c>
      <c r="Y6" s="35">
        <f>IF(Y7="",NA(),Y7)</f>
        <v>93.44</v>
      </c>
      <c r="Z6" s="35">
        <f t="shared" ref="Z6:AH6" si="4">IF(Z7="",NA(),Z7)</f>
        <v>85.37</v>
      </c>
      <c r="AA6" s="35">
        <f t="shared" si="4"/>
        <v>91.18</v>
      </c>
      <c r="AB6" s="35">
        <f t="shared" si="4"/>
        <v>95.23</v>
      </c>
      <c r="AC6" s="35">
        <f t="shared" si="4"/>
        <v>83.44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690.8</v>
      </c>
      <c r="BG6" s="35">
        <f t="shared" ref="BG6:BO6" si="7">IF(BG7="",NA(),BG7)</f>
        <v>677.31</v>
      </c>
      <c r="BH6" s="35">
        <f t="shared" si="7"/>
        <v>632.92999999999995</v>
      </c>
      <c r="BI6" s="35">
        <f t="shared" si="7"/>
        <v>628.27</v>
      </c>
      <c r="BJ6" s="35">
        <f t="shared" si="7"/>
        <v>549.45000000000005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407.42</v>
      </c>
      <c r="BO6" s="35">
        <f t="shared" si="7"/>
        <v>386.46</v>
      </c>
      <c r="BP6" s="34" t="str">
        <f>IF(BP7="","",IF(BP7="-","【-】","【"&amp;SUBSTITUTE(TEXT(BP7,"#,##0.00"),"-","△")&amp;"】"))</f>
        <v>【325.02】</v>
      </c>
      <c r="BQ6" s="35">
        <f>IF(BQ7="",NA(),BQ7)</f>
        <v>75.48</v>
      </c>
      <c r="BR6" s="35">
        <f t="shared" ref="BR6:BZ6" si="8">IF(BR7="",NA(),BR7)</f>
        <v>75.66</v>
      </c>
      <c r="BS6" s="35">
        <f t="shared" si="8"/>
        <v>77.790000000000006</v>
      </c>
      <c r="BT6" s="35">
        <f t="shared" si="8"/>
        <v>77.92</v>
      </c>
      <c r="BU6" s="35">
        <f t="shared" si="8"/>
        <v>77.39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57.08</v>
      </c>
      <c r="BZ6" s="35">
        <f t="shared" si="8"/>
        <v>55.85</v>
      </c>
      <c r="CA6" s="34" t="str">
        <f>IF(CA7="","",IF(CA7="-","【-】","【"&amp;SUBSTITUTE(TEXT(CA7,"#,##0.00"),"-","△")&amp;"】"))</f>
        <v>【60.61】</v>
      </c>
      <c r="CB6" s="35">
        <f>IF(CB7="",NA(),CB7)</f>
        <v>239.92</v>
      </c>
      <c r="CC6" s="35">
        <f t="shared" ref="CC6:CK6" si="9">IF(CC7="",NA(),CC7)</f>
        <v>244.22</v>
      </c>
      <c r="CD6" s="35">
        <f t="shared" si="9"/>
        <v>237.77</v>
      </c>
      <c r="CE6" s="35">
        <f t="shared" si="9"/>
        <v>237.68</v>
      </c>
      <c r="CF6" s="35">
        <f t="shared" si="9"/>
        <v>245.33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286.86</v>
      </c>
      <c r="CK6" s="35">
        <f t="shared" si="9"/>
        <v>287.91000000000003</v>
      </c>
      <c r="CL6" s="34" t="str">
        <f>IF(CL7="","",IF(CL7="-","【-】","【"&amp;SUBSTITUTE(TEXT(CL7,"#,##0.00"),"-","△")&amp;"】"))</f>
        <v>【270.94】</v>
      </c>
      <c r="CM6" s="35">
        <f>IF(CM7="",NA(),CM7)</f>
        <v>59.09</v>
      </c>
      <c r="CN6" s="35">
        <f t="shared" ref="CN6:CV6" si="10">IF(CN7="",NA(),CN7)</f>
        <v>59</v>
      </c>
      <c r="CO6" s="35">
        <f t="shared" si="10"/>
        <v>59.03</v>
      </c>
      <c r="CP6" s="35">
        <f t="shared" si="10"/>
        <v>57.77</v>
      </c>
      <c r="CQ6" s="35">
        <f t="shared" si="10"/>
        <v>56.7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57.22</v>
      </c>
      <c r="CV6" s="35">
        <f t="shared" si="10"/>
        <v>54.93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24.57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67.290000000000006</v>
      </c>
      <c r="DG6" s="35">
        <f t="shared" si="11"/>
        <v>65.569999999999993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103829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81.400000000000006</v>
      </c>
      <c r="Q7" s="38">
        <v>100</v>
      </c>
      <c r="R7" s="38">
        <v>4000</v>
      </c>
      <c r="S7" s="38">
        <v>7406</v>
      </c>
      <c r="T7" s="38">
        <v>188.38</v>
      </c>
      <c r="U7" s="38">
        <v>39.31</v>
      </c>
      <c r="V7" s="38">
        <v>5987</v>
      </c>
      <c r="W7" s="38">
        <v>0.13</v>
      </c>
      <c r="X7" s="38">
        <v>46053.85</v>
      </c>
      <c r="Y7" s="38">
        <v>93.44</v>
      </c>
      <c r="Z7" s="38">
        <v>85.37</v>
      </c>
      <c r="AA7" s="38">
        <v>91.18</v>
      </c>
      <c r="AB7" s="38">
        <v>95.23</v>
      </c>
      <c r="AC7" s="38">
        <v>83.44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690.8</v>
      </c>
      <c r="BG7" s="38">
        <v>677.31</v>
      </c>
      <c r="BH7" s="38">
        <v>632.92999999999995</v>
      </c>
      <c r="BI7" s="38">
        <v>628.27</v>
      </c>
      <c r="BJ7" s="38">
        <v>549.45000000000005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386.46</v>
      </c>
      <c r="BP7" s="38">
        <v>325.02</v>
      </c>
      <c r="BQ7" s="38">
        <v>75.48</v>
      </c>
      <c r="BR7" s="38">
        <v>75.66</v>
      </c>
      <c r="BS7" s="38">
        <v>77.790000000000006</v>
      </c>
      <c r="BT7" s="38">
        <v>77.92</v>
      </c>
      <c r="BU7" s="38">
        <v>77.39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55.85</v>
      </c>
      <c r="CA7" s="38">
        <v>60.61</v>
      </c>
      <c r="CB7" s="38">
        <v>239.92</v>
      </c>
      <c r="CC7" s="38">
        <v>244.22</v>
      </c>
      <c r="CD7" s="38">
        <v>237.77</v>
      </c>
      <c r="CE7" s="38">
        <v>237.68</v>
      </c>
      <c r="CF7" s="38">
        <v>245.33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287.91000000000003</v>
      </c>
      <c r="CL7" s="38">
        <v>270.94</v>
      </c>
      <c r="CM7" s="38">
        <v>59.09</v>
      </c>
      <c r="CN7" s="38">
        <v>59</v>
      </c>
      <c r="CO7" s="38">
        <v>59.03</v>
      </c>
      <c r="CP7" s="38">
        <v>57.77</v>
      </c>
      <c r="CQ7" s="38">
        <v>56.7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54.93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24.57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65.569999999999993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Printed>2020-02-14T03:54:38Z</cp:lastPrinted>
  <dcterms:created xsi:type="dcterms:W3CDTF">2019-12-05T05:28:38Z</dcterms:created>
  <dcterms:modified xsi:type="dcterms:W3CDTF">2020-02-14T03:54:43Z</dcterms:modified>
  <cp:category/>
</cp:coreProperties>
</file>