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13○榛東村\"/>
    </mc:Choice>
  </mc:AlternateContent>
  <workbookProtection workbookAlgorithmName="SHA-512" workbookHashValue="oYmlWG9CavUpuIPI4EZhTdAcVBCEAV/u2pwsOmZb1Dp3utcHMe3T7dLil6/V4Kwi7ypAPIlyqcL8TrSjOa0KFQ==" workbookSaltValue="lvFhvZlEdZ3kwwCdbPph8w==" workbookSpinCount="100000" lockStructure="1"/>
  <bookViews>
    <workbookView xWindow="0" yWindow="0" windowWidth="9570" windowHeight="86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<sst xmlns="http://schemas.openxmlformats.org/spreadsheetml/2006/main" count="233" uniqueCount="115">
  <si>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</si>
  <si>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</si>
  <si>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</si>
  <si>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</si>
  <si>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</si>
  <si>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</si>
  <si>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</si>
  <si>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</si>
  <si>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</si>
  <si>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</si>
  <si>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</si>
  <si>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</si>
  <si>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</si>
  <si>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</si>
  <si>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</si>
  <si>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</si>
  <si>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</si>
  <si>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</si>
  <si>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</si>
  <si>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</si>
  <si>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</si>
  <si>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</si>
  <si>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</si>
  <si>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</si>
  <si>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</si>
  <si>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</si>
  <si>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</si>
  <si>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</si>
  <si>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</si>
  <si>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</si>
  <si>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</si>
  <si>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</si>
  <si>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</si>
  <si>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</si>
  <si>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</si>
  <si>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</si>
  <si>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</si>
  <si>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</si>
  <si>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</si>
  <si>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</si>
  <si>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</si>
  <si>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</si>
  <si>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</si>
  <si>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</si>
  <si>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</si>
  <si>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</si>
  <si>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</si>
  <si>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</si>
  <si>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</si>
  <si>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</si>
  <si>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</si>
  <si>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</si>
  <si>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</si>
  <si>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</si>
  <si>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</si>
  <si>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</si>
  <si>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</si>
  <si>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</si>
  <si>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</si>
  <si>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</si>
  <si>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</si>
  <si>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</si>
  <si>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</si>
  <si>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</si>
  <si>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</si>
  <si>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</si>
  <si>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</si>
  <si>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</si>
  <si>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</si>
  <si>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</si>
  <si>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</si>
  <si>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</si>
  <si>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</si>
  <si>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</si>
  <si>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</si>
  <si>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</si>
  <si>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</si>
  <si>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</si>
  <si>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</si>
  <si>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</si>
  <si>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</si>
  <si>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</si>
  <si>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</si>
  <si>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</si>
  <si>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</si>
  <si>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</si>
  <si>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</si>
  <si>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</si>
  <si>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</si>
  <si>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</si>
  <si>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</si>
  <si>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</si>
  <si>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</si>
  <si>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</si>
  <si>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</si>
  <si>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</si>
  <si>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</si>
  <si>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</si>
  <si>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</si>
  <si>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</si>
  <si>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</si>
  <si>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</si>
  <si>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</si>
  <si>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</si>
  <si>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</si>
  <si>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</si>
  <si>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</si>
  <si>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</si>
  <si>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</si>
  <si>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</si>
  <si>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</si>
  <si>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</si>
  <si>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事業開始は平成３年度で２８年経過しているが、現在のところ早急な老朽化対策が必要な管渠はない。
　管渠整備終了後に建設当初ヒューム管を使用している箇所からの調査を検討していく。</t>
    <phoneticPr fontId="4"/>
  </si>
  <si>
    <t>　管渠整備終了後は、水洗化率向上が第一目標となる。同率が類似団体を大きく下回っている状況だと、有収水量の向上も考えられず、使用料の改定の検討も難しい。接続説明会を行う等、接続への理解と協力を対象者に求め、水洗化率の向上を図っていく。平成３０年度に経営戦略を策定し、経費を使用料で賄うことができる使用料の額を検討した。</t>
    <phoneticPr fontId="4"/>
  </si>
  <si>
    <t>　収益的収支比率は９２．１％であるが、総収益には他会計繰入金が含まれており、収支について健全化を図る必要がある。
　特定環境保全公共下水道事業については、整備予定面積が残り僅かとなっていることから債務残高は減少傾向にある。
　汚水処理原価は、整備面積の拡大に伴い、使用料収入も増加していることから、ほぼ変動がない。
　水洗化率については、類似団体平均を下回っている。合併浄化槽からの切り替えが進んでいないのが現状である。
　経費回収率は６９．３％となっており、料金収入は増加しているものの、マンホールポンプの更新工事等の維持管理費の増加に伴い、現在の料金収入のみでは、汚水処理費をまかなえていない状況がある。また、類似団体平均を下回っている。
※施設利用率については、県央水質浄化センターで処理しているため数値がない。汚水処理原価については、本村の下水道は分流式で雨水を処理していないため、類似団体平均を下回っている。</t>
    <rPh sb="212" eb="214">
      <t>ケイヒ</t>
    </rPh>
    <rPh sb="214" eb="217">
      <t>カイシュウリツ</t>
    </rPh>
    <rPh sb="272" eb="274">
      <t>ゲンザイ</t>
    </rPh>
    <rPh sb="275" eb="277">
      <t>リョウキン</t>
    </rPh>
    <rPh sb="277" eb="279">
      <t>シュウニュウ</t>
    </rPh>
    <rPh sb="284" eb="286">
      <t>オスイ</t>
    </rPh>
    <rPh sb="286" eb="288">
      <t>ショリ</t>
    </rPh>
    <rPh sb="288" eb="289">
      <t>ヒ</t>
    </rPh>
    <rPh sb="298" eb="30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</si>
</sst>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86-466F-9E48-B59F0B297A3B}"/>
            </c:ext>
          </c:extLst>
        </c:ser>
        <c:dLbls>
          <c:showLegendKey val="0"/>
          <c:showVal val="0"/>
          <c:showCatName val="0"/>
          <c:showSerName val="0"/>
          <c:showPercent val="0"/>
          <c:showBubbleSize val="0"/>
        </c:dLbls>
        <c:gapWidth val="150"/>
        <c:axId val="186354552"/>
        <c:axId val="18588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7286-466F-9E48-B59F0B297A3B}"/>
            </c:ext>
          </c:extLst>
        </c:ser>
        <c:dLbls>
          <c:showLegendKey val="0"/>
          <c:showVal val="0"/>
          <c:showCatName val="0"/>
          <c:showSerName val="0"/>
          <c:showPercent val="0"/>
          <c:showBubbleSize val="0"/>
        </c:dLbls>
        <c:marker val="1"/>
        <c:smooth val="0"/>
        <c:axId val="186354552"/>
        <c:axId val="185881160"/>
      </c:lineChart>
      <c:dateAx>
        <c:axId val="186354552"/>
        <c:scaling>
          <c:orientation val="minMax"/>
        </c:scaling>
        <c:delete val="1"/>
        <c:axPos val="b"/>
        <c:numFmt formatCode="ge" sourceLinked="1"/>
        <c:majorTickMark val="none"/>
        <c:minorTickMark val="none"/>
        <c:tickLblPos val="none"/>
        <c:crossAx val="185881160"/>
        <c:crosses val="autoZero"/>
        <c:auto val="1"/>
        <c:lblOffset val="100"/>
        <c:baseTimeUnit val="years"/>
      </c:dateAx>
      <c:valAx>
        <c:axId val="18588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5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35-402E-BF85-7CA08CD1EA52}"/>
            </c:ext>
          </c:extLst>
        </c:ser>
        <c:dLbls>
          <c:showLegendKey val="0"/>
          <c:showVal val="0"/>
          <c:showCatName val="0"/>
          <c:showSerName val="0"/>
          <c:showPercent val="0"/>
          <c:showBubbleSize val="0"/>
        </c:dLbls>
        <c:gapWidth val="150"/>
        <c:axId val="186865544"/>
        <c:axId val="18698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8035-402E-BF85-7CA08CD1EA52}"/>
            </c:ext>
          </c:extLst>
        </c:ser>
        <c:dLbls>
          <c:showLegendKey val="0"/>
          <c:showVal val="0"/>
          <c:showCatName val="0"/>
          <c:showSerName val="0"/>
          <c:showPercent val="0"/>
          <c:showBubbleSize val="0"/>
        </c:dLbls>
        <c:marker val="1"/>
        <c:smooth val="0"/>
        <c:axId val="186865544"/>
        <c:axId val="186987128"/>
      </c:lineChart>
      <c:dateAx>
        <c:axId val="186865544"/>
        <c:scaling>
          <c:orientation val="minMax"/>
        </c:scaling>
        <c:delete val="1"/>
        <c:axPos val="b"/>
        <c:numFmt formatCode="ge" sourceLinked="1"/>
        <c:majorTickMark val="none"/>
        <c:minorTickMark val="none"/>
        <c:tickLblPos val="none"/>
        <c:crossAx val="186987128"/>
        <c:crosses val="autoZero"/>
        <c:auto val="1"/>
        <c:lblOffset val="100"/>
        <c:baseTimeUnit val="years"/>
      </c:dateAx>
      <c:valAx>
        <c:axId val="18698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6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68.88</c:v>
                </c:pt>
                <c:pt idx="1">
                  <c:v>69.27</c:v>
                </c:pt>
                <c:pt idx="2">
                  <c:v>69.64</c:v>
                </c:pt>
                <c:pt idx="3">
                  <c:v>71.39</c:v>
                </c:pt>
                <c:pt idx="4">
                  <c:v>72.53</c:v>
                </c:pt>
              </c:numCache>
            </c:numRef>
          </c:val>
          <c:extLst xmlns:c16r2="http://schemas.microsoft.com/office/drawing/2015/06/chart">
            <c:ext xmlns:c16="http://schemas.microsoft.com/office/drawing/2014/chart" uri="{C3380CC4-5D6E-409C-BE32-E72D297353CC}">
              <c16:uniqueId val="{00000000-FA5A-4CE3-A938-7FB7D5641BA6}"/>
            </c:ext>
          </c:extLst>
        </c:ser>
        <c:dLbls>
          <c:showLegendKey val="0"/>
          <c:showVal val="0"/>
          <c:showCatName val="0"/>
          <c:showSerName val="0"/>
          <c:showPercent val="0"/>
          <c:showBubbleSize val="0"/>
        </c:dLbls>
        <c:gapWidth val="150"/>
        <c:axId val="186988304"/>
        <c:axId val="18698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FA5A-4CE3-A938-7FB7D5641BA6}"/>
            </c:ext>
          </c:extLst>
        </c:ser>
        <c:dLbls>
          <c:showLegendKey val="0"/>
          <c:showVal val="0"/>
          <c:showCatName val="0"/>
          <c:showSerName val="0"/>
          <c:showPercent val="0"/>
          <c:showBubbleSize val="0"/>
        </c:dLbls>
        <c:marker val="1"/>
        <c:smooth val="0"/>
        <c:axId val="186988304"/>
        <c:axId val="186988696"/>
      </c:lineChart>
      <c:dateAx>
        <c:axId val="186988304"/>
        <c:scaling>
          <c:orientation val="minMax"/>
        </c:scaling>
        <c:delete val="1"/>
        <c:axPos val="b"/>
        <c:numFmt formatCode="ge" sourceLinked="1"/>
        <c:majorTickMark val="none"/>
        <c:minorTickMark val="none"/>
        <c:tickLblPos val="none"/>
        <c:crossAx val="186988696"/>
        <c:crosses val="autoZero"/>
        <c:auto val="1"/>
        <c:lblOffset val="100"/>
        <c:baseTimeUnit val="years"/>
      </c:dateAx>
      <c:valAx>
        <c:axId val="18698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8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93.62</c:v>
                </c:pt>
                <c:pt idx="1">
                  <c:v>94.96</c:v>
                </c:pt>
                <c:pt idx="2">
                  <c:v>93.52</c:v>
                </c:pt>
                <c:pt idx="3">
                  <c:v>92.04</c:v>
                </c:pt>
                <c:pt idx="4">
                  <c:v>92.12</c:v>
                </c:pt>
              </c:numCache>
            </c:numRef>
          </c:val>
          <c:extLst xmlns:c16r2="http://schemas.microsoft.com/office/drawing/2015/06/chart">
            <c:ext xmlns:c16="http://schemas.microsoft.com/office/drawing/2014/chart" uri="{C3380CC4-5D6E-409C-BE32-E72D297353CC}">
              <c16:uniqueId val="{00000000-3F50-4052-9811-CCD14AE95DCA}"/>
            </c:ext>
          </c:extLst>
        </c:ser>
        <c:dLbls>
          <c:showLegendKey val="0"/>
          <c:showVal val="0"/>
          <c:showCatName val="0"/>
          <c:showSerName val="0"/>
          <c:showPercent val="0"/>
          <c:showBubbleSize val="0"/>
        </c:dLbls>
        <c:gapWidth val="150"/>
        <c:axId val="186087560"/>
        <c:axId val="18670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50-4052-9811-CCD14AE95DCA}"/>
            </c:ext>
          </c:extLst>
        </c:ser>
        <c:dLbls>
          <c:showLegendKey val="0"/>
          <c:showVal val="0"/>
          <c:showCatName val="0"/>
          <c:showSerName val="0"/>
          <c:showPercent val="0"/>
          <c:showBubbleSize val="0"/>
        </c:dLbls>
        <c:marker val="1"/>
        <c:smooth val="0"/>
        <c:axId val="186087560"/>
        <c:axId val="186708424"/>
      </c:lineChart>
      <c:dateAx>
        <c:axId val="186087560"/>
        <c:scaling>
          <c:orientation val="minMax"/>
        </c:scaling>
        <c:delete val="1"/>
        <c:axPos val="b"/>
        <c:numFmt formatCode="ge" sourceLinked="1"/>
        <c:majorTickMark val="none"/>
        <c:minorTickMark val="none"/>
        <c:tickLblPos val="none"/>
        <c:crossAx val="186708424"/>
        <c:crosses val="autoZero"/>
        <c:auto val="1"/>
        <c:lblOffset val="100"/>
        <c:baseTimeUnit val="years"/>
      </c:dateAx>
      <c:valAx>
        <c:axId val="18670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8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93-4314-90BD-3D487ABE2008}"/>
            </c:ext>
          </c:extLst>
        </c:ser>
        <c:dLbls>
          <c:showLegendKey val="0"/>
          <c:showVal val="0"/>
          <c:showCatName val="0"/>
          <c:showSerName val="0"/>
          <c:showPercent val="0"/>
          <c:showBubbleSize val="0"/>
        </c:dLbls>
        <c:gapWidth val="150"/>
        <c:axId val="186652160"/>
        <c:axId val="1867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93-4314-90BD-3D487ABE2008}"/>
            </c:ext>
          </c:extLst>
        </c:ser>
        <c:dLbls>
          <c:showLegendKey val="0"/>
          <c:showVal val="0"/>
          <c:showCatName val="0"/>
          <c:showSerName val="0"/>
          <c:showPercent val="0"/>
          <c:showBubbleSize val="0"/>
        </c:dLbls>
        <c:marker val="1"/>
        <c:smooth val="0"/>
        <c:axId val="186652160"/>
        <c:axId val="186758144"/>
      </c:lineChart>
      <c:dateAx>
        <c:axId val="186652160"/>
        <c:scaling>
          <c:orientation val="minMax"/>
        </c:scaling>
        <c:delete val="1"/>
        <c:axPos val="b"/>
        <c:numFmt formatCode="ge" sourceLinked="1"/>
        <c:majorTickMark val="none"/>
        <c:minorTickMark val="none"/>
        <c:tickLblPos val="none"/>
        <c:crossAx val="186758144"/>
        <c:crosses val="autoZero"/>
        <c:auto val="1"/>
        <c:lblOffset val="100"/>
        <c:baseTimeUnit val="years"/>
      </c:dateAx>
      <c:valAx>
        <c:axId val="1867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D4-4E21-9FFB-5DD2C19C20F6}"/>
            </c:ext>
          </c:extLst>
        </c:ser>
        <c:dLbls>
          <c:showLegendKey val="0"/>
          <c:showVal val="0"/>
          <c:showCatName val="0"/>
          <c:showSerName val="0"/>
          <c:showPercent val="0"/>
          <c:showBubbleSize val="0"/>
        </c:dLbls>
        <c:gapWidth val="150"/>
        <c:axId val="186724184"/>
        <c:axId val="18676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D4-4E21-9FFB-5DD2C19C20F6}"/>
            </c:ext>
          </c:extLst>
        </c:ser>
        <c:dLbls>
          <c:showLegendKey val="0"/>
          <c:showVal val="0"/>
          <c:showCatName val="0"/>
          <c:showSerName val="0"/>
          <c:showPercent val="0"/>
          <c:showBubbleSize val="0"/>
        </c:dLbls>
        <c:marker val="1"/>
        <c:smooth val="0"/>
        <c:axId val="186724184"/>
        <c:axId val="186769976"/>
      </c:lineChart>
      <c:dateAx>
        <c:axId val="186724184"/>
        <c:scaling>
          <c:orientation val="minMax"/>
        </c:scaling>
        <c:delete val="1"/>
        <c:axPos val="b"/>
        <c:numFmt formatCode="ge" sourceLinked="1"/>
        <c:majorTickMark val="none"/>
        <c:minorTickMark val="none"/>
        <c:tickLblPos val="none"/>
        <c:crossAx val="186769976"/>
        <c:crosses val="autoZero"/>
        <c:auto val="1"/>
        <c:lblOffset val="100"/>
        <c:baseTimeUnit val="years"/>
      </c:dateAx>
      <c:valAx>
        <c:axId val="18676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2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2E-4E5E-B2C7-CFF7132C3633}"/>
            </c:ext>
          </c:extLst>
        </c:ser>
        <c:dLbls>
          <c:showLegendKey val="0"/>
          <c:showVal val="0"/>
          <c:showCatName val="0"/>
          <c:showSerName val="0"/>
          <c:showPercent val="0"/>
          <c:showBubbleSize val="0"/>
        </c:dLbls>
        <c:gapWidth val="150"/>
        <c:axId val="186863976"/>
        <c:axId val="18686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2E-4E5E-B2C7-CFF7132C3633}"/>
            </c:ext>
          </c:extLst>
        </c:ser>
        <c:dLbls>
          <c:showLegendKey val="0"/>
          <c:showVal val="0"/>
          <c:showCatName val="0"/>
          <c:showSerName val="0"/>
          <c:showPercent val="0"/>
          <c:showBubbleSize val="0"/>
        </c:dLbls>
        <c:marker val="1"/>
        <c:smooth val="0"/>
        <c:axId val="186863976"/>
        <c:axId val="186864368"/>
      </c:lineChart>
      <c:dateAx>
        <c:axId val="186863976"/>
        <c:scaling>
          <c:orientation val="minMax"/>
        </c:scaling>
        <c:delete val="1"/>
        <c:axPos val="b"/>
        <c:numFmt formatCode="ge" sourceLinked="1"/>
        <c:majorTickMark val="none"/>
        <c:minorTickMark val="none"/>
        <c:tickLblPos val="none"/>
        <c:crossAx val="186864368"/>
        <c:crosses val="autoZero"/>
        <c:auto val="1"/>
        <c:lblOffset val="100"/>
        <c:baseTimeUnit val="years"/>
      </c:dateAx>
      <c:valAx>
        <c:axId val="18686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6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BA-43F0-9FC1-7E65D0EDBE7A}"/>
            </c:ext>
          </c:extLst>
        </c:ser>
        <c:dLbls>
          <c:showLegendKey val="0"/>
          <c:showVal val="0"/>
          <c:showCatName val="0"/>
          <c:showSerName val="0"/>
          <c:showPercent val="0"/>
          <c:showBubbleSize val="0"/>
        </c:dLbls>
        <c:gapWidth val="150"/>
        <c:axId val="187222672"/>
        <c:axId val="18722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BA-43F0-9FC1-7E65D0EDBE7A}"/>
            </c:ext>
          </c:extLst>
        </c:ser>
        <c:dLbls>
          <c:showLegendKey val="0"/>
          <c:showVal val="0"/>
          <c:showCatName val="0"/>
          <c:showSerName val="0"/>
          <c:showPercent val="0"/>
          <c:showBubbleSize val="0"/>
        </c:dLbls>
        <c:marker val="1"/>
        <c:smooth val="0"/>
        <c:axId val="187222672"/>
        <c:axId val="187223064"/>
      </c:lineChart>
      <c:dateAx>
        <c:axId val="187222672"/>
        <c:scaling>
          <c:orientation val="minMax"/>
        </c:scaling>
        <c:delete val="1"/>
        <c:axPos val="b"/>
        <c:numFmt formatCode="ge" sourceLinked="1"/>
        <c:majorTickMark val="none"/>
        <c:minorTickMark val="none"/>
        <c:tickLblPos val="none"/>
        <c:crossAx val="187223064"/>
        <c:crosses val="autoZero"/>
        <c:auto val="1"/>
        <c:lblOffset val="100"/>
        <c:baseTimeUnit val="years"/>
      </c:dateAx>
      <c:valAx>
        <c:axId val="18722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2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656.64</c:v>
                </c:pt>
                <c:pt idx="1">
                  <c:v>673.06</c:v>
                </c:pt>
                <c:pt idx="2" formatCode="#,##0.00;&quot;△&quot;#,##0.00">
                  <c:v>548.25</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800-4E28-B9B1-B5FF379C75A4}"/>
            </c:ext>
          </c:extLst>
        </c:ser>
        <c:dLbls>
          <c:showLegendKey val="0"/>
          <c:showVal val="0"/>
          <c:showCatName val="0"/>
          <c:showSerName val="0"/>
          <c:showPercent val="0"/>
          <c:showBubbleSize val="0"/>
        </c:dLbls>
        <c:gapWidth val="150"/>
        <c:axId val="187224240"/>
        <c:axId val="18722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B800-4E28-B9B1-B5FF379C75A4}"/>
            </c:ext>
          </c:extLst>
        </c:ser>
        <c:dLbls>
          <c:showLegendKey val="0"/>
          <c:showVal val="0"/>
          <c:showCatName val="0"/>
          <c:showSerName val="0"/>
          <c:showPercent val="0"/>
          <c:showBubbleSize val="0"/>
        </c:dLbls>
        <c:marker val="1"/>
        <c:smooth val="0"/>
        <c:axId val="187224240"/>
        <c:axId val="187224632"/>
      </c:lineChart>
      <c:dateAx>
        <c:axId val="187224240"/>
        <c:scaling>
          <c:orientation val="minMax"/>
        </c:scaling>
        <c:delete val="1"/>
        <c:axPos val="b"/>
        <c:numFmt formatCode="ge" sourceLinked="1"/>
        <c:majorTickMark val="none"/>
        <c:minorTickMark val="none"/>
        <c:tickLblPos val="none"/>
        <c:crossAx val="187224632"/>
        <c:crosses val="autoZero"/>
        <c:auto val="1"/>
        <c:lblOffset val="100"/>
        <c:baseTimeUnit val="years"/>
      </c:dateAx>
      <c:valAx>
        <c:axId val="18722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2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72.7</c:v>
                </c:pt>
                <c:pt idx="1">
                  <c:v>73.010000000000005</c:v>
                </c:pt>
                <c:pt idx="2">
                  <c:v>72.73</c:v>
                </c:pt>
                <c:pt idx="3">
                  <c:v>69.64</c:v>
                </c:pt>
                <c:pt idx="4">
                  <c:v>69.290000000000006</c:v>
                </c:pt>
              </c:numCache>
            </c:numRef>
          </c:val>
          <c:extLst xmlns:c16r2="http://schemas.microsoft.com/office/drawing/2015/06/chart">
            <c:ext xmlns:c16="http://schemas.microsoft.com/office/drawing/2014/chart" uri="{C3380CC4-5D6E-409C-BE32-E72D297353CC}">
              <c16:uniqueId val="{00000000-D540-47CD-BF88-CC43867A54E8}"/>
            </c:ext>
          </c:extLst>
        </c:ser>
        <c:dLbls>
          <c:showLegendKey val="0"/>
          <c:showVal val="0"/>
          <c:showCatName val="0"/>
          <c:showSerName val="0"/>
          <c:showPercent val="0"/>
          <c:showBubbleSize val="0"/>
        </c:dLbls>
        <c:gapWidth val="150"/>
        <c:axId val="187225808"/>
        <c:axId val="18722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D540-47CD-BF88-CC43867A54E8}"/>
            </c:ext>
          </c:extLst>
        </c:ser>
        <c:dLbls>
          <c:showLegendKey val="0"/>
          <c:showVal val="0"/>
          <c:showCatName val="0"/>
          <c:showSerName val="0"/>
          <c:showPercent val="0"/>
          <c:showBubbleSize val="0"/>
        </c:dLbls>
        <c:marker val="1"/>
        <c:smooth val="0"/>
        <c:axId val="187225808"/>
        <c:axId val="187226200"/>
      </c:lineChart>
      <c:dateAx>
        <c:axId val="187225808"/>
        <c:scaling>
          <c:orientation val="minMax"/>
        </c:scaling>
        <c:delete val="1"/>
        <c:axPos val="b"/>
        <c:numFmt formatCode="ge" sourceLinked="1"/>
        <c:majorTickMark val="none"/>
        <c:minorTickMark val="none"/>
        <c:tickLblPos val="none"/>
        <c:crossAx val="187226200"/>
        <c:crosses val="autoZero"/>
        <c:auto val="1"/>
        <c:lblOffset val="100"/>
        <c:baseTimeUnit val="years"/>
      </c:dateAx>
      <c:valAx>
        <c:axId val="18722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2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155.77000000000001</c:v>
                </c:pt>
                <c:pt idx="1">
                  <c:v>156.19999999999999</c:v>
                </c:pt>
                <c:pt idx="2">
                  <c:v>156.26</c:v>
                </c:pt>
                <c:pt idx="3">
                  <c:v>164.2</c:v>
                </c:pt>
                <c:pt idx="4">
                  <c:v>164.12</c:v>
                </c:pt>
              </c:numCache>
            </c:numRef>
          </c:val>
          <c:extLst xmlns:c16r2="http://schemas.microsoft.com/office/drawing/2015/06/chart">
            <c:ext xmlns:c16="http://schemas.microsoft.com/office/drawing/2014/chart" uri="{C3380CC4-5D6E-409C-BE32-E72D297353CC}">
              <c16:uniqueId val="{00000000-6D87-43B0-97BB-0700D16B1B55}"/>
            </c:ext>
          </c:extLst>
        </c:ser>
        <c:dLbls>
          <c:showLegendKey val="0"/>
          <c:showVal val="0"/>
          <c:showCatName val="0"/>
          <c:showSerName val="0"/>
          <c:showPercent val="0"/>
          <c:showBubbleSize val="0"/>
        </c:dLbls>
        <c:gapWidth val="150"/>
        <c:axId val="186863584"/>
        <c:axId val="18686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6D87-43B0-97BB-0700D16B1B55}"/>
            </c:ext>
          </c:extLst>
        </c:ser>
        <c:dLbls>
          <c:showLegendKey val="0"/>
          <c:showVal val="0"/>
          <c:showCatName val="0"/>
          <c:showSerName val="0"/>
          <c:showPercent val="0"/>
          <c:showBubbleSize val="0"/>
        </c:dLbls>
        <c:marker val="1"/>
        <c:smooth val="0"/>
        <c:axId val="186863584"/>
        <c:axId val="186863192"/>
      </c:lineChart>
      <c:dateAx>
        <c:axId val="186863584"/>
        <c:scaling>
          <c:orientation val="minMax"/>
        </c:scaling>
        <c:delete val="1"/>
        <c:axPos val="b"/>
        <c:numFmt formatCode="ge" sourceLinked="1"/>
        <c:majorTickMark val="none"/>
        <c:minorTickMark val="none"/>
        <c:tickLblPos val="none"/>
        <c:crossAx val="186863192"/>
        <c:crosses val="autoZero"/>
        <c:auto val="1"/>
        <c:lblOffset val="100"/>
        <c:baseTimeUnit val="years"/>
      </c:dateAx>
      <c:valAx>
        <c:axId val="18686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群馬県　榛東村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14736</v>
      </c>
      <c r="AM8" s="75"/>
      <c r="AN8" s="75"/>
      <c r="AO8" s="75"/>
      <c r="AP8" s="75"/>
      <c r="AQ8" s="75"/>
      <c r="AR8" s="75"/>
      <c r="AS8" s="75"/>
      <c r="AT8" s="74">
        <f>データ!T6</f>
        <v>27.92</v>
      </c>
      <c r="AU8" s="74"/>
      <c r="AV8" s="74"/>
      <c r="AW8" s="74"/>
      <c r="AX8" s="74"/>
      <c r="AY8" s="74"/>
      <c r="AZ8" s="74"/>
      <c r="BA8" s="74"/>
      <c r="BB8" s="74">
        <f>データ!U6</f>
        <v>527.79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19.41</v>
      </c>
      <c r="Q10" s="74"/>
      <c r="R10" s="74"/>
      <c r="S10" s="74"/>
      <c r="T10" s="74"/>
      <c r="U10" s="74"/>
      <c r="V10" s="74"/>
      <c r="W10" s="74">
        <f>データ!Q6</f>
        <v>100</v>
      </c>
      <c r="X10" s="74"/>
      <c r="Y10" s="74"/>
      <c r="Z10" s="74"/>
      <c r="AA10" s="74"/>
      <c r="AB10" s="74"/>
      <c r="AC10" s="74"/>
      <c r="AD10" s="75">
        <f>データ!R6</f>
        <v>2160</v>
      </c>
      <c r="AE10" s="75"/>
      <c r="AF10" s="75"/>
      <c r="AG10" s="75"/>
      <c r="AH10" s="75"/>
      <c r="AI10" s="75"/>
      <c r="AJ10" s="75"/>
      <c r="AK10" s="2"/>
      <c r="AL10" s="75">
        <f>データ!V6</f>
        <v>2847</v>
      </c>
      <c r="AM10" s="75"/>
      <c r="AN10" s="75"/>
      <c r="AO10" s="75"/>
      <c r="AP10" s="75"/>
      <c r="AQ10" s="75"/>
      <c r="AR10" s="75"/>
      <c r="AS10" s="75"/>
      <c r="AT10" s="74">
        <f>データ!W6</f>
        <v>0.66</v>
      </c>
      <c r="AU10" s="74"/>
      <c r="AV10" s="74"/>
      <c r="AW10" s="74"/>
      <c r="AX10" s="74"/>
      <c r="AY10" s="74"/>
      <c r="AZ10" s="74"/>
      <c r="BA10" s="74"/>
      <c r="BB10" s="74">
        <f>データ!X6</f>
        <v>4313.6400000000003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45</v>
      </c>
      <c r="O86" s="26" t="str">
        <f>データ!EO6</f>
        <v>【0.12】</v>
      </c>
    </row>
  </sheetData>
  <sheetProtection algorithmName="SHA-512" hashValue="GWJxrpDqOuraWKJ2THi/b39rTzj5KJBr+15wW83q+4JPbCy7mMqmiAxQvMp9aJUtg+TQ6wQpG+1zosXpnalNfA==" saltValue="wnNGeTdv54zoZCPa+WBT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103446</v>
      </c>
      <c r="D6" s="33">
        <f t="shared" si="3"/>
        <v>47</v>
      </c>
      <c r="E6" s="33">
        <f t="shared" si="3"/>
        <v>17</v>
      </c>
      <c r="F6" s="33">
        <f t="shared" si="3"/>
        <v>4</v>
      </c>
      <c r="G6" s="33">
        <f t="shared" si="3"/>
        <v>0</v>
      </c>
      <c r="H6" s="33" t="str">
        <f t="shared" si="3"/>
        <v>群馬県　榛東村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19.41</v>
      </c>
      <c r="Q6" s="34">
        <f t="shared" si="3"/>
        <v>100</v>
      </c>
      <c r="R6" s="34">
        <f t="shared" si="3"/>
        <v>2160</v>
      </c>
      <c r="S6" s="34">
        <f t="shared" si="3"/>
        <v>14736</v>
      </c>
      <c r="T6" s="34">
        <f t="shared" si="3"/>
        <v>27.92</v>
      </c>
      <c r="U6" s="34">
        <f t="shared" si="3"/>
        <v>527.79</v>
      </c>
      <c r="V6" s="34">
        <f t="shared" si="3"/>
        <v>2847</v>
      </c>
      <c r="W6" s="34">
        <f t="shared" si="3"/>
        <v>0.66</v>
      </c>
      <c r="X6" s="34">
        <f t="shared" si="3"/>
        <v>4313.6400000000003</v>
      </c>
      <c r="Y6" s="35">
        <f>IF(Y7="",NA(),Y7)</f>
        <v>93.62</v>
      </c>
      <c r="Z6" s="35">
        <f t="shared" ref="Z6:AH6" si="4">IF(Z7="",NA(),Z7)</f>
        <v>94.96</v>
      </c>
      <c r="AA6" s="35">
        <f t="shared" si="4"/>
        <v>93.52</v>
      </c>
      <c r="AB6" s="35">
        <f t="shared" si="4"/>
        <v>92.04</v>
      </c>
      <c r="AC6" s="35">
        <f t="shared" si="4"/>
        <v>92.12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656.64</v>
      </c>
      <c r="BG6" s="35">
        <f t="shared" ref="BG6:BO6" si="7">IF(BG7="",NA(),BG7)</f>
        <v>673.06</v>
      </c>
      <c r="BH6" s="34">
        <f t="shared" si="7"/>
        <v>548.25</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72.7</v>
      </c>
      <c r="BR6" s="35">
        <f t="shared" ref="BR6:BZ6" si="8">IF(BR7="",NA(),BR7)</f>
        <v>73.010000000000005</v>
      </c>
      <c r="BS6" s="35">
        <f t="shared" si="8"/>
        <v>72.73</v>
      </c>
      <c r="BT6" s="35">
        <f t="shared" si="8"/>
        <v>69.64</v>
      </c>
      <c r="BU6" s="35">
        <f t="shared" si="8"/>
        <v>69.290000000000006</v>
      </c>
      <c r="BV6" s="35">
        <f t="shared" si="8"/>
        <v>66.56</v>
      </c>
      <c r="BW6" s="35">
        <f t="shared" si="8"/>
        <v>66.22</v>
      </c>
      <c r="BX6" s="35">
        <f t="shared" si="8"/>
        <v>69.87</v>
      </c>
      <c r="BY6" s="35">
        <f t="shared" si="8"/>
        <v>74.3</v>
      </c>
      <c r="BZ6" s="35">
        <f t="shared" si="8"/>
        <v>72.260000000000005</v>
      </c>
      <c r="CA6" s="34" t="str">
        <f>IF(CA7="","",IF(CA7="-","【-】","【"&amp;SUBSTITUTE(TEXT(CA7,"#,##0.00"),"-","△")&amp;"】"))</f>
        <v>【74.48】</v>
      </c>
      <c r="CB6" s="35">
        <f>IF(CB7="",NA(),CB7)</f>
        <v>155.77000000000001</v>
      </c>
      <c r="CC6" s="35">
        <f t="shared" ref="CC6:CK6" si="9">IF(CC7="",NA(),CC7)</f>
        <v>156.19999999999999</v>
      </c>
      <c r="CD6" s="35">
        <f t="shared" si="9"/>
        <v>156.26</v>
      </c>
      <c r="CE6" s="35">
        <f t="shared" si="9"/>
        <v>164.2</v>
      </c>
      <c r="CF6" s="35">
        <f t="shared" si="9"/>
        <v>164.12</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68.88</v>
      </c>
      <c r="CY6" s="35">
        <f t="shared" ref="CY6:DG6" si="11">IF(CY7="",NA(),CY7)</f>
        <v>69.27</v>
      </c>
      <c r="CZ6" s="35">
        <f t="shared" si="11"/>
        <v>69.64</v>
      </c>
      <c r="DA6" s="35">
        <f t="shared" si="11"/>
        <v>71.39</v>
      </c>
      <c r="DB6" s="35">
        <f t="shared" si="11"/>
        <v>72.53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103446</v>
      </c>
      <c r="D7" s="37">
        <v>47</v>
      </c>
      <c r="E7" s="37">
        <v>17</v>
      </c>
      <c r="F7" s="37">
        <v>4</v>
      </c>
      <c r="G7" s="37">
        <v>0</v>
      </c>
      <c r="H7" s="37" t="s">
        <v>99</v>
      </c>
      <c r="I7" s="37" t="s">
        <v>100</v>
      </c>
      <c r="J7" s="37" t="s">
        <v>101</v>
      </c>
      <c r="K7" s="37" t="s">
        <v>102</v>
      </c>
      <c r="L7" s="37" t="s">
        <v>103</v>
      </c>
      <c r="M7" s="37" t="s">
        <v>104</v>
      </c>
      <c r="N7" s="38" t="s">
        <v>105</v>
      </c>
      <c r="O7" s="38" t="s">
        <v>106</v>
      </c>
      <c r="P7" s="38">
        <v>19.41</v>
      </c>
      <c r="Q7" s="38">
        <v>100</v>
      </c>
      <c r="R7" s="38">
        <v>2160</v>
      </c>
      <c r="S7" s="38">
        <v>14736</v>
      </c>
      <c r="T7" s="38">
        <v>27.92</v>
      </c>
      <c r="U7" s="38">
        <v>527.79</v>
      </c>
      <c r="V7" s="38">
        <v>2847</v>
      </c>
      <c r="W7" s="38">
        <v>0.66</v>
      </c>
      <c r="X7" s="38">
        <v>4313.6400000000003</v>
      </c>
      <c r="Y7" s="38">
        <v>93.62</v>
      </c>
      <c r="Z7" s="38">
        <v>94.96</v>
      </c>
      <c r="AA7" s="38">
        <v>93.52</v>
      </c>
      <c r="AB7" s="38">
        <v>92.04</v>
      </c>
      <c r="AC7" s="38">
        <v>92.12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656.64</v>
      </c>
      <c r="BG7" s="38">
        <v>673.06</v>
      </c>
      <c r="BH7" s="42">
        <v>548.25</v>
      </c>
      <c r="BI7" s="38">
        <v>0</v>
      </c>
      <c r="BJ7" s="38">
        <v>0</v>
      </c>
      <c r="BK7" s="38">
        <v>1436</v>
      </c>
      <c r="BL7" s="38">
        <v>1434.89</v>
      </c>
      <c r="BM7" s="38">
        <v>1298.9100000000001</v>
      </c>
      <c r="BN7" s="38">
        <v>1243.71</v>
      </c>
      <c r="BO7" s="38">
        <v>1194.1500000000001</v>
      </c>
      <c r="BP7" s="38">
        <v>1209.4000000000001</v>
      </c>
      <c r="BQ7" s="38">
        <v>72.7</v>
      </c>
      <c r="BR7" s="38">
        <v>73.010000000000005</v>
      </c>
      <c r="BS7" s="38">
        <v>72.73</v>
      </c>
      <c r="BT7" s="38">
        <v>69.64</v>
      </c>
      <c r="BU7" s="38">
        <v>69.290000000000006</v>
      </c>
      <c r="BV7" s="38">
        <v>66.56</v>
      </c>
      <c r="BW7" s="38">
        <v>66.22</v>
      </c>
      <c r="BX7" s="38">
        <v>69.87</v>
      </c>
      <c r="BY7" s="38">
        <v>74.3</v>
      </c>
      <c r="BZ7" s="38">
        <v>72.260000000000005</v>
      </c>
      <c r="CA7" s="38">
        <v>74.48</v>
      </c>
      <c r="CB7" s="38">
        <v>155.77000000000001</v>
      </c>
      <c r="CC7" s="38">
        <v>156.19999999999999</v>
      </c>
      <c r="CD7" s="38">
        <v>156.26</v>
      </c>
      <c r="CE7" s="38">
        <v>164.2</v>
      </c>
      <c r="CF7" s="38">
        <v>164.12</v>
      </c>
      <c r="CG7" s="38">
        <v>244.29</v>
      </c>
      <c r="CH7" s="38">
        <v>246.72</v>
      </c>
      <c r="CI7" s="38">
        <v>234.96</v>
      </c>
      <c r="CJ7" s="38">
        <v>221.81</v>
      </c>
      <c r="CK7" s="38">
        <v>230.02</v>
      </c>
      <c r="CL7" s="38">
        <v>219.46</v>
      </c>
      <c r="CM7" s="38" t="s">
        <v>105</v>
      </c>
      <c r="CN7" s="38" t="s">
        <v>105</v>
      </c>
      <c r="CO7" s="38" t="s">
        <v>105</v>
      </c>
      <c r="CP7" s="38" t="s">
        <v>105</v>
      </c>
      <c r="CQ7" s="38" t="s">
        <v>105</v>
      </c>
      <c r="CR7" s="38">
        <v>43.58</v>
      </c>
      <c r="CS7" s="38">
        <v>41.35</v>
      </c>
      <c r="CT7" s="38">
        <v>42.9</v>
      </c>
      <c r="CU7" s="38">
        <v>43.36</v>
      </c>
      <c r="CV7" s="38">
        <v>42.56</v>
      </c>
      <c r="CW7" s="38">
        <v>42.82</v>
      </c>
      <c r="CX7" s="38">
        <v>68.88</v>
      </c>
      <c r="CY7" s="38">
        <v>69.27</v>
      </c>
      <c r="CZ7" s="38">
        <v>69.64</v>
      </c>
      <c r="DA7" s="38">
        <v>71.39</v>
      </c>
      <c r="DB7" s="38">
        <v>72.53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2020-01-27T05:56:48Z</cp:lastPrinted>
  <dcterms:created xsi:type="dcterms:W3CDTF">2019-12-05T05:11:18Z</dcterms:created>
  <dcterms:modified xsi:type="dcterms:W3CDTF">2020-02-14T04:31:50Z</dcterms:modified>
  <cp:category/>
</cp:coreProperties>
</file>