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3○桐生市\"/>
    </mc:Choice>
  </mc:AlternateContent>
  <workbookProtection workbookAlgorithmName="SHA-512" workbookHashValue="WxTT0RE3bBPr5dAVnLRyRGtN9qsogjuRUXE3axZNavWh3NRIuxrhecVzhTnpDE92LhIbzZlZteq2FHT8E5E/ng==" workbookSaltValue="N0Wklhheku5FldOkAlqx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<sst xmlns="http://schemas.openxmlformats.org/spreadsheetml/2006/main" count="233" uniqueCount="114">
  <si>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</si>
  <si>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</si>
  <si>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</si>
  <si>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</si>
  <si>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</si>
  <si>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</si>
  <si>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</si>
  <si>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</si>
  <si>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</si>
  <si>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</si>
  <si>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</si>
  <si>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</si>
  <si>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</si>
  <si>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</si>
  <si>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</si>
  <si>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</si>
  <si>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</si>
  <si>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</si>
  <si>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</si>
  <si>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</si>
  <si>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</si>
  <si>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</si>
  <si>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</si>
  <si>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</si>
  <si>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</si>
  <si>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</si>
  <si>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</si>
  <si>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</si>
  <si>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</si>
  <si>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</si>
  <si>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</si>
  <si>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</si>
  <si>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</si>
  <si>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</si>
  <si>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</si>
  <si>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</si>
  <si>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</si>
  <si>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</si>
  <si>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</si>
  <si>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</si>
  <si>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</si>
  <si>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</si>
  <si>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</si>
  <si>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</si>
  <si>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</si>
  <si>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</si>
  <si>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</si>
  <si>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</si>
  <si>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</si>
  <si>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</si>
  <si>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</si>
  <si>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</si>
  <si>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</si>
  <si>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</si>
  <si>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</si>
  <si>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</si>
  <si>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</si>
  <si>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</si>
  <si>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</si>
  <si>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</si>
  <si>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</si>
  <si>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</si>
  <si>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</si>
  <si>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</si>
  <si>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</si>
  <si>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</si>
  <si>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</si>
  <si>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</si>
  <si>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</si>
  <si>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</si>
  <si>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</si>
  <si>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</si>
  <si>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</si>
  <si>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</si>
  <si>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</si>
  <si>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</si>
  <si>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</si>
  <si>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</si>
  <si>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</si>
  <si>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</si>
  <si>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</si>
  <si>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</si>
  <si>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</si>
  <si>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</si>
  <si>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</si>
  <si>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</si>
  <si>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</si>
  <si>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</si>
  <si>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</si>
  <si>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</si>
  <si>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</si>
  <si>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</si>
  <si>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</si>
  <si>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</si>
  <si>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</si>
  <si>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</si>
  <si>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</si>
  <si>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</si>
  <si>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</si>
  <si>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</si>
  <si>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</si>
  <si>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</si>
  <si>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</si>
  <si>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</si>
  <si>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</si>
  <si>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</si>
  <si>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</si>
  <si>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</si>
  <si>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</si>
  <si>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</si>
  <si>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</si>
  <si>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特定環境保全公共下水道事業とは、新里地区の下水道事業です。
　新里地区の下水道事業開始は、平成14年度（17年経過）であり、老朽化は進んでいません。
　よって、左図③管渠改善率は、ゼロとなっています。
※参考
　標準的な管渠の耐用年数＝50年</t>
    <rPh sb="1" eb="7">
      <t>トクテイカンキョウホゼン</t>
    </rPh>
    <rPh sb="7" eb="14">
      <t>コウキョウゲスイドウジギョウ</t>
    </rPh>
    <rPh sb="17" eb="19">
      <t>ニイサト</t>
    </rPh>
    <rPh sb="19" eb="21">
      <t>チク</t>
    </rPh>
    <rPh sb="22" eb="25">
      <t>ゲスイドウ</t>
    </rPh>
    <rPh sb="25" eb="27">
      <t>ジギョウ</t>
    </rPh>
    <rPh sb="32" eb="34">
      <t>ニイサト</t>
    </rPh>
    <rPh sb="34" eb="36">
      <t>チク</t>
    </rPh>
    <rPh sb="37" eb="40">
      <t>ゲスイドウ</t>
    </rPh>
    <rPh sb="40" eb="42">
      <t>ジギョウ</t>
    </rPh>
    <rPh sb="42" eb="44">
      <t>カイシ</t>
    </rPh>
    <rPh sb="46" eb="48">
      <t>ヘイセイ</t>
    </rPh>
    <rPh sb="50" eb="52">
      <t>ネンド</t>
    </rPh>
    <rPh sb="55" eb="56">
      <t>ネン</t>
    </rPh>
    <rPh sb="56" eb="58">
      <t>ケイカ</t>
    </rPh>
    <rPh sb="63" eb="66">
      <t>ロウキュウカ</t>
    </rPh>
    <rPh sb="67" eb="68">
      <t>スス</t>
    </rPh>
    <rPh sb="81" eb="83">
      <t>サズ</t>
    </rPh>
    <rPh sb="84" eb="86">
      <t>カンキョ</t>
    </rPh>
    <rPh sb="86" eb="88">
      <t>カイゼン</t>
    </rPh>
    <rPh sb="88" eb="89">
      <t>リツ</t>
    </rPh>
    <rPh sb="103" eb="105">
      <t>サンコウ</t>
    </rPh>
    <rPh sb="107" eb="110">
      <t>ヒョウジュンテキ</t>
    </rPh>
    <rPh sb="111" eb="113">
      <t>カンキョ</t>
    </rPh>
    <rPh sb="114" eb="116">
      <t>タイヨウ</t>
    </rPh>
    <rPh sb="116" eb="118">
      <t>ネンスウ</t>
    </rPh>
    <rPh sb="121" eb="122">
      <t>ネン</t>
    </rPh>
    <phoneticPr fontId="4"/>
  </si>
  <si>
    <t>　左図①収益的収支比率は、平成27年から改善傾向にあります。その要因は、当該値を構成する総収益が年々増加しているためです。また、平成28年から平成30年にかけては、総費用が減少しています。加えて、左図⑤経費回収率は、類似団体と比較し高水準を保っています。しかし、いずれも100%に及ばないため、左図①は赤字を意味し、左図⑤は汚水処理にかかる費用が使用料以外の収入により賄われていることを示しており、今後も改善が必要となります。
　以上二点の主な要因は、使用料収入が不足していることです。現状、利用者からの使用料収入だけでは事業運営が困難であり、不足分は税金により補填しています。
　左図④企業債残高対事業規模比率は、類似団体と比べ低い水準で推移しています。要因は、新里地区の下水道が整備途上であり、整備費の財源として活用している企業債（借入）残高が少ないためです。
　左図⑥汚水処理原価は、横ばいで推移しています。類似団体と比較し、過去5年間で安定した動きをしているのは、原価が過度に高くならないよう、資本費平準化債等を活用した成果と考えられます。
　左図⑧水洗化率は、浄化槽等から下水道への切り替え時に利用可能である無利子融資制度の案内等、下水道の利用者増に努めていますが、横ばいで推移しています。</t>
    <rPh sb="1" eb="3">
      <t>サズ</t>
    </rPh>
    <rPh sb="4" eb="7">
      <t>シュウエキテキ</t>
    </rPh>
    <rPh sb="7" eb="9">
      <t>シュウシ</t>
    </rPh>
    <rPh sb="9" eb="11">
      <t>ヒリツ</t>
    </rPh>
    <rPh sb="13" eb="15">
      <t>ヘイセイ</t>
    </rPh>
    <rPh sb="17" eb="18">
      <t>ネン</t>
    </rPh>
    <rPh sb="20" eb="22">
      <t>カイゼン</t>
    </rPh>
    <rPh sb="22" eb="24">
      <t>ケイコウ</t>
    </rPh>
    <rPh sb="32" eb="34">
      <t>ヨウイン</t>
    </rPh>
    <rPh sb="36" eb="38">
      <t>トウガイ</t>
    </rPh>
    <rPh sb="38" eb="39">
      <t>チ</t>
    </rPh>
    <rPh sb="40" eb="42">
      <t>コウセイ</t>
    </rPh>
    <rPh sb="44" eb="47">
      <t>ソウシュウエキ</t>
    </rPh>
    <rPh sb="48" eb="50">
      <t>ネンネン</t>
    </rPh>
    <rPh sb="50" eb="52">
      <t>ゾウカ</t>
    </rPh>
    <rPh sb="64" eb="66">
      <t>ヘイセイ</t>
    </rPh>
    <rPh sb="68" eb="69">
      <t>ネン</t>
    </rPh>
    <rPh sb="71" eb="73">
      <t>ヘイセイ</t>
    </rPh>
    <rPh sb="75" eb="76">
      <t>ネン</t>
    </rPh>
    <rPh sb="82" eb="85">
      <t>ソウヒヨウ</t>
    </rPh>
    <rPh sb="86" eb="88">
      <t>ゲンショウ</t>
    </rPh>
    <rPh sb="94" eb="95">
      <t>クワ</t>
    </rPh>
    <rPh sb="98" eb="100">
      <t>サズ</t>
    </rPh>
    <rPh sb="101" eb="103">
      <t>ケイヒ</t>
    </rPh>
    <rPh sb="103" eb="105">
      <t>カイシュウ</t>
    </rPh>
    <rPh sb="105" eb="106">
      <t>リツ</t>
    </rPh>
    <rPh sb="108" eb="110">
      <t>ルイジ</t>
    </rPh>
    <rPh sb="110" eb="112">
      <t>ダンタイ</t>
    </rPh>
    <rPh sb="113" eb="115">
      <t>ヒカク</t>
    </rPh>
    <rPh sb="116" eb="119">
      <t>コウスイジュン</t>
    </rPh>
    <rPh sb="120" eb="121">
      <t>タモ</t>
    </rPh>
    <rPh sb="140" eb="141">
      <t>オヨ</t>
    </rPh>
    <rPh sb="147" eb="149">
      <t>サズ</t>
    </rPh>
    <rPh sb="151" eb="153">
      <t>アカジ</t>
    </rPh>
    <rPh sb="154" eb="156">
      <t>イミ</t>
    </rPh>
    <rPh sb="158" eb="160">
      <t>サズ</t>
    </rPh>
    <rPh sb="162" eb="164">
      <t>オスイ</t>
    </rPh>
    <rPh sb="164" eb="166">
      <t>ショリ</t>
    </rPh>
    <rPh sb="170" eb="172">
      <t>ヒヨウ</t>
    </rPh>
    <rPh sb="173" eb="175">
      <t>シヨウ</t>
    </rPh>
    <rPh sb="175" eb="176">
      <t>リョウ</t>
    </rPh>
    <rPh sb="176" eb="178">
      <t>イガイ</t>
    </rPh>
    <rPh sb="179" eb="181">
      <t>シュウニュウ</t>
    </rPh>
    <rPh sb="184" eb="185">
      <t>マカナ</t>
    </rPh>
    <rPh sb="193" eb="194">
      <t>シメ</t>
    </rPh>
    <rPh sb="199" eb="201">
      <t>コンゴ</t>
    </rPh>
    <rPh sb="202" eb="204">
      <t>カイゼン</t>
    </rPh>
    <rPh sb="205" eb="207">
      <t>ヒツヨウ</t>
    </rPh>
    <rPh sb="215" eb="217">
      <t>イジョウ</t>
    </rPh>
    <rPh sb="217" eb="219">
      <t>ニテン</t>
    </rPh>
    <rPh sb="220" eb="221">
      <t>オモ</t>
    </rPh>
    <rPh sb="222" eb="224">
      <t>ヨウイン</t>
    </rPh>
    <rPh sb="226" eb="229">
      <t>シヨウリョウ</t>
    </rPh>
    <rPh sb="229" eb="231">
      <t>シュウニュウ</t>
    </rPh>
    <rPh sb="232" eb="234">
      <t>フソク</t>
    </rPh>
    <rPh sb="243" eb="245">
      <t>ゲンジョウ</t>
    </rPh>
    <rPh sb="246" eb="249">
      <t>リヨウシャ</t>
    </rPh>
    <rPh sb="252" eb="255">
      <t>シヨウリョウ</t>
    </rPh>
    <rPh sb="255" eb="257">
      <t>シュウニュウ</t>
    </rPh>
    <rPh sb="261" eb="263">
      <t>ジギョウ</t>
    </rPh>
    <rPh sb="263" eb="265">
      <t>ウンエイ</t>
    </rPh>
    <rPh sb="266" eb="268">
      <t>コンナン</t>
    </rPh>
    <rPh sb="272" eb="275">
      <t>フソクブン</t>
    </rPh>
    <rPh sb="276" eb="278">
      <t>ゼイキン</t>
    </rPh>
    <rPh sb="281" eb="283">
      <t>ホテン</t>
    </rPh>
    <rPh sb="291" eb="293">
      <t>サズ</t>
    </rPh>
    <rPh sb="294" eb="296">
      <t>キギョウ</t>
    </rPh>
    <rPh sb="296" eb="297">
      <t>サイ</t>
    </rPh>
    <rPh sb="297" eb="299">
      <t>ザンダカ</t>
    </rPh>
    <rPh sb="299" eb="300">
      <t>タイ</t>
    </rPh>
    <rPh sb="300" eb="302">
      <t>ジギョウ</t>
    </rPh>
    <rPh sb="302" eb="304">
      <t>キボ</t>
    </rPh>
    <rPh sb="304" eb="306">
      <t>ヒリツ</t>
    </rPh>
    <rPh sb="308" eb="310">
      <t>ルイジ</t>
    </rPh>
    <rPh sb="310" eb="312">
      <t>ダンタイ</t>
    </rPh>
    <rPh sb="313" eb="314">
      <t>クラ</t>
    </rPh>
    <rPh sb="315" eb="316">
      <t>ヒク</t>
    </rPh>
    <rPh sb="317" eb="319">
      <t>スイジュン</t>
    </rPh>
    <rPh sb="320" eb="322">
      <t>スイイ</t>
    </rPh>
    <rPh sb="328" eb="330">
      <t>ヨウイン</t>
    </rPh>
    <rPh sb="332" eb="334">
      <t>ニイサト</t>
    </rPh>
    <rPh sb="334" eb="336">
      <t>チク</t>
    </rPh>
    <rPh sb="337" eb="340">
      <t>ゲスイドウ</t>
    </rPh>
    <rPh sb="341" eb="343">
      <t>セイビ</t>
    </rPh>
    <rPh sb="343" eb="345">
      <t>トジョウ</t>
    </rPh>
    <rPh sb="349" eb="352">
      <t>セイビヒ</t>
    </rPh>
    <rPh sb="353" eb="355">
      <t>ザイゲン</t>
    </rPh>
    <rPh sb="358" eb="360">
      <t>カツヨウ</t>
    </rPh>
    <rPh sb="364" eb="366">
      <t>キギョウ</t>
    </rPh>
    <rPh sb="366" eb="367">
      <t>サイ</t>
    </rPh>
    <rPh sb="368" eb="370">
      <t>カリイレ</t>
    </rPh>
    <rPh sb="371" eb="373">
      <t>ザンダカ</t>
    </rPh>
    <rPh sb="374" eb="375">
      <t>スク</t>
    </rPh>
    <rPh sb="384" eb="386">
      <t>サズ</t>
    </rPh>
    <rPh sb="387" eb="389">
      <t>オスイ</t>
    </rPh>
    <rPh sb="389" eb="391">
      <t>ショリ</t>
    </rPh>
    <rPh sb="391" eb="393">
      <t>ゲンカ</t>
    </rPh>
    <rPh sb="395" eb="396">
      <t>ヨコ</t>
    </rPh>
    <rPh sb="399" eb="401">
      <t>スイイ</t>
    </rPh>
    <rPh sb="407" eb="409">
      <t>ルイジ</t>
    </rPh>
    <rPh sb="409" eb="411">
      <t>ダンタイ</t>
    </rPh>
    <rPh sb="412" eb="414">
      <t>ヒカク</t>
    </rPh>
    <rPh sb="416" eb="418">
      <t>カコ</t>
    </rPh>
    <rPh sb="419" eb="421">
      <t>ネンカン</t>
    </rPh>
    <rPh sb="422" eb="424">
      <t>アンテイ</t>
    </rPh>
    <rPh sb="426" eb="427">
      <t>ウゴ</t>
    </rPh>
    <rPh sb="436" eb="438">
      <t>ゲンカ</t>
    </rPh>
    <rPh sb="439" eb="441">
      <t>カド</t>
    </rPh>
    <rPh sb="442" eb="443">
      <t>タカ</t>
    </rPh>
    <rPh sb="451" eb="453">
      <t>シホン</t>
    </rPh>
    <rPh sb="453" eb="454">
      <t>ヒ</t>
    </rPh>
    <rPh sb="454" eb="457">
      <t>ヘイジュンカ</t>
    </rPh>
    <rPh sb="457" eb="458">
      <t>サイ</t>
    </rPh>
    <rPh sb="458" eb="459">
      <t>トウ</t>
    </rPh>
    <rPh sb="460" eb="462">
      <t>カツヨウ</t>
    </rPh>
    <rPh sb="464" eb="466">
      <t>セイカ</t>
    </rPh>
    <rPh sb="467" eb="468">
      <t>カンガ</t>
    </rPh>
    <rPh sb="476" eb="478">
      <t>サズ</t>
    </rPh>
    <rPh sb="479" eb="482">
      <t>スイセンカ</t>
    </rPh>
    <rPh sb="482" eb="483">
      <t>リツ</t>
    </rPh>
    <rPh sb="485" eb="488">
      <t>ジョウカソウ</t>
    </rPh>
    <rPh sb="488" eb="489">
      <t>トウ</t>
    </rPh>
    <rPh sb="491" eb="494">
      <t>ゲスイドウ</t>
    </rPh>
    <rPh sb="496" eb="497">
      <t>キ</t>
    </rPh>
    <rPh sb="498" eb="499">
      <t>カ</t>
    </rPh>
    <rPh sb="500" eb="501">
      <t>ジ</t>
    </rPh>
    <rPh sb="502" eb="504">
      <t>リヨウ</t>
    </rPh>
    <rPh sb="504" eb="506">
      <t>カノウ</t>
    </rPh>
    <rPh sb="509" eb="512">
      <t>ムリシ</t>
    </rPh>
    <rPh sb="512" eb="514">
      <t>ユウシ</t>
    </rPh>
    <rPh sb="514" eb="516">
      <t>セイド</t>
    </rPh>
    <rPh sb="517" eb="519">
      <t>アンナイ</t>
    </rPh>
    <rPh sb="519" eb="520">
      <t>トウ</t>
    </rPh>
    <rPh sb="521" eb="524">
      <t>ゲスイドウ</t>
    </rPh>
    <rPh sb="525" eb="528">
      <t>リヨウシャ</t>
    </rPh>
    <rPh sb="528" eb="529">
      <t>ゾウ</t>
    </rPh>
    <rPh sb="530" eb="531">
      <t>ツト</t>
    </rPh>
    <rPh sb="538" eb="539">
      <t>ヨコ</t>
    </rPh>
    <rPh sb="542" eb="544">
      <t>スイイ</t>
    </rPh>
    <phoneticPr fontId="4"/>
  </si>
  <si>
    <t>　当事業は、開始から17年と比較的新しく、普及率も低い状況にあります。普及には多額の整備費用が必要となっているため、人口密度の低い地域には浄化槽の普及を検討するなど、下水道事業の費用対効果を都度検討しながら、事業を行っていきます。</t>
    <rPh sb="1" eb="2">
      <t>トウ</t>
    </rPh>
    <rPh sb="2" eb="4">
      <t>ジギョウ</t>
    </rPh>
    <rPh sb="6" eb="8">
      <t>カイシ</t>
    </rPh>
    <rPh sb="12" eb="13">
      <t>ネン</t>
    </rPh>
    <rPh sb="14" eb="17">
      <t>ヒカクテキ</t>
    </rPh>
    <rPh sb="17" eb="18">
      <t>アタラ</t>
    </rPh>
    <rPh sb="21" eb="23">
      <t>フキュウ</t>
    </rPh>
    <rPh sb="23" eb="24">
      <t>リツ</t>
    </rPh>
    <rPh sb="25" eb="26">
      <t>ヒク</t>
    </rPh>
    <rPh sb="27" eb="29">
      <t>ジョウキョウ</t>
    </rPh>
    <rPh sb="35" eb="37">
      <t>フキュウ</t>
    </rPh>
    <rPh sb="39" eb="41">
      <t>タガク</t>
    </rPh>
    <rPh sb="42" eb="44">
      <t>セイビ</t>
    </rPh>
    <rPh sb="44" eb="46">
      <t>ヒヨウ</t>
    </rPh>
    <rPh sb="47" eb="49">
      <t>ヒツヨウ</t>
    </rPh>
    <rPh sb="58" eb="60">
      <t>ジンコウ</t>
    </rPh>
    <rPh sb="60" eb="62">
      <t>ミツド</t>
    </rPh>
    <rPh sb="63" eb="64">
      <t>ヒク</t>
    </rPh>
    <rPh sb="65" eb="67">
      <t>チイキ</t>
    </rPh>
    <rPh sb="69" eb="72">
      <t>ジョウカソウ</t>
    </rPh>
    <rPh sb="73" eb="75">
      <t>フキュウ</t>
    </rPh>
    <rPh sb="76" eb="78">
      <t>ケントウ</t>
    </rPh>
    <rPh sb="83" eb="86">
      <t>ゲスイドウ</t>
    </rPh>
    <rPh sb="86" eb="88">
      <t>ジギョウ</t>
    </rPh>
    <rPh sb="89" eb="94">
      <t>ヒヨウタイコウカ</t>
    </rPh>
    <rPh sb="95" eb="97">
      <t>ツド</t>
    </rPh>
    <rPh sb="97" eb="99">
      <t>ケントウ</t>
    </rPh>
    <rPh sb="104" eb="106">
      <t>ジギョウ</t>
    </rPh>
    <rPh sb="107" eb="1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</si>
</sst>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19-423C-ADAF-73F47BA215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4A19-423C-ADAF-73F47BA215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3A-4210-9CBB-9FEF574047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1F3A-4210-9CBB-9FEF574047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65.290000000000006</c:v>
                </c:pt>
                <c:pt idx="1">
                  <c:v>67.31</c:v>
                </c:pt>
                <c:pt idx="2">
                  <c:v>69.14</c:v>
                </c:pt>
                <c:pt idx="3">
                  <c:v>69.98</c:v>
                </c:pt>
                <c:pt idx="4">
                  <c:v>69.930000000000007</c:v>
                </c:pt>
              </c:numCache>
            </c:numRef>
          </c:val>
          <c:extLst>
            <c:ext xmlns:c16="http://schemas.microsoft.com/office/drawing/2014/chart" uri="{C3380CC4-5D6E-409C-BE32-E72D297353CC}">
              <c16:uniqueId val="{00000000-6713-4170-9F03-D56BC7F363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6713-4170-9F03-D56BC7F363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78.94</c:v>
                </c:pt>
                <c:pt idx="1">
                  <c:v>76.39</c:v>
                </c:pt>
                <c:pt idx="2">
                  <c:v>79.38</c:v>
                </c:pt>
                <c:pt idx="3">
                  <c:v>81.55</c:v>
                </c:pt>
                <c:pt idx="4">
                  <c:v>81.87</c:v>
                </c:pt>
              </c:numCache>
            </c:numRef>
          </c:val>
          <c:extLst>
            <c:ext xmlns:c16="http://schemas.microsoft.com/office/drawing/2014/chart" uri="{C3380CC4-5D6E-409C-BE32-E72D297353CC}">
              <c16:uniqueId val="{00000000-FA34-4F85-9648-419C4164A3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4-4F85-9648-419C4164A3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99-4CD9-8DCA-35945EDD53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99-4CD9-8DCA-35945EDD53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5-4439-B817-F5F73A2513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5-4439-B817-F5F73A2513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5-4063-AB42-BA5A4EE6FC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5-4063-AB42-BA5A4EE6FC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3-4E16-A466-D5BAFF805D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3-4E16-A466-D5BAFF805D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248.73</c:v>
                </c:pt>
                <c:pt idx="1">
                  <c:v>352.01</c:v>
                </c:pt>
                <c:pt idx="2">
                  <c:v>185.24</c:v>
                </c:pt>
                <c:pt idx="3">
                  <c:v>268.85000000000002</c:v>
                </c:pt>
                <c:pt idx="4">
                  <c:v>311.70999999999998</c:v>
                </c:pt>
              </c:numCache>
            </c:numRef>
          </c:val>
          <c:extLst>
            <c:ext xmlns:c16="http://schemas.microsoft.com/office/drawing/2014/chart" uri="{C3380CC4-5D6E-409C-BE32-E72D297353CC}">
              <c16:uniqueId val="{00000000-D618-48E6-ACF2-BE6D5ACB1D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D618-48E6-ACF2-BE6D5ACB1D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83.39</c:v>
                </c:pt>
                <c:pt idx="1">
                  <c:v>82.56</c:v>
                </c:pt>
                <c:pt idx="2">
                  <c:v>83.62</c:v>
                </c:pt>
                <c:pt idx="3">
                  <c:v>82.23</c:v>
                </c:pt>
                <c:pt idx="4">
                  <c:v>79.040000000000006</c:v>
                </c:pt>
              </c:numCache>
            </c:numRef>
          </c:val>
          <c:extLst>
            <c:ext xmlns:c16="http://schemas.microsoft.com/office/drawing/2014/chart" uri="{C3380CC4-5D6E-409C-BE32-E72D297353CC}">
              <c16:uniqueId val="{00000000-B286-4EF8-868F-AFB07DE0A6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B286-4EF8-868F-AFB07DE0A6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68C2-47A9-B345-53303F5DBF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68C2-47A9-B345-53303F5DBF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桐生市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112032</v>
      </c>
      <c r="AM8" s="68"/>
      <c r="AN8" s="68"/>
      <c r="AO8" s="68"/>
      <c r="AP8" s="68"/>
      <c r="AQ8" s="68"/>
      <c r="AR8" s="68"/>
      <c r="AS8" s="68"/>
      <c r="AT8" s="67">
        <f>データ!T6</f>
        <v>274.45</v>
      </c>
      <c r="AU8" s="67"/>
      <c r="AV8" s="67"/>
      <c r="AW8" s="67"/>
      <c r="AX8" s="67"/>
      <c r="AY8" s="67"/>
      <c r="AZ8" s="67"/>
      <c r="BA8" s="67"/>
      <c r="BB8" s="67">
        <f>データ!U6</f>
        <v>408.21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5.08</v>
      </c>
      <c r="Q10" s="67"/>
      <c r="R10" s="67"/>
      <c r="S10" s="67"/>
      <c r="T10" s="67"/>
      <c r="U10" s="67"/>
      <c r="V10" s="67"/>
      <c r="W10" s="67">
        <f>データ!Q6</f>
        <v>100</v>
      </c>
      <c r="X10" s="67"/>
      <c r="Y10" s="67"/>
      <c r="Z10" s="67"/>
      <c r="AA10" s="67"/>
      <c r="AB10" s="67"/>
      <c r="AC10" s="67"/>
      <c r="AD10" s="68">
        <f>データ!R6</f>
        <v>2268</v>
      </c>
      <c r="AE10" s="68"/>
      <c r="AF10" s="68"/>
      <c r="AG10" s="68"/>
      <c r="AH10" s="68"/>
      <c r="AI10" s="68"/>
      <c r="AJ10" s="68"/>
      <c r="AK10" s="2"/>
      <c r="AL10" s="68">
        <f>データ!V6</f>
        <v>5654</v>
      </c>
      <c r="AM10" s="68"/>
      <c r="AN10" s="68"/>
      <c r="AO10" s="68"/>
      <c r="AP10" s="68"/>
      <c r="AQ10" s="68"/>
      <c r="AR10" s="68"/>
      <c r="AS10" s="68"/>
      <c r="AT10" s="67">
        <f>データ!W6</f>
        <v>2.23</v>
      </c>
      <c r="AU10" s="67"/>
      <c r="AV10" s="67"/>
      <c r="AW10" s="67"/>
      <c r="AX10" s="67"/>
      <c r="AY10" s="67"/>
      <c r="AZ10" s="67"/>
      <c r="BA10" s="67"/>
      <c r="BB10" s="67">
        <f>データ!X6</f>
        <v>2535.4299999999998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0u2OTaVJbqQwaqjAuOVzpMYFYUpj11OmDkzg/Nar8lRNZXMhD0OrApI+2zDOJhUklAeSE3suTRVVqm3v5XkHGA==" saltValue="XkA8jpATew/1cHNc8Ki5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102032</v>
      </c>
      <c r="D6" s="33">
        <f t="shared" si="3"/>
        <v>47</v>
      </c>
      <c r="E6" s="33">
        <f t="shared" si="3"/>
        <v>17</v>
      </c>
      <c r="F6" s="33">
        <f t="shared" si="3"/>
        <v>4</v>
      </c>
      <c r="G6" s="33">
        <f t="shared" si="3"/>
        <v>0</v>
      </c>
      <c r="H6" s="33" t="str">
        <f t="shared" si="3"/>
        <v>群馬県　桐生市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5.08</v>
      </c>
      <c r="Q6" s="34">
        <f t="shared" si="3"/>
        <v>100</v>
      </c>
      <c r="R6" s="34">
        <f t="shared" si="3"/>
        <v>2268</v>
      </c>
      <c r="S6" s="34">
        <f t="shared" si="3"/>
        <v>112032</v>
      </c>
      <c r="T6" s="34">
        <f t="shared" si="3"/>
        <v>274.45</v>
      </c>
      <c r="U6" s="34">
        <f t="shared" si="3"/>
        <v>408.21</v>
      </c>
      <c r="V6" s="34">
        <f t="shared" si="3"/>
        <v>5654</v>
      </c>
      <c r="W6" s="34">
        <f t="shared" si="3"/>
        <v>2.23</v>
      </c>
      <c r="X6" s="34">
        <f t="shared" si="3"/>
        <v>2535.4299999999998</v>
      </c>
      <c r="Y6" s="35">
        <f>IF(Y7="",NA(),Y7)</f>
        <v>78.94</v>
      </c>
      <c r="Z6" s="35">
        <f t="shared" ref="Z6:AH6" si="4">IF(Z7="",NA(),Z7)</f>
        <v>76.39</v>
      </c>
      <c r="AA6" s="35">
        <f t="shared" si="4"/>
        <v>79.38</v>
      </c>
      <c r="AB6" s="35">
        <f t="shared" si="4"/>
        <v>81.55</v>
      </c>
      <c r="AC6" s="35">
        <f t="shared" si="4"/>
        <v>81.87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248.73</v>
      </c>
      <c r="BG6" s="35">
        <f t="shared" ref="BG6:BO6" si="7">IF(BG7="",NA(),BG7)</f>
        <v>352.01</v>
      </c>
      <c r="BH6" s="35">
        <f t="shared" si="7"/>
        <v>185.24</v>
      </c>
      <c r="BI6" s="35">
        <f t="shared" si="7"/>
        <v>268.85000000000002</v>
      </c>
      <c r="BJ6" s="35">
        <f t="shared" si="7"/>
        <v>311.70999999999998</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83.39</v>
      </c>
      <c r="BR6" s="35">
        <f t="shared" ref="BR6:BZ6" si="8">IF(BR7="",NA(),BR7)</f>
        <v>82.56</v>
      </c>
      <c r="BS6" s="35">
        <f t="shared" si="8"/>
        <v>83.62</v>
      </c>
      <c r="BT6" s="35">
        <f t="shared" si="8"/>
        <v>82.23</v>
      </c>
      <c r="BU6" s="35">
        <f t="shared" si="8"/>
        <v>79.040000000000006</v>
      </c>
      <c r="BV6" s="35">
        <f t="shared" si="8"/>
        <v>50.54</v>
      </c>
      <c r="BW6" s="35">
        <f t="shared" si="8"/>
        <v>49.22</v>
      </c>
      <c r="BX6" s="35">
        <f t="shared" si="8"/>
        <v>69.87</v>
      </c>
      <c r="BY6" s="35">
        <f t="shared" si="8"/>
        <v>74.3</v>
      </c>
      <c r="BZ6" s="35">
        <f t="shared" si="8"/>
        <v>72.260000000000005</v>
      </c>
      <c r="CA6" s="34" t="str">
        <f>IF(CA7="","",IF(CA7="-","【-】","【"&amp;SUBSTITUTE(TEXT(CA7,"#,##0.00"),"-","△")&amp;"】"))</f>
        <v>【74.48】</v>
      </c>
      <c r="CB6" s="35">
        <f>IF(CB7="",NA(),CB7)</f>
        <v>150</v>
      </c>
      <c r="CC6" s="35">
        <f t="shared" ref="CC6:CK6" si="9">IF(CC7="",NA(),CC7)</f>
        <v>150</v>
      </c>
      <c r="CD6" s="35">
        <f t="shared" si="9"/>
        <v>150</v>
      </c>
      <c r="CE6" s="35">
        <f t="shared" si="9"/>
        <v>150</v>
      </c>
      <c r="CF6" s="35">
        <f t="shared" si="9"/>
        <v>150</v>
      </c>
      <c r="CG6" s="35">
        <f t="shared" si="9"/>
        <v>320.36</v>
      </c>
      <c r="CH6" s="35">
        <f t="shared" si="9"/>
        <v>332.02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42.9</v>
      </c>
      <c r="CU6" s="35">
        <f t="shared" si="10"/>
        <v>43.36</v>
      </c>
      <c r="CV6" s="35">
        <f t="shared" si="10"/>
        <v>42.56</v>
      </c>
      <c r="CW6" s="34" t="str">
        <f>IF(CW7="","",IF(CW7="-","【-】","【"&amp;SUBSTITUTE(TEXT(CW7,"#,##0.00"),"-","△")&amp;"】"))</f>
        <v>【42.82】</v>
      </c>
      <c r="CX6" s="35">
        <f>IF(CX7="",NA(),CX7)</f>
        <v>65.290000000000006</v>
      </c>
      <c r="CY6" s="35">
        <f t="shared" ref="CY6:DG6" si="11">IF(CY7="",NA(),CY7)</f>
        <v>67.31</v>
      </c>
      <c r="CZ6" s="35">
        <f t="shared" si="11"/>
        <v>69.14</v>
      </c>
      <c r="DA6" s="35">
        <f t="shared" si="11"/>
        <v>69.98</v>
      </c>
      <c r="DB6" s="35">
        <f t="shared" si="11"/>
        <v>69.930000000000007</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102032</v>
      </c>
      <c r="D7" s="37">
        <v>47</v>
      </c>
      <c r="E7" s="37">
        <v>17</v>
      </c>
      <c r="F7" s="37">
        <v>4</v>
      </c>
      <c r="G7" s="37">
        <v>0</v>
      </c>
      <c r="H7" s="37" t="s">
        <v>98</v>
      </c>
      <c r="I7" s="37" t="s">
        <v>99</v>
      </c>
      <c r="J7" s="37" t="s">
        <v>100</v>
      </c>
      <c r="K7" s="37" t="s">
        <v>101</v>
      </c>
      <c r="L7" s="37" t="s">
        <v>102</v>
      </c>
      <c r="M7" s="37" t="s">
        <v>103</v>
      </c>
      <c r="N7" s="38" t="s">
        <v>104</v>
      </c>
      <c r="O7" s="38" t="s">
        <v>105</v>
      </c>
      <c r="P7" s="38">
        <v>5.08</v>
      </c>
      <c r="Q7" s="38">
        <v>100</v>
      </c>
      <c r="R7" s="38">
        <v>2268</v>
      </c>
      <c r="S7" s="38">
        <v>112032</v>
      </c>
      <c r="T7" s="38">
        <v>274.45</v>
      </c>
      <c r="U7" s="38">
        <v>408.21</v>
      </c>
      <c r="V7" s="38">
        <v>5654</v>
      </c>
      <c r="W7" s="38">
        <v>2.23</v>
      </c>
      <c r="X7" s="38">
        <v>2535.4299999999998</v>
      </c>
      <c r="Y7" s="38">
        <v>78.94</v>
      </c>
      <c r="Z7" s="38">
        <v>76.39</v>
      </c>
      <c r="AA7" s="38">
        <v>79.38</v>
      </c>
      <c r="AB7" s="38">
        <v>81.55</v>
      </c>
      <c r="AC7" s="38">
        <v>81.87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248.73</v>
      </c>
      <c r="BG7" s="38">
        <v>352.01</v>
      </c>
      <c r="BH7" s="38">
        <v>185.24</v>
      </c>
      <c r="BI7" s="38">
        <v>268.85000000000002</v>
      </c>
      <c r="BJ7" s="38">
        <v>311.70999999999998</v>
      </c>
      <c r="BK7" s="38">
        <v>1671.86</v>
      </c>
      <c r="BL7" s="38">
        <v>1673.47</v>
      </c>
      <c r="BM7" s="38">
        <v>1298.9100000000001</v>
      </c>
      <c r="BN7" s="38">
        <v>1243.71</v>
      </c>
      <c r="BO7" s="38">
        <v>1194.1500000000001</v>
      </c>
      <c r="BP7" s="38">
        <v>1209.4000000000001</v>
      </c>
      <c r="BQ7" s="38">
        <v>83.39</v>
      </c>
      <c r="BR7" s="38">
        <v>82.56</v>
      </c>
      <c r="BS7" s="38">
        <v>83.62</v>
      </c>
      <c r="BT7" s="38">
        <v>82.23</v>
      </c>
      <c r="BU7" s="38">
        <v>79.040000000000006</v>
      </c>
      <c r="BV7" s="38">
        <v>50.54</v>
      </c>
      <c r="BW7" s="38">
        <v>49.22</v>
      </c>
      <c r="BX7" s="38">
        <v>69.87</v>
      </c>
      <c r="BY7" s="38">
        <v>74.3</v>
      </c>
      <c r="BZ7" s="38">
        <v>72.260000000000005</v>
      </c>
      <c r="CA7" s="38">
        <v>74.48</v>
      </c>
      <c r="CB7" s="38">
        <v>150</v>
      </c>
      <c r="CC7" s="38">
        <v>150</v>
      </c>
      <c r="CD7" s="38">
        <v>150</v>
      </c>
      <c r="CE7" s="38">
        <v>150</v>
      </c>
      <c r="CF7" s="38">
        <v>150</v>
      </c>
      <c r="CG7" s="38">
        <v>320.36</v>
      </c>
      <c r="CH7" s="38">
        <v>332.02</v>
      </c>
      <c r="CI7" s="38">
        <v>234.96</v>
      </c>
      <c r="CJ7" s="38">
        <v>221.81</v>
      </c>
      <c r="CK7" s="38">
        <v>230.02</v>
      </c>
      <c r="CL7" s="38">
        <v>219.46</v>
      </c>
      <c r="CM7" s="38" t="s">
        <v>104</v>
      </c>
      <c r="CN7" s="38" t="s">
        <v>104</v>
      </c>
      <c r="CO7" s="38" t="s">
        <v>104</v>
      </c>
      <c r="CP7" s="38" t="s">
        <v>104</v>
      </c>
      <c r="CQ7" s="38" t="s">
        <v>104</v>
      </c>
      <c r="CR7" s="38">
        <v>34.74</v>
      </c>
      <c r="CS7" s="38">
        <v>36.65</v>
      </c>
      <c r="CT7" s="38">
        <v>42.9</v>
      </c>
      <c r="CU7" s="38">
        <v>43.36</v>
      </c>
      <c r="CV7" s="38">
        <v>42.56</v>
      </c>
      <c r="CW7" s="38">
        <v>42.82</v>
      </c>
      <c r="CX7" s="38">
        <v>65.290000000000006</v>
      </c>
      <c r="CY7" s="38">
        <v>67.31</v>
      </c>
      <c r="CZ7" s="38">
        <v>69.14</v>
      </c>
      <c r="DA7" s="38">
        <v>69.98</v>
      </c>
      <c r="DB7" s="38">
        <v>69.930000000000007</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2020-02-07T05:34:10Z</cp:lastPrinted>
  <dcterms:created xsi:type="dcterms:W3CDTF">2019-12-05T05:11:16Z</dcterms:created>
  <dcterms:modified xsi:type="dcterms:W3CDTF">2020-02-07T05:34:12Z</dcterms:modified>
  <cp:category/>
</cp:coreProperties>
</file>