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3 各団体回答\19○甘楽町\"/>
    </mc:Choice>
  </mc:AlternateContent>
  <workbookProtection workbookAlgorithmName="SHA-512" workbookHashValue="2Iu34WmDOEBvUtI+3gjAA/rXB9n+OsNb3EfAx6etuqvr6TraU2YGYWt+lTQ8UuSLtsfhnzJ2+9tvXOYncTxgAw==" workbookSaltValue="2SYxzSqJmlisECjRjSXAXw==" workbookSpinCount="100000" lockStructure="1"/>
  <bookViews>
    <workbookView xWindow="0" yWindow="0" windowWidth="20490" windowHeight="7455"/>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<sst xmlns="http://schemas.openxmlformats.org/spreadsheetml/2006/main" count="220" uniqueCount="108">
  <si>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</si>
  <si>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</si>
  <si>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</si>
  <si>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</si>
  <si>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</si>
  <si>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</si>
  <si>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</si>
  <si>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</si>
  <si>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</si>
  <si>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</si>
  <si>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</si>
  <si>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</si>
  <si>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</si>
  <si>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</si>
  <si>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</si>
  <si>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</si>
  <si>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</si>
  <si>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</si>
  <si>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</si>
  <si>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</si>
  <si>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</si>
  <si>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</si>
  <si>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</si>
  <si>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</si>
  <si>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</si>
  <si>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</si>
  <si>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</si>
  <si>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</si>
  <si>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</si>
  <si>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</si>
  <si>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</si>
  <si>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</si>
  <si>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</si>
  <si>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</si>
  <si>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</si>
  <si>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</si>
  <si>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</si>
  <si>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</si>
  <si>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</si>
  <si>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</si>
  <si>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</si>
  <si>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</si>
  <si>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</si>
  <si>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</si>
  <si>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</si>
  <si>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</si>
  <si>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</si>
  <si>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</si>
  <si>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</si>
  <si>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</si>
  <si>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</si>
  <si>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</si>
  <si>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</si>
  <si>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</si>
  <si>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</si>
  <si>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</si>
  <si>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</si>
  <si>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</si>
  <si>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</si>
  <si>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</si>
  <si>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</si>
  <si>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</si>
  <si>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</si>
  <si>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</si>
  <si>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</si>
  <si>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</si>
  <si>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</si>
  <si>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</si>
  <si>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</si>
  <si>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</si>
  <si>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</si>
  <si>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</si>
  <si>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</si>
  <si>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</si>
  <si>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</si>
  <si>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</si>
  <si>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</si>
  <si>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</si>
  <si>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</si>
  <si>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</si>
  <si>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</si>
  <si>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</si>
  <si>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</si>
  <si>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</si>
  <si>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</si>
  <si>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</si>
  <si>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</si>
  <si>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</si>
  <si>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</si>
  <si>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</si>
  <si>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</si>
  <si>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</si>
  <si>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</si>
  <si>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甘楽町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</si>
  <si>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</si>
  <si>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</si>
  <si>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</si>
  <si>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</si>
  <si>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</si>
  <si>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</si>
  <si>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</si>
  <si>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</si>
  <si>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</si>
  <si>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</si>
  <si>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</si>
  <si>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少子高齢化に伴う給水人口の減少や節水志向により、給水収入は減少していくことが予想されるため、今後より厳しい状況になることが考えられる。そのため、維持管理費等の経費削減に努め、水道料金の引き上げを視野に入れながら、経営の健全性を維持していく必要がある。老朽化した施設、老朽管の更新に伴う費用の増加については、更新すべきところを正確に把握し、計画的に改良・改修工事を実施していく必要がある。</t>
    <rPh sb="19" eb="21">
      <t>シコウ</t>
    </rPh>
    <phoneticPr fontId="4"/>
  </si>
  <si>
    <t>① 前年度と比較すると配水管等の布設替えが減少したため、償却対象の固定資産の増加が抑えられてしまい数値が上昇した。
② 老朽化した管路から計画的に更新作業を進めているため、数値の上昇が低く抑えられている。
③ 下水道管布設工事に合わせた老朽管の布設替え工事、単独の布設替え工事の配水管延長が昨年度よりも増加したため、数値が上昇した。
平成25年度から基幹となる管路を中心として、老朽化した配水管の布設替え工事を実施している。また、下水道管布設工事に合わせて老朽管の布設替え工事も効率的に進めている。</t>
    <rPh sb="129" eb="131">
      <t>タンドク</t>
    </rPh>
    <rPh sb="132" eb="134">
      <t>フセツ</t>
    </rPh>
    <rPh sb="134" eb="135">
      <t>カ</t>
    </rPh>
    <rPh sb="136" eb="138">
      <t>コウジ</t>
    </rPh>
    <rPh sb="139" eb="142">
      <t>ハイスイカン</t>
    </rPh>
    <rPh sb="142" eb="144">
      <t>エンチョウ</t>
    </rPh>
    <rPh sb="145" eb="148">
      <t>サクネンド</t>
    </rPh>
    <rPh sb="151" eb="153">
      <t>ゾウカ</t>
    </rPh>
    <rPh sb="161" eb="163">
      <t>ジョウショウ</t>
    </rPh>
    <phoneticPr fontId="4"/>
  </si>
  <si>
    <t>① 各家庭の使用料の減少により営業収益が減少したことに加え、減価償却費の増加もあり、前年度と比較して数値が下降した。
② ―
③ 建設改良費の財源のための企業債が増加したことによる流動負債の増加や、現金預金・未収金の減少により、流動資産が減少したため数値が下降した。
④ 企業債借入がなく、企業債償還が進んだため数値が下降した。
⑤ 光熱水費や固定資産減価償却費、修繕費が増加したことによる営業費用の増加に加え、各家庭の使用料の減少による給水収益の減少により数値が下降した。
⑥ 営業費用が増加したことや年間総有収水量が減少したため、数値が上昇した。
⑦ 年間総配水量が減少したため、前年度と比較し数値が下降した。
⑧ 年間総有収水量は減少したが、それ以上に年間総配水量が減少したため、数値が上昇した。
　少子高齢化に伴う給水人口の減少や節水志向により、営業収益が減少していくことが予想される。また、老朽化した施設や管路の更新費用も増加することが見込まれるため、経営はより厳しくなると考えられる。　　　　　　　　　　　　　　　　　　　　　　　　　　　　　　　　　　　　　　　　</t>
    <rPh sb="53" eb="55">
      <t>カコウ</t>
    </rPh>
    <rPh sb="90" eb="92">
      <t>リュウドウ</t>
    </rPh>
    <rPh sb="92" eb="94">
      <t>フサイ</t>
    </rPh>
    <rPh sb="95" eb="97">
      <t>ゾウカ</t>
    </rPh>
    <rPh sb="99" eb="101">
      <t>ゲンキン</t>
    </rPh>
    <rPh sb="101" eb="103">
      <t>ヨキン</t>
    </rPh>
    <rPh sb="104" eb="107">
      <t>ミシュウキン</t>
    </rPh>
    <rPh sb="108" eb="110">
      <t>ゲンショウ</t>
    </rPh>
    <rPh sb="116" eb="118">
      <t>シサン</t>
    </rPh>
    <rPh sb="128" eb="130">
      <t>カコウ</t>
    </rPh>
    <rPh sb="156" eb="158">
      <t>スウチ</t>
    </rPh>
    <rPh sb="159" eb="161">
      <t>カコウ</t>
    </rPh>
    <rPh sb="200" eb="202">
      <t>ゾウカ</t>
    </rPh>
    <rPh sb="206" eb="209">
      <t>カクカテイ</t>
    </rPh>
    <rPh sb="210" eb="213">
      <t>シヨウリョウ</t>
    </rPh>
    <rPh sb="214" eb="216">
      <t>ゲンショウ</t>
    </rPh>
    <rPh sb="232" eb="234">
      <t>カコウ</t>
    </rPh>
    <rPh sb="252" eb="254">
      <t>ネンカン</t>
    </rPh>
    <rPh sb="254" eb="255">
      <t>ソウ</t>
    </rPh>
    <rPh sb="255" eb="259">
      <t>ユウシュウスイリョウ</t>
    </rPh>
    <rPh sb="260" eb="262">
      <t>ゲンショウ</t>
    </rPh>
    <rPh sb="302" eb="304">
      <t>カコウ</t>
    </rPh>
    <rPh sb="372" eb="374">
      <t>シコウ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</si>
</sst>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3.26</c:v>
                </c:pt>
                <c:pt idx="1">
                  <c:v>1.1499999999999999</c:v>
                </c:pt>
                <c:pt idx="2">
                  <c:v>0.99</c:v>
                </c:pt>
                <c:pt idx="3">
                  <c:v>0.27</c:v>
                </c:pt>
                <c:pt idx="4">
                  <c:v>0.65</c:v>
                </c:pt>
              </c:numCache>
            </c:numRef>
          </c:val>
          <c:extLst>
            <c:ext xmlns:c16="http://schemas.microsoft.com/office/drawing/2014/chart" uri="{C3380CC4-5D6E-409C-BE32-E72D297353CC}">
              <c16:uniqueId val="{00000000-5948-493D-A4BC-470AD78977D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0.43</c:v>
                </c:pt>
              </c:numCache>
            </c:numRef>
          </c:val>
          <c:smooth val="0"/>
          <c:extLst>
            <c:ext xmlns:c16="http://schemas.microsoft.com/office/drawing/2014/chart" uri="{C3380CC4-5D6E-409C-BE32-E72D297353CC}">
              <c16:uniqueId val="{00000001-5948-493D-A4BC-470AD78977D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75.78</c:v>
                </c:pt>
                <c:pt idx="1">
                  <c:v>78.84</c:v>
                </c:pt>
                <c:pt idx="2">
                  <c:v>82.24</c:v>
                </c:pt>
                <c:pt idx="3">
                  <c:v>76.34</c:v>
                </c:pt>
                <c:pt idx="4">
                  <c:v>74.260000000000005</c:v>
                </c:pt>
              </c:numCache>
            </c:numRef>
          </c:val>
          <c:extLst>
            <c:ext xmlns:c16="http://schemas.microsoft.com/office/drawing/2014/chart" uri="{C3380CC4-5D6E-409C-BE32-E72D297353CC}">
              <c16:uniqueId val="{00000000-AE4A-4724-9EA4-FFE0BF45C2D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55.22</c:v>
                </c:pt>
              </c:numCache>
            </c:numRef>
          </c:val>
          <c:smooth val="0"/>
          <c:extLst>
            <c:ext xmlns:c16="http://schemas.microsoft.com/office/drawing/2014/chart" uri="{C3380CC4-5D6E-409C-BE32-E72D297353CC}">
              <c16:uniqueId val="{00000001-AE4A-4724-9EA4-FFE0BF45C2D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82.01</c:v>
                </c:pt>
                <c:pt idx="1">
                  <c:v>81.489999999999995</c:v>
                </c:pt>
                <c:pt idx="2">
                  <c:v>79.599999999999994</c:v>
                </c:pt>
                <c:pt idx="3">
                  <c:v>84.77</c:v>
                </c:pt>
                <c:pt idx="4">
                  <c:v>86.02</c:v>
                </c:pt>
              </c:numCache>
            </c:numRef>
          </c:val>
          <c:extLst>
            <c:ext xmlns:c16="http://schemas.microsoft.com/office/drawing/2014/chart" uri="{C3380CC4-5D6E-409C-BE32-E72D297353CC}">
              <c16:uniqueId val="{00000000-B83C-4E65-ABFF-D27E7D04920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extLst>
            <c:ext xmlns:c16="http://schemas.microsoft.com/office/drawing/2014/chart" uri="{C3380CC4-5D6E-409C-BE32-E72D297353CC}">
              <c16:uniqueId val="{00000001-B83C-4E65-ABFF-D27E7D04920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105.2</c:v>
                </c:pt>
                <c:pt idx="1">
                  <c:v>114.87</c:v>
                </c:pt>
                <c:pt idx="2">
                  <c:v>115.49</c:v>
                </c:pt>
                <c:pt idx="3">
                  <c:v>112.4</c:v>
                </c:pt>
                <c:pt idx="4">
                  <c:v>110.9</c:v>
                </c:pt>
              </c:numCache>
            </c:numRef>
          </c:val>
          <c:extLst>
            <c:ext xmlns:c16="http://schemas.microsoft.com/office/drawing/2014/chart" uri="{C3380CC4-5D6E-409C-BE32-E72D297353CC}">
              <c16:uniqueId val="{00000000-B2C4-435F-8F88-04DBE566700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108.76</c:v>
                </c:pt>
              </c:numCache>
            </c:numRef>
          </c:val>
          <c:smooth val="0"/>
          <c:extLst>
            <c:ext xmlns:c16="http://schemas.microsoft.com/office/drawing/2014/chart" uri="{C3380CC4-5D6E-409C-BE32-E72D297353CC}">
              <c16:uniqueId val="{00000001-B2C4-435F-8F88-04DBE566700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45.74</c:v>
                </c:pt>
                <c:pt idx="1">
                  <c:v>45.11</c:v>
                </c:pt>
                <c:pt idx="2">
                  <c:v>46.55</c:v>
                </c:pt>
                <c:pt idx="3">
                  <c:v>48.35</c:v>
                </c:pt>
                <c:pt idx="4">
                  <c:v>50.15</c:v>
                </c:pt>
              </c:numCache>
            </c:numRef>
          </c:val>
          <c:extLst>
            <c:ext xmlns:c16="http://schemas.microsoft.com/office/drawing/2014/chart" uri="{C3380CC4-5D6E-409C-BE32-E72D297353CC}">
              <c16:uniqueId val="{00000000-8D79-47ED-80C8-07B707EADF5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47.97</c:v>
                </c:pt>
              </c:numCache>
            </c:numRef>
          </c:val>
          <c:smooth val="0"/>
          <c:extLst>
            <c:ext xmlns:c16="http://schemas.microsoft.com/office/drawing/2014/chart" uri="{C3380CC4-5D6E-409C-BE32-E72D297353CC}">
              <c16:uniqueId val="{00000001-8D79-47ED-80C8-07B707EADF5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1.95</c:v>
                </c:pt>
                <c:pt idx="1">
                  <c:v>0.22</c:v>
                </c:pt>
                <c:pt idx="2">
                  <c:v>0.84</c:v>
                </c:pt>
                <c:pt idx="3">
                  <c:v>0.28999999999999998</c:v>
                </c:pt>
                <c:pt idx="4">
                  <c:v>0.31</c:v>
                </c:pt>
              </c:numCache>
            </c:numRef>
          </c:val>
          <c:extLst>
            <c:ext xmlns:c16="http://schemas.microsoft.com/office/drawing/2014/chart" uri="{C3380CC4-5D6E-409C-BE32-E72D297353CC}">
              <c16:uniqueId val="{00000000-AB70-4734-8203-30ED1513ED3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15.33</c:v>
                </c:pt>
              </c:numCache>
            </c:numRef>
          </c:val>
          <c:smooth val="0"/>
          <c:extLst>
            <c:ext xmlns:c16="http://schemas.microsoft.com/office/drawing/2014/chart" uri="{C3380CC4-5D6E-409C-BE32-E72D297353CC}">
              <c16:uniqueId val="{00000001-AB70-4734-8203-30ED1513ED3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84-4068-889B-200728625B0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7.48</c:v>
                </c:pt>
              </c:numCache>
            </c:numRef>
          </c:val>
          <c:smooth val="0"/>
          <c:extLst>
            <c:ext xmlns:c16="http://schemas.microsoft.com/office/drawing/2014/chart" uri="{C3380CC4-5D6E-409C-BE32-E72D297353CC}">
              <c16:uniqueId val="{00000001-C184-4068-889B-200728625B0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678.78</c:v>
                </c:pt>
                <c:pt idx="1">
                  <c:v>292.01</c:v>
                </c:pt>
                <c:pt idx="2">
                  <c:v>790.81</c:v>
                </c:pt>
                <c:pt idx="3">
                  <c:v>838.22</c:v>
                </c:pt>
                <c:pt idx="4">
                  <c:v>757.65</c:v>
                </c:pt>
              </c:numCache>
            </c:numRef>
          </c:val>
          <c:extLst>
            <c:ext xmlns:c16="http://schemas.microsoft.com/office/drawing/2014/chart" uri="{C3380CC4-5D6E-409C-BE32-E72D297353CC}">
              <c16:uniqueId val="{00000000-52A2-4628-88CB-4286FBDD6C7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359.7</c:v>
                </c:pt>
              </c:numCache>
            </c:numRef>
          </c:val>
          <c:smooth val="0"/>
          <c:extLst>
            <c:ext xmlns:c16="http://schemas.microsoft.com/office/drawing/2014/chart" uri="{C3380CC4-5D6E-409C-BE32-E72D297353CC}">
              <c16:uniqueId val="{00000001-52A2-4628-88CB-4286FBDD6C7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446.94</c:v>
                </c:pt>
                <c:pt idx="1">
                  <c:v>503.62</c:v>
                </c:pt>
                <c:pt idx="2">
                  <c:v>492.48</c:v>
                </c:pt>
                <c:pt idx="3">
                  <c:v>479.05</c:v>
                </c:pt>
                <c:pt idx="4">
                  <c:v>464.64</c:v>
                </c:pt>
              </c:numCache>
            </c:numRef>
          </c:val>
          <c:extLst>
            <c:ext xmlns:c16="http://schemas.microsoft.com/office/drawing/2014/chart" uri="{C3380CC4-5D6E-409C-BE32-E72D297353CC}">
              <c16:uniqueId val="{00000000-AC07-46C0-8BCC-C09814407B9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447.01</c:v>
                </c:pt>
              </c:numCache>
            </c:numRef>
          </c:val>
          <c:smooth val="0"/>
          <c:extLst>
            <c:ext xmlns:c16="http://schemas.microsoft.com/office/drawing/2014/chart" uri="{C3380CC4-5D6E-409C-BE32-E72D297353CC}">
              <c16:uniqueId val="{00000001-AC07-46C0-8BCC-C09814407B9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103.43</c:v>
                </c:pt>
                <c:pt idx="1">
                  <c:v>114.08</c:v>
                </c:pt>
                <c:pt idx="2">
                  <c:v>114.81</c:v>
                </c:pt>
                <c:pt idx="3">
                  <c:v>111.75</c:v>
                </c:pt>
                <c:pt idx="4">
                  <c:v>109.5</c:v>
                </c:pt>
              </c:numCache>
            </c:numRef>
          </c:val>
          <c:extLst>
            <c:ext xmlns:c16="http://schemas.microsoft.com/office/drawing/2014/chart" uri="{C3380CC4-5D6E-409C-BE32-E72D297353CC}">
              <c16:uniqueId val="{00000000-CBF7-4054-8A1A-73CACABEC85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95.81</c:v>
                </c:pt>
              </c:numCache>
            </c:numRef>
          </c:val>
          <c:smooth val="0"/>
          <c:extLst>
            <c:ext xmlns:c16="http://schemas.microsoft.com/office/drawing/2014/chart" uri="{C3380CC4-5D6E-409C-BE32-E72D297353CC}">
              <c16:uniqueId val="{00000001-CBF7-4054-8A1A-73CACABEC85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120.94</c:v>
                </c:pt>
                <c:pt idx="1">
                  <c:v>110.17</c:v>
                </c:pt>
                <c:pt idx="2">
                  <c:v>109.88</c:v>
                </c:pt>
                <c:pt idx="3">
                  <c:v>112.52</c:v>
                </c:pt>
                <c:pt idx="4">
                  <c:v>114.6</c:v>
                </c:pt>
              </c:numCache>
            </c:numRef>
          </c:val>
          <c:extLst>
            <c:ext xmlns:c16="http://schemas.microsoft.com/office/drawing/2014/chart" uri="{C3380CC4-5D6E-409C-BE32-E72D297353CC}">
              <c16:uniqueId val="{00000000-E789-43DF-9B68-35537BBE4CD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189.58</c:v>
                </c:pt>
              </c:numCache>
            </c:numRef>
          </c:val>
          <c:smooth val="0"/>
          <c:extLst>
            <c:ext xmlns:c16="http://schemas.microsoft.com/office/drawing/2014/chart" uri="{C3380CC4-5D6E-409C-BE32-E72D297353CC}">
              <c16:uniqueId val="{00000001-E789-43DF-9B68-35537BBE4CD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群馬県　甘楽町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59" t="str">
        <f>データ!$M$6</f>
        <v>非設置</v>
      </c>
      <c r="AE8" s="59"/>
      <c r="AF8" s="59"/>
      <c r="AG8" s="59"/>
      <c r="AH8" s="59"/>
      <c r="AI8" s="59"/>
      <c r="AJ8" s="59"/>
      <c r="AK8" s="4"/>
      <c r="AL8" s="60">
        <f>データ!$R$6</f>
        <v>13202</v>
      </c>
      <c r="AM8" s="60"/>
      <c r="AN8" s="60"/>
      <c r="AO8" s="60"/>
      <c r="AP8" s="60"/>
      <c r="AQ8" s="60"/>
      <c r="AR8" s="60"/>
      <c r="AS8" s="60"/>
      <c r="AT8" s="51">
        <f>データ!$S$6</f>
        <v>58.61</v>
      </c>
      <c r="AU8" s="52"/>
      <c r="AV8" s="52"/>
      <c r="AW8" s="52"/>
      <c r="AX8" s="52"/>
      <c r="AY8" s="52"/>
      <c r="AZ8" s="52"/>
      <c r="BA8" s="52"/>
      <c r="BB8" s="53">
        <f>データ!$T$6</f>
        <v>225.25</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68.27</v>
      </c>
      <c r="J10" s="52"/>
      <c r="K10" s="52"/>
      <c r="L10" s="52"/>
      <c r="M10" s="52"/>
      <c r="N10" s="52"/>
      <c r="O10" s="63"/>
      <c r="P10" s="53">
        <f>データ!$P$6</f>
        <v>99.15</v>
      </c>
      <c r="Q10" s="53"/>
      <c r="R10" s="53"/>
      <c r="S10" s="53"/>
      <c r="T10" s="53"/>
      <c r="U10" s="53"/>
      <c r="V10" s="53"/>
      <c r="W10" s="60">
        <f>データ!$Q$6</f>
        <v>2246</v>
      </c>
      <c r="X10" s="60"/>
      <c r="Y10" s="60"/>
      <c r="Z10" s="60"/>
      <c r="AA10" s="60"/>
      <c r="AB10" s="60"/>
      <c r="AC10" s="60"/>
      <c r="AD10" s="2"/>
      <c r="AE10" s="2"/>
      <c r="AF10" s="2"/>
      <c r="AG10" s="2"/>
      <c r="AH10" s="4"/>
      <c r="AI10" s="4"/>
      <c r="AJ10" s="4"/>
      <c r="AK10" s="4"/>
      <c r="AL10" s="60">
        <f>データ!$U$6</f>
        <v>13073</v>
      </c>
      <c r="AM10" s="60"/>
      <c r="AN10" s="60"/>
      <c r="AO10" s="60"/>
      <c r="AP10" s="60"/>
      <c r="AQ10" s="60"/>
      <c r="AR10" s="60"/>
      <c r="AS10" s="60"/>
      <c r="AT10" s="51">
        <f>データ!$V$6</f>
        <v>21.4</v>
      </c>
      <c r="AU10" s="52"/>
      <c r="AV10" s="52"/>
      <c r="AW10" s="52"/>
      <c r="AX10" s="52"/>
      <c r="AY10" s="52"/>
      <c r="AZ10" s="52"/>
      <c r="BA10" s="52"/>
      <c r="BB10" s="53">
        <f>データ!$W$6</f>
        <v>610.89</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L22gzWct3dG4P3MpdJM83I/8trs0bYq3/G0RcLnXcJmsghwdYLcKmlQ30a1IUtB2dx8Ukk7tYo7DKTDj6v07LQ==" saltValue="NCxgJpOesFFJ4ht4Jisfq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103845</v>
      </c>
      <c r="D6" s="34">
        <f t="shared" si="3"/>
        <v>46</v>
      </c>
      <c r="E6" s="34">
        <f t="shared" si="3"/>
        <v>1</v>
      </c>
      <c r="F6" s="34">
        <f t="shared" si="3"/>
        <v>0</v>
      </c>
      <c r="G6" s="34">
        <f t="shared" si="3"/>
        <v>1</v>
      </c>
      <c r="H6" s="34" t="str">
        <f t="shared" si="3"/>
        <v>群馬県　甘楽町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68.27</v>
      </c>
      <c r="P6" s="35">
        <f t="shared" si="3"/>
        <v>99.15</v>
      </c>
      <c r="Q6" s="35">
        <f t="shared" si="3"/>
        <v>2246</v>
      </c>
      <c r="R6" s="35">
        <f t="shared" si="3"/>
        <v>13202</v>
      </c>
      <c r="S6" s="35">
        <f t="shared" si="3"/>
        <v>58.61</v>
      </c>
      <c r="T6" s="35">
        <f t="shared" si="3"/>
        <v>225.25</v>
      </c>
      <c r="U6" s="35">
        <f t="shared" si="3"/>
        <v>13073</v>
      </c>
      <c r="V6" s="35">
        <f t="shared" si="3"/>
        <v>21.4</v>
      </c>
      <c r="W6" s="35">
        <f t="shared" si="3"/>
        <v>610.89</v>
      </c>
      <c r="X6" s="36">
        <f>IF(X7="",NA(),X7)</f>
        <v>105.2</v>
      </c>
      <c r="Y6" s="36">
        <f t="shared" ref="Y6:AG6" si="4">IF(Y7="",NA(),Y7)</f>
        <v>114.87</v>
      </c>
      <c r="Z6" s="36">
        <f t="shared" si="4"/>
        <v>115.49</v>
      </c>
      <c r="AA6" s="36">
        <f t="shared" si="4"/>
        <v>112.4</v>
      </c>
      <c r="AB6" s="36">
        <f t="shared" si="4"/>
        <v>110.9</v>
      </c>
      <c r="AC6" s="36">
        <f t="shared" si="4"/>
        <v>109.49</v>
      </c>
      <c r="AD6" s="36">
        <f t="shared" si="4"/>
        <v>111.06</v>
      </c>
      <c r="AE6" s="36">
        <f t="shared" si="4"/>
        <v>111.34</v>
      </c>
      <c r="AF6" s="36">
        <f t="shared" si="4"/>
        <v>110.02</v>
      </c>
      <c r="AG6" s="36">
        <f t="shared" si="4"/>
        <v>108.76</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9.35</v>
      </c>
      <c r="AP6" s="36">
        <f t="shared" si="5"/>
        <v>10.130000000000001</v>
      </c>
      <c r="AQ6" s="36">
        <f t="shared" si="5"/>
        <v>7.31</v>
      </c>
      <c r="AR6" s="36">
        <f t="shared" si="5"/>
        <v>7.48</v>
      </c>
      <c r="AS6" s="35" t="str">
        <f>IF(AS7="","",IF(AS7="-","【-】","【"&amp;SUBSTITUTE(TEXT(AS7,"#,##0.00"),"-","△")&amp;"】"))</f>
        <v>【1.05】</v>
      </c>
      <c r="AT6" s="36">
        <f>IF(AT7="",NA(),AT7)</f>
        <v>678.78</v>
      </c>
      <c r="AU6" s="36">
        <f t="shared" ref="AU6:BC6" si="6">IF(AU7="",NA(),AU7)</f>
        <v>292.01</v>
      </c>
      <c r="AV6" s="36">
        <f t="shared" si="6"/>
        <v>790.81</v>
      </c>
      <c r="AW6" s="36">
        <f t="shared" si="6"/>
        <v>838.22</v>
      </c>
      <c r="AX6" s="36">
        <f t="shared" si="6"/>
        <v>757.65</v>
      </c>
      <c r="AY6" s="36">
        <f t="shared" si="6"/>
        <v>406.37</v>
      </c>
      <c r="AZ6" s="36">
        <f t="shared" si="6"/>
        <v>398.29</v>
      </c>
      <c r="BA6" s="36">
        <f t="shared" si="6"/>
        <v>388.67</v>
      </c>
      <c r="BB6" s="36">
        <f t="shared" si="6"/>
        <v>355.27</v>
      </c>
      <c r="BC6" s="36">
        <f t="shared" si="6"/>
        <v>359.7</v>
      </c>
      <c r="BD6" s="35" t="str">
        <f>IF(BD7="","",IF(BD7="-","【-】","【"&amp;SUBSTITUTE(TEXT(BD7,"#,##0.00"),"-","△")&amp;"】"))</f>
        <v>【261.93】</v>
      </c>
      <c r="BE6" s="36">
        <f>IF(BE7="",NA(),BE7)</f>
        <v>446.94</v>
      </c>
      <c r="BF6" s="36">
        <f t="shared" ref="BF6:BN6" si="7">IF(BF7="",NA(),BF7)</f>
        <v>503.62</v>
      </c>
      <c r="BG6" s="36">
        <f t="shared" si="7"/>
        <v>492.48</v>
      </c>
      <c r="BH6" s="36">
        <f t="shared" si="7"/>
        <v>479.05</v>
      </c>
      <c r="BI6" s="36">
        <f t="shared" si="7"/>
        <v>464.64</v>
      </c>
      <c r="BJ6" s="36">
        <f t="shared" si="7"/>
        <v>442.54</v>
      </c>
      <c r="BK6" s="36">
        <f t="shared" si="7"/>
        <v>431</v>
      </c>
      <c r="BL6" s="36">
        <f t="shared" si="7"/>
        <v>422.5</v>
      </c>
      <c r="BM6" s="36">
        <f t="shared" si="7"/>
        <v>458.27</v>
      </c>
      <c r="BN6" s="36">
        <f t="shared" si="7"/>
        <v>447.01</v>
      </c>
      <c r="BO6" s="35" t="str">
        <f>IF(BO7="","",IF(BO7="-","【-】","【"&amp;SUBSTITUTE(TEXT(BO7,"#,##0.00"),"-","△")&amp;"】"))</f>
        <v>【270.46】</v>
      </c>
      <c r="BP6" s="36">
        <f>IF(BP7="",NA(),BP7)</f>
        <v>103.43</v>
      </c>
      <c r="BQ6" s="36">
        <f t="shared" ref="BQ6:BY6" si="8">IF(BQ7="",NA(),BQ7)</f>
        <v>114.08</v>
      </c>
      <c r="BR6" s="36">
        <f t="shared" si="8"/>
        <v>114.81</v>
      </c>
      <c r="BS6" s="36">
        <f t="shared" si="8"/>
        <v>111.75</v>
      </c>
      <c r="BT6" s="36">
        <f t="shared" si="8"/>
        <v>109.5</v>
      </c>
      <c r="BU6" s="36">
        <f t="shared" si="8"/>
        <v>98.6</v>
      </c>
      <c r="BV6" s="36">
        <f t="shared" si="8"/>
        <v>100.82</v>
      </c>
      <c r="BW6" s="36">
        <f t="shared" si="8"/>
        <v>101.64</v>
      </c>
      <c r="BX6" s="36">
        <f t="shared" si="8"/>
        <v>96.77</v>
      </c>
      <c r="BY6" s="36">
        <f t="shared" si="8"/>
        <v>95.81</v>
      </c>
      <c r="BZ6" s="35" t="str">
        <f>IF(BZ7="","",IF(BZ7="-","【-】","【"&amp;SUBSTITUTE(TEXT(BZ7,"#,##0.00"),"-","△")&amp;"】"))</f>
        <v>【103.91】</v>
      </c>
      <c r="CA6" s="36">
        <f>IF(CA7="",NA(),CA7)</f>
        <v>120.94</v>
      </c>
      <c r="CB6" s="36">
        <f t="shared" ref="CB6:CJ6" si="9">IF(CB7="",NA(),CB7)</f>
        <v>110.17</v>
      </c>
      <c r="CC6" s="36">
        <f t="shared" si="9"/>
        <v>109.88</v>
      </c>
      <c r="CD6" s="36">
        <f t="shared" si="9"/>
        <v>112.52</v>
      </c>
      <c r="CE6" s="36">
        <f t="shared" si="9"/>
        <v>114.6</v>
      </c>
      <c r="CF6" s="36">
        <f t="shared" si="9"/>
        <v>181.67</v>
      </c>
      <c r="CG6" s="36">
        <f t="shared" si="9"/>
        <v>179.55</v>
      </c>
      <c r="CH6" s="36">
        <f t="shared" si="9"/>
        <v>179.16</v>
      </c>
      <c r="CI6" s="36">
        <f t="shared" si="9"/>
        <v>187.18</v>
      </c>
      <c r="CJ6" s="36">
        <f t="shared" si="9"/>
        <v>189.58</v>
      </c>
      <c r="CK6" s="35" t="str">
        <f>IF(CK7="","",IF(CK7="-","【-】","【"&amp;SUBSTITUTE(TEXT(CK7,"#,##0.00"),"-","△")&amp;"】"))</f>
        <v>【167.11】</v>
      </c>
      <c r="CL6" s="36">
        <f>IF(CL7="",NA(),CL7)</f>
        <v>75.78</v>
      </c>
      <c r="CM6" s="36">
        <f t="shared" ref="CM6:CU6" si="10">IF(CM7="",NA(),CM7)</f>
        <v>78.84</v>
      </c>
      <c r="CN6" s="36">
        <f t="shared" si="10"/>
        <v>82.24</v>
      </c>
      <c r="CO6" s="36">
        <f t="shared" si="10"/>
        <v>76.34</v>
      </c>
      <c r="CP6" s="36">
        <f t="shared" si="10"/>
        <v>74.260000000000005</v>
      </c>
      <c r="CQ6" s="36">
        <f t="shared" si="10"/>
        <v>53.61</v>
      </c>
      <c r="CR6" s="36">
        <f t="shared" si="10"/>
        <v>53.52</v>
      </c>
      <c r="CS6" s="36">
        <f t="shared" si="10"/>
        <v>54.24</v>
      </c>
      <c r="CT6" s="36">
        <f t="shared" si="10"/>
        <v>55.88</v>
      </c>
      <c r="CU6" s="36">
        <f t="shared" si="10"/>
        <v>55.22</v>
      </c>
      <c r="CV6" s="35" t="str">
        <f>IF(CV7="","",IF(CV7="-","【-】","【"&amp;SUBSTITUTE(TEXT(CV7,"#,##0.00"),"-","△")&amp;"】"))</f>
        <v>【60.27】</v>
      </c>
      <c r="CW6" s="36">
        <f>IF(CW7="",NA(),CW7)</f>
        <v>82.01</v>
      </c>
      <c r="CX6" s="36">
        <f t="shared" ref="CX6:DF6" si="11">IF(CX7="",NA(),CX7)</f>
        <v>81.489999999999995</v>
      </c>
      <c r="CY6" s="36">
        <f t="shared" si="11"/>
        <v>79.599999999999994</v>
      </c>
      <c r="CZ6" s="36">
        <f t="shared" si="11"/>
        <v>84.77</v>
      </c>
      <c r="DA6" s="36">
        <f t="shared" si="11"/>
        <v>86.02</v>
      </c>
      <c r="DB6" s="36">
        <f t="shared" si="11"/>
        <v>81.31</v>
      </c>
      <c r="DC6" s="36">
        <f t="shared" si="11"/>
        <v>81.459999999999994</v>
      </c>
      <c r="DD6" s="36">
        <f t="shared" si="11"/>
        <v>81.680000000000007</v>
      </c>
      <c r="DE6" s="36">
        <f t="shared" si="11"/>
        <v>80.989999999999995</v>
      </c>
      <c r="DF6" s="36">
        <f t="shared" si="11"/>
        <v>80.930000000000007</v>
      </c>
      <c r="DG6" s="35" t="str">
        <f>IF(DG7="","",IF(DG7="-","【-】","【"&amp;SUBSTITUTE(TEXT(DG7,"#,##0.00"),"-","△")&amp;"】"))</f>
        <v>【89.92】</v>
      </c>
      <c r="DH6" s="36">
        <f>IF(DH7="",NA(),DH7)</f>
        <v>45.74</v>
      </c>
      <c r="DI6" s="36">
        <f t="shared" ref="DI6:DQ6" si="12">IF(DI7="",NA(),DI7)</f>
        <v>45.11</v>
      </c>
      <c r="DJ6" s="36">
        <f t="shared" si="12"/>
        <v>46.55</v>
      </c>
      <c r="DK6" s="36">
        <f t="shared" si="12"/>
        <v>48.35</v>
      </c>
      <c r="DL6" s="36">
        <f t="shared" si="12"/>
        <v>50.15</v>
      </c>
      <c r="DM6" s="36">
        <f t="shared" si="12"/>
        <v>46.67</v>
      </c>
      <c r="DN6" s="36">
        <f t="shared" si="12"/>
        <v>47.7</v>
      </c>
      <c r="DO6" s="36">
        <f t="shared" si="12"/>
        <v>48.14</v>
      </c>
      <c r="DP6" s="36">
        <f t="shared" si="12"/>
        <v>46.61</v>
      </c>
      <c r="DQ6" s="36">
        <f t="shared" si="12"/>
        <v>47.97</v>
      </c>
      <c r="DR6" s="35" t="str">
        <f>IF(DR7="","",IF(DR7="-","【-】","【"&amp;SUBSTITUTE(TEXT(DR7,"#,##0.00"),"-","△")&amp;"】"))</f>
        <v>【48.85】</v>
      </c>
      <c r="DS6" s="36">
        <f>IF(DS7="",NA(),DS7)</f>
        <v>1.95</v>
      </c>
      <c r="DT6" s="36">
        <f t="shared" ref="DT6:EB6" si="13">IF(DT7="",NA(),DT7)</f>
        <v>0.22</v>
      </c>
      <c r="DU6" s="36">
        <f t="shared" si="13"/>
        <v>0.84</v>
      </c>
      <c r="DV6" s="36">
        <f t="shared" si="13"/>
        <v>0.28999999999999998</v>
      </c>
      <c r="DW6" s="36">
        <f t="shared" si="13"/>
        <v>0.31</v>
      </c>
      <c r="DX6" s="36">
        <f t="shared" si="13"/>
        <v>10.029999999999999</v>
      </c>
      <c r="DY6" s="36">
        <f t="shared" si="13"/>
        <v>7.26</v>
      </c>
      <c r="DZ6" s="36">
        <f t="shared" si="13"/>
        <v>11.13</v>
      </c>
      <c r="EA6" s="36">
        <f t="shared" si="13"/>
        <v>10.84</v>
      </c>
      <c r="EB6" s="36">
        <f t="shared" si="13"/>
        <v>15.33</v>
      </c>
      <c r="EC6" s="35" t="str">
        <f>IF(EC7="","",IF(EC7="-","【-】","【"&amp;SUBSTITUTE(TEXT(EC7,"#,##0.00"),"-","△")&amp;"】"))</f>
        <v>【17.80】</v>
      </c>
      <c r="ED6" s="36">
        <f>IF(ED7="",NA(),ED7)</f>
        <v>3.26</v>
      </c>
      <c r="EE6" s="36">
        <f t="shared" ref="EE6:EM6" si="14">IF(EE7="",NA(),EE7)</f>
        <v>1.1499999999999999</v>
      </c>
      <c r="EF6" s="36">
        <f t="shared" si="14"/>
        <v>0.99</v>
      </c>
      <c r="EG6" s="36">
        <f t="shared" si="14"/>
        <v>0.27</v>
      </c>
      <c r="EH6" s="36">
        <f t="shared" si="14"/>
        <v>0.65</v>
      </c>
      <c r="EI6" s="36">
        <f t="shared" si="14"/>
        <v>0.68</v>
      </c>
      <c r="EJ6" s="36">
        <f t="shared" si="14"/>
        <v>1.65</v>
      </c>
      <c r="EK6" s="36">
        <f t="shared" si="14"/>
        <v>0.47</v>
      </c>
      <c r="EL6" s="36">
        <f t="shared" si="14"/>
        <v>0.39</v>
      </c>
      <c r="EM6" s="36">
        <f t="shared" si="14"/>
        <v>0.43</v>
      </c>
      <c r="EN6" s="35" t="str">
        <f>IF(EN7="","",IF(EN7="-","【-】","【"&amp;SUBSTITUTE(TEXT(EN7,"#,##0.00"),"-","△")&amp;"】"))</f>
        <v>【0.70】</v>
      </c>
    </row>
    <row r="7" spans="1:144" s="37" customFormat="1" x14ac:dyDescent="0.15">
      <c r="A7" s="29"/>
      <c r="B7" s="38">
        <v>2018</v>
      </c>
      <c r="C7" s="38">
        <v>103845</v>
      </c>
      <c r="D7" s="38">
        <v>46</v>
      </c>
      <c r="E7" s="38">
        <v>1</v>
      </c>
      <c r="F7" s="38">
        <v>0</v>
      </c>
      <c r="G7" s="38">
        <v>1</v>
      </c>
      <c r="H7" s="38" t="s">
        <v>93</v>
      </c>
      <c r="I7" s="38" t="s">
        <v>94</v>
      </c>
      <c r="J7" s="38" t="s">
        <v>95</v>
      </c>
      <c r="K7" s="38" t="s">
        <v>96</v>
      </c>
      <c r="L7" s="38" t="s">
        <v>97</v>
      </c>
      <c r="M7" s="38" t="s">
        <v>98</v>
      </c>
      <c r="N7" s="39" t="s">
        <v>99</v>
      </c>
      <c r="O7" s="39">
        <v>68.27</v>
      </c>
      <c r="P7" s="39">
        <v>99.15</v>
      </c>
      <c r="Q7" s="39">
        <v>2246</v>
      </c>
      <c r="R7" s="39">
        <v>13202</v>
      </c>
      <c r="S7" s="39">
        <v>58.61</v>
      </c>
      <c r="T7" s="39">
        <v>225.25</v>
      </c>
      <c r="U7" s="39">
        <v>13073</v>
      </c>
      <c r="V7" s="39">
        <v>21.4</v>
      </c>
      <c r="W7" s="39">
        <v>610.89</v>
      </c>
      <c r="X7" s="39">
        <v>105.2</v>
      </c>
      <c r="Y7" s="39">
        <v>114.87</v>
      </c>
      <c r="Z7" s="39">
        <v>115.49</v>
      </c>
      <c r="AA7" s="39">
        <v>112.4</v>
      </c>
      <c r="AB7" s="39">
        <v>110.9</v>
      </c>
      <c r="AC7" s="39">
        <v>109.49</v>
      </c>
      <c r="AD7" s="39">
        <v>111.06</v>
      </c>
      <c r="AE7" s="39">
        <v>111.34</v>
      </c>
      <c r="AF7" s="39">
        <v>110.02</v>
      </c>
      <c r="AG7" s="39">
        <v>108.76</v>
      </c>
      <c r="AH7" s="39">
        <v>112.83</v>
      </c>
      <c r="AI7" s="39">
        <v>0</v>
      </c>
      <c r="AJ7" s="39">
        <v>0</v>
      </c>
      <c r="AK7" s="39">
        <v>0</v>
      </c>
      <c r="AL7" s="39">
        <v>0</v>
      </c>
      <c r="AM7" s="39">
        <v>0</v>
      </c>
      <c r="AN7" s="39">
        <v>9.49</v>
      </c>
      <c r="AO7" s="39">
        <v>9.35</v>
      </c>
      <c r="AP7" s="39">
        <v>10.130000000000001</v>
      </c>
      <c r="AQ7" s="39">
        <v>7.31</v>
      </c>
      <c r="AR7" s="39">
        <v>7.48</v>
      </c>
      <c r="AS7" s="39">
        <v>1.05</v>
      </c>
      <c r="AT7" s="39">
        <v>678.78</v>
      </c>
      <c r="AU7" s="39">
        <v>292.01</v>
      </c>
      <c r="AV7" s="39">
        <v>790.81</v>
      </c>
      <c r="AW7" s="39">
        <v>838.22</v>
      </c>
      <c r="AX7" s="39">
        <v>757.65</v>
      </c>
      <c r="AY7" s="39">
        <v>406.37</v>
      </c>
      <c r="AZ7" s="39">
        <v>398.29</v>
      </c>
      <c r="BA7" s="39">
        <v>388.67</v>
      </c>
      <c r="BB7" s="39">
        <v>355.27</v>
      </c>
      <c r="BC7" s="39">
        <v>359.7</v>
      </c>
      <c r="BD7" s="39">
        <v>261.93</v>
      </c>
      <c r="BE7" s="39">
        <v>446.94</v>
      </c>
      <c r="BF7" s="39">
        <v>503.62</v>
      </c>
      <c r="BG7" s="39">
        <v>492.48</v>
      </c>
      <c r="BH7" s="39">
        <v>479.05</v>
      </c>
      <c r="BI7" s="39">
        <v>464.64</v>
      </c>
      <c r="BJ7" s="39">
        <v>442.54</v>
      </c>
      <c r="BK7" s="39">
        <v>431</v>
      </c>
      <c r="BL7" s="39">
        <v>422.5</v>
      </c>
      <c r="BM7" s="39">
        <v>458.27</v>
      </c>
      <c r="BN7" s="39">
        <v>447.01</v>
      </c>
      <c r="BO7" s="39">
        <v>270.45999999999998</v>
      </c>
      <c r="BP7" s="39">
        <v>103.43</v>
      </c>
      <c r="BQ7" s="39">
        <v>114.08</v>
      </c>
      <c r="BR7" s="39">
        <v>114.81</v>
      </c>
      <c r="BS7" s="39">
        <v>111.75</v>
      </c>
      <c r="BT7" s="39">
        <v>109.5</v>
      </c>
      <c r="BU7" s="39">
        <v>98.6</v>
      </c>
      <c r="BV7" s="39">
        <v>100.82</v>
      </c>
      <c r="BW7" s="39">
        <v>101.64</v>
      </c>
      <c r="BX7" s="39">
        <v>96.77</v>
      </c>
      <c r="BY7" s="39">
        <v>95.81</v>
      </c>
      <c r="BZ7" s="39">
        <v>103.91</v>
      </c>
      <c r="CA7" s="39">
        <v>120.94</v>
      </c>
      <c r="CB7" s="39">
        <v>110.17</v>
      </c>
      <c r="CC7" s="39">
        <v>109.88</v>
      </c>
      <c r="CD7" s="39">
        <v>112.52</v>
      </c>
      <c r="CE7" s="39">
        <v>114.6</v>
      </c>
      <c r="CF7" s="39">
        <v>181.67</v>
      </c>
      <c r="CG7" s="39">
        <v>179.55</v>
      </c>
      <c r="CH7" s="39">
        <v>179.16</v>
      </c>
      <c r="CI7" s="39">
        <v>187.18</v>
      </c>
      <c r="CJ7" s="39">
        <v>189.58</v>
      </c>
      <c r="CK7" s="39">
        <v>167.11</v>
      </c>
      <c r="CL7" s="39">
        <v>75.78</v>
      </c>
      <c r="CM7" s="39">
        <v>78.84</v>
      </c>
      <c r="CN7" s="39">
        <v>82.24</v>
      </c>
      <c r="CO7" s="39">
        <v>76.34</v>
      </c>
      <c r="CP7" s="39">
        <v>74.260000000000005</v>
      </c>
      <c r="CQ7" s="39">
        <v>53.61</v>
      </c>
      <c r="CR7" s="39">
        <v>53.52</v>
      </c>
      <c r="CS7" s="39">
        <v>54.24</v>
      </c>
      <c r="CT7" s="39">
        <v>55.88</v>
      </c>
      <c r="CU7" s="39">
        <v>55.22</v>
      </c>
      <c r="CV7" s="39">
        <v>60.27</v>
      </c>
      <c r="CW7" s="39">
        <v>82.01</v>
      </c>
      <c r="CX7" s="39">
        <v>81.489999999999995</v>
      </c>
      <c r="CY7" s="39">
        <v>79.599999999999994</v>
      </c>
      <c r="CZ7" s="39">
        <v>84.77</v>
      </c>
      <c r="DA7" s="39">
        <v>86.02</v>
      </c>
      <c r="DB7" s="39">
        <v>81.31</v>
      </c>
      <c r="DC7" s="39">
        <v>81.459999999999994</v>
      </c>
      <c r="DD7" s="39">
        <v>81.680000000000007</v>
      </c>
      <c r="DE7" s="39">
        <v>80.989999999999995</v>
      </c>
      <c r="DF7" s="39">
        <v>80.930000000000007</v>
      </c>
      <c r="DG7" s="39">
        <v>89.92</v>
      </c>
      <c r="DH7" s="39">
        <v>45.74</v>
      </c>
      <c r="DI7" s="39">
        <v>45.11</v>
      </c>
      <c r="DJ7" s="39">
        <v>46.55</v>
      </c>
      <c r="DK7" s="39">
        <v>48.35</v>
      </c>
      <c r="DL7" s="39">
        <v>50.15</v>
      </c>
      <c r="DM7" s="39">
        <v>46.67</v>
      </c>
      <c r="DN7" s="39">
        <v>47.7</v>
      </c>
      <c r="DO7" s="39">
        <v>48.14</v>
      </c>
      <c r="DP7" s="39">
        <v>46.61</v>
      </c>
      <c r="DQ7" s="39">
        <v>47.97</v>
      </c>
      <c r="DR7" s="39">
        <v>48.85</v>
      </c>
      <c r="DS7" s="39">
        <v>1.95</v>
      </c>
      <c r="DT7" s="39">
        <v>0.22</v>
      </c>
      <c r="DU7" s="39">
        <v>0.84</v>
      </c>
      <c r="DV7" s="39">
        <v>0.28999999999999998</v>
      </c>
      <c r="DW7" s="39">
        <v>0.31</v>
      </c>
      <c r="DX7" s="39">
        <v>10.029999999999999</v>
      </c>
      <c r="DY7" s="39">
        <v>7.26</v>
      </c>
      <c r="DZ7" s="39">
        <v>11.13</v>
      </c>
      <c r="EA7" s="39">
        <v>10.84</v>
      </c>
      <c r="EB7" s="39">
        <v>15.33</v>
      </c>
      <c r="EC7" s="39">
        <v>17.8</v>
      </c>
      <c r="ED7" s="39">
        <v>3.26</v>
      </c>
      <c r="EE7" s="39">
        <v>1.1499999999999999</v>
      </c>
      <c r="EF7" s="39">
        <v>0.99</v>
      </c>
      <c r="EG7" s="39">
        <v>0.27</v>
      </c>
      <c r="EH7" s="39">
        <v>0.65</v>
      </c>
      <c r="EI7" s="39">
        <v>0.68</v>
      </c>
      <c r="EJ7" s="39">
        <v>1.65</v>
      </c>
      <c r="EK7" s="39">
        <v>0.47</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2020-02-07T06:19:24Z</cp:lastPrinted>
  <dcterms:created xsi:type="dcterms:W3CDTF">2019-12-05T04:11:54Z</dcterms:created>
  <dcterms:modified xsi:type="dcterms:W3CDTF">2020-02-07T06:19:25Z</dcterms:modified>
  <cp:category/>
</cp:coreProperties>
</file>