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2○嬬恋村\"/>
    </mc:Choice>
  </mc:AlternateContent>
  <workbookProtection workbookAlgorithmName="SHA-512" workbookHashValue="lY3dDl4rU2Y79DwyNCQGVXSojwYpz5cbwmaSZmnR22OmSqjGrMyCK7dAdH19G8x/9fLgbFHu8obAf4I0gufnmQ==" workbookSaltValue="hVNQiKA4hC9GgQJO6RET1g==" workbookSpinCount="100000" lockStructure="1"/>
  <bookViews>
    <workbookView xWindow="0" yWindow="0" windowWidth="20490" windowHeight="79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<sst xmlns="http://schemas.openxmlformats.org/spreadsheetml/2006/main" count="251" uniqueCount="127">
  <si>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</si>
  <si>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</si>
  <si>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</si>
  <si>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</si>
  <si>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</si>
  <si>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</si>
  <si>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</si>
  <si>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</si>
  <si>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</si>
  <si>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</si>
  <si>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</si>
  <si>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</si>
  <si>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</si>
  <si>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</si>
  <si>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</si>
  <si>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</si>
  <si>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</si>
  <si>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</si>
  <si>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</si>
  <si>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</si>
  <si>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</si>
  <si>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</si>
  <si>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</si>
  <si>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</si>
  <si>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</si>
  <si>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</si>
  <si>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</si>
  <si>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</si>
  <si>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</si>
  <si>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</si>
  <si>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</si>
  <si>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</si>
  <si>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</si>
  <si>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</si>
  <si>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</si>
  <si>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</si>
  <si>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</si>
  <si>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</si>
  <si>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</si>
  <si>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</si>
  <si>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</si>
  <si>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</si>
  <si>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</si>
  <si>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</si>
  <si>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</si>
  <si>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</si>
  <si>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</si>
  <si>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</si>
  <si>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</si>
  <si>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</si>
  <si>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</si>
  <si>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</si>
  <si>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</si>
  <si>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</si>
  <si>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</si>
  <si>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</si>
  <si>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</si>
  <si>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</si>
  <si>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</si>
  <si>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</si>
  <si>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</si>
  <si>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</si>
  <si>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</si>
  <si>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</si>
  <si>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</si>
  <si>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</si>
  <si>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</si>
  <si>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</si>
  <si>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</si>
  <si>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</si>
  <si>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</si>
  <si>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</si>
  <si>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</si>
  <si>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</si>
  <si>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</si>
  <si>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</si>
  <si>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</si>
  <si>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</si>
  <si>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</si>
  <si>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</si>
  <si>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</si>
  <si>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</si>
  <si>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</si>
  <si>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</si>
  <si>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</si>
  <si>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</si>
  <si>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</si>
  <si>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</si>
  <si>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</si>
  <si>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</si>
  <si>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</si>
  <si>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</si>
  <si>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</si>
  <si>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</si>
  <si>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</si>
  <si>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</si>
  <si>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</si>
  <si>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</si>
  <si>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</si>
  <si>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</si>
  <si>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</si>
  <si>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</si>
  <si>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</si>
  <si>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</si>
  <si>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</si>
  <si>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</si>
  <si>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</si>
  <si>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</si>
  <si>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</si>
  <si>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</si>
  <si>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</si>
  <si>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</si>
  <si>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</si>
  <si>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</si>
  <si>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</si>
  <si>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</si>
  <si>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</si>
  <si>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</si>
  <si>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</si>
  <si>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</si>
  <si>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</si>
  <si>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</si>
  <si>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</si>
  <si>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</si>
  <si>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まで収益的収支比率は１００％を超え、前年比率を上回り推移しているが今後、料金収入は横這いか、右肩下がりになり増収の見込みは低いと予想される。経費回収率も前年よりも上昇はしているが、ほぼ横這い状態であるため、回収率の向上に努めなければならない。</t>
    <rPh sb="1" eb="3">
      <t>ゲンザイ</t>
    </rPh>
    <rPh sb="5" eb="8">
      <t>シュウエキテキ</t>
    </rPh>
    <rPh sb="8" eb="10">
      <t>シュウシ</t>
    </rPh>
    <rPh sb="10" eb="12">
      <t>ヒリツ</t>
    </rPh>
    <rPh sb="18" eb="19">
      <t>チョウ</t>
    </rPh>
    <rPh sb="21" eb="23">
      <t>ゼンネン</t>
    </rPh>
    <rPh sb="23" eb="25">
      <t>ヒリツ</t>
    </rPh>
    <rPh sb="26" eb="28">
      <t>ウワマワ</t>
    </rPh>
    <rPh sb="29" eb="31">
      <t>スイイ</t>
    </rPh>
    <rPh sb="36" eb="38">
      <t>コンゴ</t>
    </rPh>
    <rPh sb="39" eb="41">
      <t>リョウキン</t>
    </rPh>
    <rPh sb="41" eb="43">
      <t>シュウニュウ</t>
    </rPh>
    <rPh sb="44" eb="46">
      <t>ヨコバ</t>
    </rPh>
    <rPh sb="49" eb="51">
      <t>ミギカタ</t>
    </rPh>
    <rPh sb="51" eb="52">
      <t>サ</t>
    </rPh>
    <rPh sb="57" eb="59">
      <t>ゾウシュウ</t>
    </rPh>
    <rPh sb="60" eb="62">
      <t>ミコ</t>
    </rPh>
    <rPh sb="64" eb="65">
      <t>ヒク</t>
    </rPh>
    <rPh sb="67" eb="69">
      <t>ヨソウ</t>
    </rPh>
    <rPh sb="73" eb="75">
      <t>ケイヒ</t>
    </rPh>
    <rPh sb="75" eb="77">
      <t>カイシュウ</t>
    </rPh>
    <rPh sb="77" eb="78">
      <t>リツ</t>
    </rPh>
    <rPh sb="79" eb="81">
      <t>ゼンネン</t>
    </rPh>
    <rPh sb="84" eb="86">
      <t>ジョウショウ</t>
    </rPh>
    <rPh sb="95" eb="97">
      <t>ヨコバ</t>
    </rPh>
    <rPh sb="98" eb="100">
      <t>ジョウタイ</t>
    </rPh>
    <rPh sb="106" eb="109">
      <t>カイシュウリツ</t>
    </rPh>
    <rPh sb="110" eb="112">
      <t>コウジョウ</t>
    </rPh>
    <rPh sb="113" eb="114">
      <t>ツト</t>
    </rPh>
    <phoneticPr fontId="4"/>
  </si>
  <si>
    <t>　老朽化によるブロワーの修繕件数の増加に加え設置後１０年以上経過した浄化槽本体の修繕件数が増加傾向にある。浄化槽本体の場合、ブロワーよりもコスト高となるため、維持管理のコスト軽減のための検討が必要となる。</t>
    <rPh sb="1" eb="4">
      <t>ロウキュウカ</t>
    </rPh>
    <rPh sb="12" eb="14">
      <t>シュウゼン</t>
    </rPh>
    <rPh sb="14" eb="16">
      <t>ケンスウ</t>
    </rPh>
    <rPh sb="17" eb="19">
      <t>ゾウカ</t>
    </rPh>
    <rPh sb="20" eb="21">
      <t>クワ</t>
    </rPh>
    <rPh sb="22" eb="24">
      <t>セッチ</t>
    </rPh>
    <rPh sb="24" eb="25">
      <t>ゴ</t>
    </rPh>
    <rPh sb="27" eb="28">
      <t>ネン</t>
    </rPh>
    <rPh sb="28" eb="30">
      <t>イジョウ</t>
    </rPh>
    <rPh sb="30" eb="32">
      <t>ケイカ</t>
    </rPh>
    <rPh sb="34" eb="37">
      <t>ジョウカソウ</t>
    </rPh>
    <rPh sb="37" eb="39">
      <t>ホンタイ</t>
    </rPh>
    <rPh sb="40" eb="42">
      <t>シュウゼン</t>
    </rPh>
    <rPh sb="42" eb="44">
      <t>ケンスウ</t>
    </rPh>
    <rPh sb="45" eb="47">
      <t>ゾウカ</t>
    </rPh>
    <rPh sb="47" eb="49">
      <t>ケイコウ</t>
    </rPh>
    <rPh sb="53" eb="56">
      <t>ジョウカソウ</t>
    </rPh>
    <rPh sb="56" eb="58">
      <t>ホンタイ</t>
    </rPh>
    <rPh sb="59" eb="61">
      <t>バアイ</t>
    </rPh>
    <rPh sb="72" eb="73">
      <t>タカ</t>
    </rPh>
    <rPh sb="79" eb="81">
      <t>イジ</t>
    </rPh>
    <rPh sb="81" eb="83">
      <t>カンリ</t>
    </rPh>
    <rPh sb="87" eb="89">
      <t>ケイゲン</t>
    </rPh>
    <rPh sb="93" eb="95">
      <t>ケントウ</t>
    </rPh>
    <rPh sb="96" eb="98">
      <t>ヒツヨウ</t>
    </rPh>
    <phoneticPr fontId="4"/>
  </si>
  <si>
    <t>（１）各指標の分析
①収支比率１００％を超えて推移し前年よりも高い比率となっているが、今後も効率的な運営に努める。
④平成２９年度の当該値は錯誤により630.57%となっているが、実数は0.00%である。低い水準で推移しており投資規模は適切と思われる。
⑤平均値よりも高い水準で推移し前年よりも向上しているが、今後の施設老朽化に伴う投資を見据え一層の経費削減に努める。
⑥平均値よりも低い水準で推移し前年よりも低下しているが、個々の浄化槽の状況を把握し、より効率的な施設管理が必要である。
⑦平均値を下回り低率のまま推移している主な要因としては、建築基準法に則った施設規模決定の影響で実際の使用水量と施設規模の乖離が生じた事によるものと推測される。
⑧合併浄化槽整備を前提としているため水洗化率は１００％となっている。</t>
    <rPh sb="3" eb="4">
      <t>カク</t>
    </rPh>
    <rPh sb="4" eb="6">
      <t>シヒョウ</t>
    </rPh>
    <rPh sb="7" eb="9">
      <t>ブンセキ</t>
    </rPh>
    <rPh sb="11" eb="13">
      <t>シュウシ</t>
    </rPh>
    <rPh sb="13" eb="15">
      <t>ヒリツ</t>
    </rPh>
    <rPh sb="20" eb="21">
      <t>コ</t>
    </rPh>
    <rPh sb="23" eb="25">
      <t>スイイ</t>
    </rPh>
    <rPh sb="26" eb="28">
      <t>ゼンネン</t>
    </rPh>
    <rPh sb="31" eb="32">
      <t>タカ</t>
    </rPh>
    <rPh sb="33" eb="35">
      <t>ヒリツ</t>
    </rPh>
    <rPh sb="43" eb="45">
      <t>コンゴ</t>
    </rPh>
    <rPh sb="46" eb="48">
      <t>コウリツ</t>
    </rPh>
    <rPh sb="48" eb="49">
      <t>テキ</t>
    </rPh>
    <rPh sb="50" eb="52">
      <t>ウンエイ</t>
    </rPh>
    <rPh sb="53" eb="54">
      <t>ツト</t>
    </rPh>
    <rPh sb="70" eb="72">
      <t>サクゴ</t>
    </rPh>
    <rPh sb="90" eb="92">
      <t>ジッスウ</t>
    </rPh>
    <rPh sb="102" eb="103">
      <t>ヒク</t>
    </rPh>
    <rPh sb="104" eb="106">
      <t>スイジュン</t>
    </rPh>
    <rPh sb="107" eb="109">
      <t>スイイ</t>
    </rPh>
    <rPh sb="113" eb="115">
      <t>トウシ</t>
    </rPh>
    <rPh sb="115" eb="117">
      <t>キボ</t>
    </rPh>
    <rPh sb="118" eb="120">
      <t>テキセツ</t>
    </rPh>
    <rPh sb="121" eb="122">
      <t>オモ</t>
    </rPh>
    <rPh sb="128" eb="131">
      <t>ヘイキンチ</t>
    </rPh>
    <rPh sb="134" eb="135">
      <t>タカ</t>
    </rPh>
    <rPh sb="136" eb="138">
      <t>スイジュン</t>
    </rPh>
    <rPh sb="139" eb="141">
      <t>スイイ</t>
    </rPh>
    <rPh sb="142" eb="144">
      <t>ゼンネン</t>
    </rPh>
    <rPh sb="147" eb="149">
      <t>コウジョウ</t>
    </rPh>
    <rPh sb="155" eb="157">
      <t>コンゴ</t>
    </rPh>
    <rPh sb="158" eb="160">
      <t>シセツ</t>
    </rPh>
    <rPh sb="160" eb="163">
      <t>ロウキュウカ</t>
    </rPh>
    <rPh sb="164" eb="165">
      <t>トモナ</t>
    </rPh>
    <rPh sb="166" eb="168">
      <t>トウシ</t>
    </rPh>
    <rPh sb="169" eb="171">
      <t>ミス</t>
    </rPh>
    <rPh sb="172" eb="174">
      <t>イッソウ</t>
    </rPh>
    <rPh sb="175" eb="177">
      <t>ケイヒ</t>
    </rPh>
    <rPh sb="177" eb="179">
      <t>サクゲン</t>
    </rPh>
    <rPh sb="180" eb="181">
      <t>ツト</t>
    </rPh>
    <rPh sb="186" eb="189">
      <t>ヘイキンチ</t>
    </rPh>
    <rPh sb="192" eb="193">
      <t>ヒク</t>
    </rPh>
    <rPh sb="194" eb="196">
      <t>スイジュン</t>
    </rPh>
    <rPh sb="197" eb="199">
      <t>スイイ</t>
    </rPh>
    <rPh sb="200" eb="202">
      <t>ゼンネン</t>
    </rPh>
    <rPh sb="205" eb="207">
      <t>テイカ</t>
    </rPh>
    <rPh sb="213" eb="215">
      <t>ココ</t>
    </rPh>
    <rPh sb="216" eb="219">
      <t>ジョウカソウ</t>
    </rPh>
    <rPh sb="220" eb="222">
      <t>ジョウキョウ</t>
    </rPh>
    <rPh sb="223" eb="225">
      <t>ハアク</t>
    </rPh>
    <rPh sb="229" eb="232">
      <t>コウリツテキ</t>
    </rPh>
    <rPh sb="233" eb="235">
      <t>シセツ</t>
    </rPh>
    <rPh sb="235" eb="237">
      <t>カンリ</t>
    </rPh>
    <rPh sb="238" eb="240">
      <t>ヒツヨウ</t>
    </rPh>
    <rPh sb="246" eb="249">
      <t>ヘイキンチ</t>
    </rPh>
    <rPh sb="250" eb="252">
      <t>シタマワ</t>
    </rPh>
    <rPh sb="253" eb="255">
      <t>テイリツ</t>
    </rPh>
    <rPh sb="258" eb="260">
      <t>スイイ</t>
    </rPh>
    <rPh sb="264" eb="265">
      <t>オモ</t>
    </rPh>
    <rPh sb="266" eb="268">
      <t>ヨウイン</t>
    </rPh>
    <rPh sb="273" eb="275">
      <t>ケンチク</t>
    </rPh>
    <rPh sb="275" eb="277">
      <t>キジュン</t>
    </rPh>
    <rPh sb="277" eb="278">
      <t>ホウ</t>
    </rPh>
    <rPh sb="279" eb="280">
      <t>ノット</t>
    </rPh>
    <rPh sb="282" eb="284">
      <t>シセツ</t>
    </rPh>
    <rPh sb="284" eb="286">
      <t>キボ</t>
    </rPh>
    <rPh sb="286" eb="288">
      <t>ケッテイ</t>
    </rPh>
    <rPh sb="289" eb="291">
      <t>エイキョウ</t>
    </rPh>
    <rPh sb="292" eb="294">
      <t>ジッサイ</t>
    </rPh>
    <rPh sb="295" eb="297">
      <t>シヨウ</t>
    </rPh>
    <rPh sb="297" eb="299">
      <t>スイリョウ</t>
    </rPh>
    <rPh sb="300" eb="302">
      <t>シセツ</t>
    </rPh>
    <rPh sb="302" eb="304">
      <t>キボ</t>
    </rPh>
    <rPh sb="305" eb="307">
      <t>カイリ</t>
    </rPh>
    <rPh sb="308" eb="309">
      <t>ショウ</t>
    </rPh>
    <rPh sb="311" eb="312">
      <t>コト</t>
    </rPh>
    <rPh sb="318" eb="320">
      <t>スイソク</t>
    </rPh>
    <rPh sb="326" eb="328">
      <t>ガッペイ</t>
    </rPh>
    <rPh sb="328" eb="331">
      <t>ジョウカソウ</t>
    </rPh>
    <rPh sb="331" eb="333">
      <t>セイビ</t>
    </rPh>
    <rPh sb="334" eb="336">
      <t>ゼンテイ</t>
    </rPh>
    <rPh sb="343" eb="346">
      <t>スイセンカ</t>
    </rPh>
    <rPh sb="346" eb="347">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</si>
</sst>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F7-4273-8B35-962093370FF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0F7-4273-8B35-962093370FF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53.98</c:v>
                </c:pt>
                <c:pt idx="1">
                  <c:v>52.06</c:v>
                </c:pt>
                <c:pt idx="2">
                  <c:v>52.65</c:v>
                </c:pt>
                <c:pt idx="3">
                  <c:v>56.47</c:v>
                </c:pt>
                <c:pt idx="4">
                  <c:v>56.18</c:v>
                </c:pt>
              </c:numCache>
            </c:numRef>
          </c:val>
          <c:extLst>
            <c:ext xmlns:c16="http://schemas.microsoft.com/office/drawing/2014/chart" uri="{C3380CC4-5D6E-409C-BE32-E72D297353CC}">
              <c16:uniqueId val="{00000000-F047-426A-844F-0CABF66577B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F047-426A-844F-0CABF66577B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725-4B25-9F0F-7E12C5A9C24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2725-4B25-9F0F-7E12C5A9C24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103.39</c:v>
                </c:pt>
                <c:pt idx="1">
                  <c:v>125.45</c:v>
                </c:pt>
                <c:pt idx="2">
                  <c:v>108.15</c:v>
                </c:pt>
                <c:pt idx="3">
                  <c:v>101.6</c:v>
                </c:pt>
                <c:pt idx="4">
                  <c:v>118.77</c:v>
                </c:pt>
              </c:numCache>
            </c:numRef>
          </c:val>
          <c:extLst>
            <c:ext xmlns:c16="http://schemas.microsoft.com/office/drawing/2014/chart" uri="{C3380CC4-5D6E-409C-BE32-E72D297353CC}">
              <c16:uniqueId val="{00000000-4D17-48E6-80F8-DB04ED4376E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17-48E6-80F8-DB04ED4376E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71-4228-88D6-A8BCF25CAC7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71-4228-88D6-A8BCF25CAC7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7A-491C-9B0F-DD7A832AE6D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7A-491C-9B0F-DD7A832AE6D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B6-4150-9FCF-38F75FF1152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B6-4150-9FCF-38F75FF1152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A3-4807-960B-33A7F327040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A3-4807-960B-33A7F327040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630.57000000000005</c:v>
                </c:pt>
              </c:numCache>
            </c:numRef>
          </c:val>
          <c:extLst>
            <c:ext xmlns:c16="http://schemas.microsoft.com/office/drawing/2014/chart" uri="{C3380CC4-5D6E-409C-BE32-E72D297353CC}">
              <c16:uniqueId val="{00000000-45A6-4AF9-9C21-F0F0E17815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45A6-4AF9-9C21-F0F0E17815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99.81</c:v>
                </c:pt>
                <c:pt idx="1">
                  <c:v>89.93</c:v>
                </c:pt>
                <c:pt idx="2">
                  <c:v>91.12</c:v>
                </c:pt>
                <c:pt idx="3">
                  <c:v>76.7</c:v>
                </c:pt>
                <c:pt idx="4">
                  <c:v>93.8</c:v>
                </c:pt>
              </c:numCache>
            </c:numRef>
          </c:val>
          <c:extLst>
            <c:ext xmlns:c16="http://schemas.microsoft.com/office/drawing/2014/chart" uri="{C3380CC4-5D6E-409C-BE32-E72D297353CC}">
              <c16:uniqueId val="{00000000-E8E4-4790-AB5B-9C84D578E3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E8E4-4790-AB5B-9C84D578E3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191.72</c:v>
                </c:pt>
                <c:pt idx="1">
                  <c:v>216.37</c:v>
                </c:pt>
                <c:pt idx="2">
                  <c:v>214.04</c:v>
                </c:pt>
                <c:pt idx="3">
                  <c:v>250.04</c:v>
                </c:pt>
                <c:pt idx="4">
                  <c:v>203.17</c:v>
                </c:pt>
              </c:numCache>
            </c:numRef>
          </c:val>
          <c:extLst>
            <c:ext xmlns:c16="http://schemas.microsoft.com/office/drawing/2014/chart" uri="{C3380CC4-5D6E-409C-BE32-E72D297353CC}">
              <c16:uniqueId val="{00000000-3D3C-4805-B898-9A2B0A44E97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3D3C-4805-B898-9A2B0A44E97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嬬恋村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9700</v>
      </c>
      <c r="AM8" s="66"/>
      <c r="AN8" s="66"/>
      <c r="AO8" s="66"/>
      <c r="AP8" s="66"/>
      <c r="AQ8" s="66"/>
      <c r="AR8" s="66"/>
      <c r="AS8" s="66"/>
      <c r="AT8" s="65">
        <f>データ!T6</f>
        <v>337.58</v>
      </c>
      <c r="AU8" s="65"/>
      <c r="AV8" s="65"/>
      <c r="AW8" s="65"/>
      <c r="AX8" s="65"/>
      <c r="AY8" s="65"/>
      <c r="AZ8" s="65"/>
      <c r="BA8" s="65"/>
      <c r="BB8" s="65">
        <f>データ!U6</f>
        <v>28.73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8.24</v>
      </c>
      <c r="Q10" s="65"/>
      <c r="R10" s="65"/>
      <c r="S10" s="65"/>
      <c r="T10" s="65"/>
      <c r="U10" s="65"/>
      <c r="V10" s="65"/>
      <c r="W10" s="65">
        <f>データ!Q6</f>
        <v>100</v>
      </c>
      <c r="X10" s="65"/>
      <c r="Y10" s="65"/>
      <c r="Z10" s="65"/>
      <c r="AA10" s="65"/>
      <c r="AB10" s="65"/>
      <c r="AC10" s="65"/>
      <c r="AD10" s="66">
        <f>データ!R6</f>
        <v>4322</v>
      </c>
      <c r="AE10" s="66"/>
      <c r="AF10" s="66"/>
      <c r="AG10" s="66"/>
      <c r="AH10" s="66"/>
      <c r="AI10" s="66"/>
      <c r="AJ10" s="66"/>
      <c r="AK10" s="2"/>
      <c r="AL10" s="66">
        <f>データ!V6</f>
        <v>793</v>
      </c>
      <c r="AM10" s="66"/>
      <c r="AN10" s="66"/>
      <c r="AO10" s="66"/>
      <c r="AP10" s="66"/>
      <c r="AQ10" s="66"/>
      <c r="AR10" s="66"/>
      <c r="AS10" s="66"/>
      <c r="AT10" s="65">
        <f>データ!W6</f>
        <v>0.15</v>
      </c>
      <c r="AU10" s="65"/>
      <c r="AV10" s="65"/>
      <c r="AW10" s="65"/>
      <c r="AX10" s="65"/>
      <c r="AY10" s="65"/>
      <c r="AZ10" s="65"/>
      <c r="BA10" s="65"/>
      <c r="BB10" s="65">
        <f>データ!X6</f>
        <v>5286.67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57</v>
      </c>
      <c r="N86" s="25" t="s">
        <v>57</v>
      </c>
      <c r="O86" s="25" t="str">
        <f>データ!EO6</f>
        <v>【-】</v>
      </c>
    </row>
  </sheetData>
  <sheetProtection algorithmName="SHA-512" hashValue="VAupANlBBlN5ED22C+F2Kk3+vU/mWEVpdukaqjrAL3aWtt8JU3aJgsrdrA4/mD+7+b9Yw5f+MzgElC7BCgsu3Q==" saltValue="LRv1+olVowsuhkwGjIx/L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104256</v>
      </c>
      <c r="D6" s="32">
        <f t="shared" si="3"/>
        <v>47</v>
      </c>
      <c r="E6" s="32">
        <f t="shared" si="3"/>
        <v>18</v>
      </c>
      <c r="F6" s="32">
        <f t="shared" si="3"/>
        <v>0</v>
      </c>
      <c r="G6" s="32">
        <f t="shared" si="3"/>
        <v>0</v>
      </c>
      <c r="H6" s="32" t="str">
        <f t="shared" si="3"/>
        <v>群馬県　嬬恋村</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8.24</v>
      </c>
      <c r="Q6" s="33">
        <f t="shared" si="3"/>
        <v>100</v>
      </c>
      <c r="R6" s="33">
        <f t="shared" si="3"/>
        <v>4322</v>
      </c>
      <c r="S6" s="33">
        <f t="shared" si="3"/>
        <v>9700</v>
      </c>
      <c r="T6" s="33">
        <f t="shared" si="3"/>
        <v>337.58</v>
      </c>
      <c r="U6" s="33">
        <f t="shared" si="3"/>
        <v>28.73</v>
      </c>
      <c r="V6" s="33">
        <f t="shared" si="3"/>
        <v>793</v>
      </c>
      <c r="W6" s="33">
        <f t="shared" si="3"/>
        <v>0.15</v>
      </c>
      <c r="X6" s="33">
        <f t="shared" si="3"/>
        <v>5286.67</v>
      </c>
      <c r="Y6" s="34">
        <f>IF(Y7="",NA(),Y7)</f>
        <v>103.39</v>
      </c>
      <c r="Z6" s="34">
        <f t="shared" ref="Z6:AH6" si="4">IF(Z7="",NA(),Z7)</f>
        <v>125.45</v>
      </c>
      <c r="AA6" s="34">
        <f t="shared" si="4"/>
        <v>108.15</v>
      </c>
      <c r="AB6" s="34">
        <f t="shared" si="4"/>
        <v>101.6</v>
      </c>
      <c r="AC6" s="34">
        <f t="shared" si="4"/>
        <v>118.77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630.57000000000005</v>
      </c>
      <c r="BK6" s="34">
        <f t="shared" si="7"/>
        <v>446.63</v>
      </c>
      <c r="BL6" s="34">
        <f t="shared" si="7"/>
        <v>416.91</v>
      </c>
      <c r="BM6" s="34">
        <f t="shared" si="7"/>
        <v>392.19</v>
      </c>
      <c r="BN6" s="34">
        <f t="shared" si="7"/>
        <v>413.5</v>
      </c>
      <c r="BO6" s="34">
        <f t="shared" si="7"/>
        <v>407.42</v>
      </c>
      <c r="BP6" s="33" t="str">
        <f>IF(BP7="","",IF(BP7="-","【-】","【"&amp;SUBSTITUTE(TEXT(BP7,"#,##0.00"),"-","△")&amp;"】"))</f>
        <v>【329.28】</v>
      </c>
      <c r="BQ6" s="34">
        <f>IF(BQ7="",NA(),BQ7)</f>
        <v>99.81</v>
      </c>
      <c r="BR6" s="34">
        <f t="shared" ref="BR6:BZ6" si="8">IF(BR7="",NA(),BR7)</f>
        <v>89.93</v>
      </c>
      <c r="BS6" s="34">
        <f t="shared" si="8"/>
        <v>91.12</v>
      </c>
      <c r="BT6" s="34">
        <f t="shared" si="8"/>
        <v>76.7</v>
      </c>
      <c r="BU6" s="34">
        <f t="shared" si="8"/>
        <v>93.8</v>
      </c>
      <c r="BV6" s="34">
        <f t="shared" si="8"/>
        <v>58.53</v>
      </c>
      <c r="BW6" s="34">
        <f t="shared" si="8"/>
        <v>57.93</v>
      </c>
      <c r="BX6" s="34">
        <f t="shared" si="8"/>
        <v>57.03</v>
      </c>
      <c r="BY6" s="34">
        <f t="shared" si="8"/>
        <v>55.84</v>
      </c>
      <c r="BZ6" s="34">
        <f t="shared" si="8"/>
        <v>57.08</v>
      </c>
      <c r="CA6" s="33" t="str">
        <f>IF(CA7="","",IF(CA7="-","【-】","【"&amp;SUBSTITUTE(TEXT(CA7,"#,##0.00"),"-","△")&amp;"】"))</f>
        <v>【60.55】</v>
      </c>
      <c r="CB6" s="34">
        <f>IF(CB7="",NA(),CB7)</f>
        <v>191.72</v>
      </c>
      <c r="CC6" s="34">
        <f t="shared" ref="CC6:CK6" si="9">IF(CC7="",NA(),CC7)</f>
        <v>216.37</v>
      </c>
      <c r="CD6" s="34">
        <f t="shared" si="9"/>
        <v>214.04</v>
      </c>
      <c r="CE6" s="34">
        <f t="shared" si="9"/>
        <v>250.04</v>
      </c>
      <c r="CF6" s="34">
        <f t="shared" si="9"/>
        <v>203.17</v>
      </c>
      <c r="CG6" s="34">
        <f t="shared" si="9"/>
        <v>266.57</v>
      </c>
      <c r="CH6" s="34">
        <f t="shared" si="9"/>
        <v>276.93</v>
      </c>
      <c r="CI6" s="34">
        <f t="shared" si="9"/>
        <v>283.73</v>
      </c>
      <c r="CJ6" s="34">
        <f t="shared" si="9"/>
        <v>287.57</v>
      </c>
      <c r="CK6" s="34">
        <f t="shared" si="9"/>
        <v>286.86</v>
      </c>
      <c r="CL6" s="33" t="str">
        <f>IF(CL7="","",IF(CL7="-","【-】","【"&amp;SUBSTITUTE(TEXT(CL7,"#,##0.00"),"-","△")&amp;"】"))</f>
        <v>【269.12】</v>
      </c>
      <c r="CM6" s="34">
        <f>IF(CM7="",NA(),CM7)</f>
        <v>53.98</v>
      </c>
      <c r="CN6" s="34">
        <f t="shared" ref="CN6:CV6" si="10">IF(CN7="",NA(),CN7)</f>
        <v>52.06</v>
      </c>
      <c r="CO6" s="34">
        <f t="shared" si="10"/>
        <v>52.65</v>
      </c>
      <c r="CP6" s="34">
        <f t="shared" si="10"/>
        <v>56.47</v>
      </c>
      <c r="CQ6" s="34">
        <f t="shared" si="10"/>
        <v>56.18</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104256</v>
      </c>
      <c r="D7" s="36">
        <v>47</v>
      </c>
      <c r="E7" s="36">
        <v>18</v>
      </c>
      <c r="F7" s="36">
        <v>0</v>
      </c>
      <c r="G7" s="36">
        <v>0</v>
      </c>
      <c r="H7" s="36" t="s">
        <v>111</v>
      </c>
      <c r="I7" s="36" t="s">
        <v>112</v>
      </c>
      <c r="J7" s="36" t="s">
        <v>113</v>
      </c>
      <c r="K7" s="36" t="s">
        <v>114</v>
      </c>
      <c r="L7" s="36" t="s">
        <v>115</v>
      </c>
      <c r="M7" s="36" t="s">
        <v>116</v>
      </c>
      <c r="N7" s="37" t="s">
        <v>117</v>
      </c>
      <c r="O7" s="37" t="s">
        <v>118</v>
      </c>
      <c r="P7" s="37">
        <v>8.24</v>
      </c>
      <c r="Q7" s="37">
        <v>100</v>
      </c>
      <c r="R7" s="37">
        <v>4322</v>
      </c>
      <c r="S7" s="37">
        <v>9700</v>
      </c>
      <c r="T7" s="37">
        <v>337.58</v>
      </c>
      <c r="U7" s="37">
        <v>28.73</v>
      </c>
      <c r="V7" s="37">
        <v>793</v>
      </c>
      <c r="W7" s="37">
        <v>0.15</v>
      </c>
      <c r="X7" s="37">
        <v>5286.67</v>
      </c>
      <c r="Y7" s="37">
        <v>103.39</v>
      </c>
      <c r="Z7" s="37">
        <v>125.45</v>
      </c>
      <c r="AA7" s="37">
        <v>108.15</v>
      </c>
      <c r="AB7" s="37">
        <v>101.6</v>
      </c>
      <c r="AC7" s="37">
        <v>118.77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630.57000000000005</v>
      </c>
      <c r="BK7" s="37">
        <v>446.63</v>
      </c>
      <c r="BL7" s="37">
        <v>416.91</v>
      </c>
      <c r="BM7" s="37">
        <v>392.19</v>
      </c>
      <c r="BN7" s="37">
        <v>413.5</v>
      </c>
      <c r="BO7" s="37">
        <v>407.42</v>
      </c>
      <c r="BP7" s="37">
        <v>329.28</v>
      </c>
      <c r="BQ7" s="37">
        <v>99.81</v>
      </c>
      <c r="BR7" s="37">
        <v>89.93</v>
      </c>
      <c r="BS7" s="37">
        <v>91.12</v>
      </c>
      <c r="BT7" s="37">
        <v>76.7</v>
      </c>
      <c r="BU7" s="37">
        <v>93.8</v>
      </c>
      <c r="BV7" s="37">
        <v>58.53</v>
      </c>
      <c r="BW7" s="37">
        <v>57.93</v>
      </c>
      <c r="BX7" s="37">
        <v>57.03</v>
      </c>
      <c r="BY7" s="37">
        <v>55.84</v>
      </c>
      <c r="BZ7" s="37">
        <v>57.08</v>
      </c>
      <c r="CA7" s="37">
        <v>60.55</v>
      </c>
      <c r="CB7" s="37">
        <v>191.72</v>
      </c>
      <c r="CC7" s="37">
        <v>216.37</v>
      </c>
      <c r="CD7" s="37">
        <v>214.04</v>
      </c>
      <c r="CE7" s="37">
        <v>250.04</v>
      </c>
      <c r="CF7" s="37">
        <v>203.17</v>
      </c>
      <c r="CG7" s="37">
        <v>266.57</v>
      </c>
      <c r="CH7" s="37">
        <v>276.93</v>
      </c>
      <c r="CI7" s="37">
        <v>283.73</v>
      </c>
      <c r="CJ7" s="37">
        <v>287.57</v>
      </c>
      <c r="CK7" s="37">
        <v>286.86</v>
      </c>
      <c r="CL7" s="37">
        <v>269.12</v>
      </c>
      <c r="CM7" s="37">
        <v>53.98</v>
      </c>
      <c r="CN7" s="37">
        <v>52.06</v>
      </c>
      <c r="CO7" s="37">
        <v>52.65</v>
      </c>
      <c r="CP7" s="37">
        <v>56.47</v>
      </c>
      <c r="CQ7" s="37">
        <v>56.18</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2019-02-05T00:46:45Z</cp:lastPrinted>
  <dcterms:created xsi:type="dcterms:W3CDTF">2018-12-03T09:38:59Z</dcterms:created>
  <dcterms:modified xsi:type="dcterms:W3CDTF">2019-02-05T00:46:53Z</dcterms:modified>
  <cp:category/>
</cp:coreProperties>
</file>