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60_観光・駐車場\06_総務省あて回答\02_高崎市\"/>
    </mc:Choice>
  </mc:AlternateContent>
  <workbookProtection workbookAlgorithmName="SHA-512" workbookHashValue="VtuwyHJFfVeE3Cw4zbVdvNIFTFh7zXZT4jIHfx/cgB7n5MdYLA+U8buChdkPZNZ21Sa+LJwrIZld/8JqGtyt0g==" workbookSaltValue="pcbEpyQ7R0fzd3tvwlLoo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IX53" i="4" s="1"/>
  <c r="CE7" i="5"/>
  <c r="IJ53" i="4" s="1"/>
  <c r="CD7" i="5"/>
  <c r="CC7" i="5"/>
  <c r="CB7" i="5"/>
  <c r="GT53"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HV53" i="4"/>
  <c r="HH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IX52" i="4" l="1"/>
  <c r="IX76" i="4"/>
  <c r="ML52" i="4"/>
  <c r="BV76" i="4"/>
  <c r="FJ52" i="4"/>
  <c r="IX30" i="4"/>
  <c r="FJ30" i="4"/>
  <c r="ML76" i="4"/>
  <c r="BV52" i="4"/>
  <c r="BV30" i="4"/>
  <c r="C11" i="5"/>
  <c r="D11" i="5"/>
  <c r="E11" i="5"/>
  <c r="B11" i="5"/>
  <c r="LJ76" i="4" l="1"/>
  <c r="AT52" i="4"/>
  <c r="EH30" i="4"/>
  <c r="EH52" i="4"/>
  <c r="HV76" i="4"/>
  <c r="LJ52" i="4"/>
  <c r="AT30" i="4"/>
  <c r="HV52" i="4"/>
  <c r="HV30" i="4"/>
  <c r="AT76" i="4"/>
  <c r="AF76" i="4"/>
  <c r="DT52" i="4"/>
  <c r="HH30" i="4"/>
  <c r="KV76" i="4"/>
  <c r="AF52" i="4"/>
  <c r="DT30" i="4"/>
  <c r="AF30" i="4"/>
  <c r="HH52" i="4"/>
  <c r="HH76" i="4"/>
  <c r="KV52" i="4"/>
  <c r="KH52" i="4"/>
  <c r="R30" i="4"/>
  <c r="GT52" i="4"/>
  <c r="R76" i="4"/>
  <c r="DF52" i="4"/>
  <c r="GT30" i="4"/>
  <c r="R52" i="4"/>
  <c r="GT76" i="4"/>
  <c r="KH76" i="4"/>
  <c r="DF30" i="4"/>
  <c r="IJ76" i="4"/>
  <c r="LX52" i="4"/>
  <c r="BH30" i="4"/>
  <c r="LX76" i="4"/>
  <c r="EV30" i="4"/>
  <c r="IJ52" i="4"/>
  <c r="EV52" i="4"/>
  <c r="IJ30" i="4"/>
  <c r="BH76" i="4"/>
  <c r="BH52" i="4"/>
</calcChain>
</file>

<file path=xl/sharedStrings.xml><?xml version="1.0" encoding="utf-8"?>
<sst xmlns="http://schemas.openxmlformats.org/spreadsheetml/2006/main" count="313" uniqueCount="146">
  <si>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</si>
  <si>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</si>
  <si>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</si>
  <si>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</si>
  <si>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</si>
  <si>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</si>
  <si>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</si>
  <si>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</si>
  <si>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</si>
  <si>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</si>
  <si>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</si>
  <si>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</si>
  <si>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</si>
  <si>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</si>
  <si>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</si>
  <si>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</si>
  <si>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</si>
  <si>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</si>
  <si>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</si>
  <si>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</si>
  <si>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</si>
  <si>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</si>
  <si>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</si>
  <si>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</si>
  <si>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</si>
  <si>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</si>
  <si>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</si>
  <si>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</si>
  <si>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</si>
  <si>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</si>
  <si>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</si>
  <si>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</si>
  <si>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</si>
  <si>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</si>
  <si>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</si>
  <si>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</si>
  <si>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</si>
  <si>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</si>
  <si>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</si>
  <si>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</si>
  <si>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</si>
  <si>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</si>
  <si>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</si>
  <si>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</si>
  <si>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</si>
  <si>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</si>
  <si>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</si>
  <si>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</si>
  <si>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</si>
  <si>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</si>
  <si>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</si>
  <si>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</si>
  <si>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</si>
  <si>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</si>
  <si>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</si>
  <si>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</si>
  <si>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</si>
  <si>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</si>
  <si>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</si>
  <si>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</si>
  <si>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</si>
  <si>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</si>
  <si>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</si>
  <si>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</si>
  <si>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</si>
  <si>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</si>
  <si>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</si>
  <si>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</si>
  <si>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</si>
  <si>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</si>
  <si>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</si>
  <si>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</si>
  <si>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</si>
  <si>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</si>
  <si>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</si>
  <si>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</si>
  <si>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</si>
  <si>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</si>
  <si>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</si>
  <si>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</si>
  <si>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</si>
  <si>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</si>
  <si>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</si>
  <si>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</si>
  <si>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</si>
  <si>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</si>
  <si>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</si>
  <si>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</si>
  <si>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</si>
  <si>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</si>
  <si>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</si>
  <si>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</si>
  <si>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</si>
  <si>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</si>
  <si>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</si>
  <si>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</si>
  <si>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</si>
  <si>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</si>
  <si>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</si>
  <si>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</si>
  <si>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</si>
  <si>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</si>
  <si>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</si>
  <si>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</si>
  <si>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</si>
  <si>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</si>
  <si>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</si>
  <si>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</si>
  <si>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</si>
  <si>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</si>
  <si>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</si>
  <si>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</si>
  <si>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</si>
  <si>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</si>
  <si>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</si>
  <si>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</si>
  <si>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</si>
  <si>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</si>
  <si>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</si>
  <si>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</si>
  <si>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</si>
  <si>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</si>
  <si>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</si>
  <si>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</si>
  <si>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</si>
  <si>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</si>
  <si>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群馬県　高崎市</t>
  </si>
  <si>
    <t>牛伏ドリームセンター</t>
  </si>
  <si>
    <t>法非適用</t>
  </si>
  <si>
    <t>観光施設事業</t>
  </si>
  <si>
    <t>休養宿泊施設</t>
  </si>
  <si>
    <t>Ａ１Ｂ２</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</si>
  <si>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</si>
  <si>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</si>
  <si>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</si>
  <si>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</si>
  <si>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</si>
  <si>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</si>
  <si>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</si>
  <si>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</si>
  <si>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</si>
  <si>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phoneticPr fontId="6"/>
  </si>
  <si>
    <t xml:space="preserve"> 収益的収支率は平成26年度以降は平均値を大きく上回っているが、一般会計からの繰入金の増に伴って増加している。
 他会計補助金比率及び宿泊者一人当たりの他会計補助金額は平均値を大きく上回っており、宿泊者一人当たりの他会計補助金額にあっては、全体的に宿泊定員稼働率が低いことから高くなっている。
 売上高人件費比率については、本来低いことが望ましいが平均を大きく上回っているため、今後人件費抑制の検討を行う必要がある。</t>
    <phoneticPr fontId="6"/>
  </si>
  <si>
    <t xml:space="preserve"> オープンしてから25年目となり、施設・設備ともに老朽化が著しい。
 施設面では、建物の雨漏りや浴槽からの漏水が見られる。設備面では、風呂用ボイラーや給湯用ポンプ、配管などの劣化が著しく、また、客室空調機器についても使用頻度の高い時期には故障が多く発生している。
 今後も引き続き緊急性の高い箇所から順に計画的に修繕を実施して行く。
</t>
    <phoneticPr fontId="6"/>
  </si>
  <si>
    <t>　宿泊利用については、家族等の個人単位である場合にはＧＷや年末年始のカレンダーの状況にどうしても左右されてしまい年度ごとに多少ばらつきが出てしまっているが、今後も企業研修やスポーツ団体の利用などの新規獲得やリピーターを増やし、安定した利用を確保したい。
　休憩利用については、ＰＲによる新規利用者の獲得と、リピーターの確保ができており、増加傾向にある。
　宴会利用については、特別プランの設定などにより増加傾向にある。</t>
    <phoneticPr fontId="6"/>
  </si>
  <si>
    <t>　収益的収支比率を高めるためには利用者を増やす必要がある。利用者に安全・快適に利用していただけるよう老朽化した施設･設備の改修や修繕について計画的に行う。また、施設ＰＲを行い利用者増を図る。
　併せて、人件費抑制のため、「レストラン」「宴会」「宿泊施設」について効率的な運営方法を検討する必要がある。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</si>
</sst>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6237</c:v>
                </c:pt>
                <c:pt idx="1">
                  <c:v>8896</c:v>
                </c:pt>
                <c:pt idx="2">
                  <c:v>11287</c:v>
                </c:pt>
                <c:pt idx="3">
                  <c:v>11413</c:v>
                </c:pt>
                <c:pt idx="4">
                  <c:v>11548</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06820552"/>
        <c:axId val="18927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06820552"/>
        <c:axId val="189277320"/>
      </c:lineChart>
      <c:dateAx>
        <c:axId val="106820552"/>
        <c:scaling>
          <c:orientation val="minMax"/>
        </c:scaling>
        <c:delete val="1"/>
        <c:axPos val="b"/>
        <c:numFmt formatCode="ge" sourceLinked="1"/>
        <c:majorTickMark val="none"/>
        <c:minorTickMark val="none"/>
        <c:tickLblPos val="none"/>
        <c:crossAx val="189277320"/>
        <c:crosses val="autoZero"/>
        <c:auto val="1"/>
        <c:lblOffset val="100"/>
        <c:baseTimeUnit val="years"/>
      </c:dateAx>
      <c:valAx>
        <c:axId val="189277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2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50954296"/>
        <c:axId val="250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50954296"/>
        <c:axId val="250954688"/>
      </c:lineChart>
      <c:dateAx>
        <c:axId val="250954296"/>
        <c:scaling>
          <c:orientation val="minMax"/>
        </c:scaling>
        <c:delete val="1"/>
        <c:axPos val="b"/>
        <c:numFmt formatCode="ge" sourceLinked="1"/>
        <c:majorTickMark val="none"/>
        <c:minorTickMark val="none"/>
        <c:tickLblPos val="none"/>
        <c:crossAx val="250954688"/>
        <c:crosses val="autoZero"/>
        <c:auto val="1"/>
        <c:lblOffset val="100"/>
        <c:baseTimeUnit val="years"/>
      </c:dateAx>
      <c:valAx>
        <c:axId val="25095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95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0.1197</c:v>
                </c:pt>
                <c:pt idx="1">
                  <c:v>0.12379999999999999</c:v>
                </c:pt>
                <c:pt idx="2">
                  <c:v>0.14430000000000001</c:v>
                </c:pt>
                <c:pt idx="3">
                  <c:v>0.14610000000000001</c:v>
                </c:pt>
                <c:pt idx="4">
                  <c:v>0.1426</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250955472"/>
        <c:axId val="25095586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5.9999999999999995E-4</c:v>
                </c:pt>
                <c:pt idx="1">
                  <c:v>5.0000000000000001E-4</c:v>
                </c:pt>
                <c:pt idx="2">
                  <c:v>5.0000000000000001E-4</c:v>
                </c:pt>
                <c:pt idx="3">
                  <c:v>5.0000000000000001E-4</c:v>
                </c:pt>
                <c:pt idx="4">
                  <c:v>5.0000000000000001E-4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50956648"/>
        <c:axId val="250956256"/>
      </c:lineChart>
      <c:dateAx>
        <c:axId val="25095547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50955864"/>
        <c:crosses val="autoZero"/>
        <c:auto val="1"/>
        <c:lblOffset val="100"/>
        <c:baseTimeUnit val="years"/>
      </c:dateAx>
      <c:valAx>
        <c:axId val="250955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0955472"/>
        <c:crosses val="autoZero"/>
        <c:crossBetween val="between"/>
      </c:valAx>
      <c:valAx>
        <c:axId val="2509562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50956648"/>
        <c:crosses val="max"/>
        <c:crossBetween val="between"/>
      </c:valAx>
      <c:dateAx>
        <c:axId val="250956648"/>
        <c:scaling>
          <c:orientation val="minMax"/>
        </c:scaling>
        <c:delete val="1"/>
        <c:axPos val="b"/>
        <c:numFmt formatCode="ge" sourceLinked="1"/>
        <c:majorTickMark val="out"/>
        <c:minorTickMark val="none"/>
        <c:tickLblPos val="nextTo"/>
        <c:crossAx val="25095625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28.5</c:v>
                </c:pt>
                <c:pt idx="1">
                  <c:v>54</c:v>
                </c:pt>
                <c:pt idx="2">
                  <c:v>44.7</c:v>
                </c:pt>
                <c:pt idx="3">
                  <c:v>44.7</c:v>
                </c:pt>
                <c:pt idx="4">
                  <c:v>44.8</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90598480"/>
        <c:axId val="1902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90598480"/>
        <c:axId val="190246400"/>
      </c:lineChart>
      <c:dateAx>
        <c:axId val="190598480"/>
        <c:scaling>
          <c:orientation val="minMax"/>
        </c:scaling>
        <c:delete val="1"/>
        <c:axPos val="b"/>
        <c:numFmt formatCode="ge" sourceLinked="1"/>
        <c:majorTickMark val="none"/>
        <c:minorTickMark val="none"/>
        <c:tickLblPos val="none"/>
        <c:crossAx val="190246400"/>
        <c:crosses val="autoZero"/>
        <c:auto val="1"/>
        <c:lblOffset val="100"/>
        <c:baseTimeUnit val="years"/>
      </c:dateAx>
      <c:valAx>
        <c:axId val="19024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9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90.1</c:v>
                </c:pt>
                <c:pt idx="1">
                  <c:v>94</c:v>
                </c:pt>
                <c:pt idx="2">
                  <c:v>101.8</c:v>
                </c:pt>
                <c:pt idx="3">
                  <c:v>102</c:v>
                </c:pt>
                <c:pt idx="4">
                  <c:v>101.9</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90371616"/>
        <c:axId val="1893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90371616"/>
        <c:axId val="189380104"/>
      </c:lineChart>
      <c:dateAx>
        <c:axId val="190371616"/>
        <c:scaling>
          <c:orientation val="minMax"/>
        </c:scaling>
        <c:delete val="1"/>
        <c:axPos val="b"/>
        <c:numFmt formatCode="ge" sourceLinked="1"/>
        <c:majorTickMark val="none"/>
        <c:minorTickMark val="none"/>
        <c:tickLblPos val="none"/>
        <c:crossAx val="189380104"/>
        <c:crosses val="autoZero"/>
        <c:auto val="1"/>
        <c:lblOffset val="100"/>
        <c:baseTimeUnit val="years"/>
      </c:dateAx>
      <c:valAx>
        <c:axId val="18938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-40273</c:v>
                </c:pt>
                <c:pt idx="1">
                  <c:v>-44906</c:v>
                </c:pt>
                <c:pt idx="2">
                  <c:v>-48382</c:v>
                </c:pt>
                <c:pt idx="3">
                  <c:v>-51067</c:v>
                </c:pt>
                <c:pt idx="4">
                  <c:v>-47839</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89518888"/>
        <c:axId val="19131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89518888"/>
        <c:axId val="191311344"/>
      </c:lineChart>
      <c:dateAx>
        <c:axId val="189518888"/>
        <c:scaling>
          <c:orientation val="minMax"/>
        </c:scaling>
        <c:delete val="1"/>
        <c:axPos val="b"/>
        <c:numFmt formatCode="ge" sourceLinked="1"/>
        <c:majorTickMark val="none"/>
        <c:minorTickMark val="none"/>
        <c:tickLblPos val="none"/>
        <c:crossAx val="191311344"/>
        <c:crosses val="autoZero"/>
        <c:auto val="1"/>
        <c:lblOffset val="100"/>
        <c:baseTimeUnit val="years"/>
      </c:dateAx>
      <c:valAx>
        <c:axId val="19131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51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-60.2</c:v>
                </c:pt>
                <c:pt idx="1">
                  <c:v>-70</c:v>
                </c:pt>
                <c:pt idx="2">
                  <c:v>-73.099999999999994</c:v>
                </c:pt>
                <c:pt idx="3">
                  <c:v>-70.599999999999994</c:v>
                </c:pt>
                <c:pt idx="4">
                  <c:v>-71.2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90479944"/>
        <c:axId val="18979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90479944"/>
        <c:axId val="189797944"/>
      </c:lineChart>
      <c:dateAx>
        <c:axId val="190479944"/>
        <c:scaling>
          <c:orientation val="minMax"/>
        </c:scaling>
        <c:delete val="1"/>
        <c:axPos val="b"/>
        <c:numFmt formatCode="ge" sourceLinked="1"/>
        <c:majorTickMark val="none"/>
        <c:minorTickMark val="none"/>
        <c:tickLblPos val="none"/>
        <c:crossAx val="189797944"/>
        <c:crosses val="autoZero"/>
        <c:auto val="1"/>
        <c:lblOffset val="100"/>
        <c:baseTimeUnit val="years"/>
      </c:dateAx>
      <c:valAx>
        <c:axId val="18979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47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66.900000000000006</c:v>
                </c:pt>
                <c:pt idx="1">
                  <c:v>67.8</c:v>
                </c:pt>
                <c:pt idx="2">
                  <c:v>71</c:v>
                </c:pt>
                <c:pt idx="3">
                  <c:v>70.099999999999994</c:v>
                </c:pt>
                <c:pt idx="4">
                  <c:v>70</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250831688"/>
        <c:axId val="25083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250831688"/>
        <c:axId val="250832080"/>
      </c:lineChart>
      <c:dateAx>
        <c:axId val="250831688"/>
        <c:scaling>
          <c:orientation val="minMax"/>
        </c:scaling>
        <c:delete val="1"/>
        <c:axPos val="b"/>
        <c:numFmt formatCode="ge" sourceLinked="1"/>
        <c:majorTickMark val="none"/>
        <c:minorTickMark val="none"/>
        <c:tickLblPos val="none"/>
        <c:crossAx val="250832080"/>
        <c:crosses val="autoZero"/>
        <c:auto val="1"/>
        <c:lblOffset val="100"/>
        <c:baseTimeUnit val="years"/>
      </c:dateAx>
      <c:valAx>
        <c:axId val="25083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3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18.2</c:v>
                </c:pt>
                <c:pt idx="1">
                  <c:v>16.5</c:v>
                </c:pt>
                <c:pt idx="2">
                  <c:v>17</c:v>
                </c:pt>
                <c:pt idx="3">
                  <c:v>17.8</c:v>
                </c:pt>
                <c:pt idx="4">
                  <c:v>16.5</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250832864"/>
        <c:axId val="25083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250832864"/>
        <c:axId val="250833256"/>
      </c:lineChart>
      <c:dateAx>
        <c:axId val="250832864"/>
        <c:scaling>
          <c:orientation val="minMax"/>
        </c:scaling>
        <c:delete val="1"/>
        <c:axPos val="b"/>
        <c:numFmt formatCode="ge" sourceLinked="1"/>
        <c:majorTickMark val="none"/>
        <c:minorTickMark val="none"/>
        <c:tickLblPos val="none"/>
        <c:crossAx val="250833256"/>
        <c:crosses val="autoZero"/>
        <c:auto val="1"/>
        <c:lblOffset val="100"/>
        <c:baseTimeUnit val="years"/>
      </c:dateAx>
      <c:valAx>
        <c:axId val="25083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250834040"/>
        <c:axId val="250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250834040"/>
        <c:axId val="250834432"/>
      </c:lineChart>
      <c:dateAx>
        <c:axId val="250834040"/>
        <c:scaling>
          <c:orientation val="minMax"/>
        </c:scaling>
        <c:delete val="1"/>
        <c:axPos val="b"/>
        <c:numFmt formatCode="ge" sourceLinked="1"/>
        <c:majorTickMark val="none"/>
        <c:minorTickMark val="none"/>
        <c:tickLblPos val="none"/>
        <c:crossAx val="250834432"/>
        <c:crosses val="autoZero"/>
        <c:auto val="1"/>
        <c:lblOffset val="100"/>
        <c:baseTimeUnit val="years"/>
      </c:dateAx>
      <c:valAx>
        <c:axId val="2508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3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90974472"/>
        <c:axId val="25095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90974472"/>
        <c:axId val="250953512"/>
      </c:lineChart>
      <c:dateAx>
        <c:axId val="190974472"/>
        <c:scaling>
          <c:orientation val="minMax"/>
        </c:scaling>
        <c:delete val="1"/>
        <c:axPos val="b"/>
        <c:numFmt formatCode="ge" sourceLinked="1"/>
        <c:majorTickMark val="none"/>
        <c:minorTickMark val="none"/>
        <c:tickLblPos val="none"/>
        <c:crossAx val="250953512"/>
        <c:crosses val="autoZero"/>
        <c:auto val="1"/>
        <c:lblOffset val="100"/>
        <c:baseTimeUnit val="years"/>
      </c:dateAx>
      <c:valAx>
        <c:axId val="25095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97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7" t="str">
        <f>データ!H6&amp;"　"&amp;データ!I6</f>
        <v>群馬県高崎市　牛伏ドリームセンター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141</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8997</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導入なし</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0</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3978</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72</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70.8</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142</v>
      </c>
      <c r="NJ15" s="91"/>
      <c r="NK15" s="91"/>
      <c r="NL15" s="91"/>
      <c r="NM15" s="91"/>
      <c r="NN15" s="91"/>
      <c r="NO15" s="91"/>
      <c r="NP15" s="91"/>
      <c r="NQ15" s="91"/>
      <c r="NR15" s="91"/>
      <c r="NS15" s="91"/>
      <c r="NT15" s="91"/>
      <c r="NU15" s="91"/>
      <c r="NV15" s="91"/>
      <c r="NW15" s="92"/>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c r="A31" s="2"/>
      <c r="B31" s="22"/>
      <c r="C31" s="5"/>
      <c r="D31" s="5"/>
      <c r="E31" s="5"/>
      <c r="F31" s="5"/>
      <c r="I31" s="84" t="s">
        <v>27</v>
      </c>
      <c r="J31" s="84"/>
      <c r="K31" s="84"/>
      <c r="L31" s="84"/>
      <c r="M31" s="84"/>
      <c r="N31" s="84"/>
      <c r="O31" s="84"/>
      <c r="P31" s="84"/>
      <c r="Q31" s="84"/>
      <c r="R31" s="85">
        <f>データ!Y7</f>
        <v>90.1</v>
      </c>
      <c r="S31" s="85"/>
      <c r="T31" s="85"/>
      <c r="U31" s="85"/>
      <c r="V31" s="85"/>
      <c r="W31" s="85"/>
      <c r="X31" s="85"/>
      <c r="Y31" s="85"/>
      <c r="Z31" s="85"/>
      <c r="AA31" s="85"/>
      <c r="AB31" s="85"/>
      <c r="AC31" s="85"/>
      <c r="AD31" s="85"/>
      <c r="AE31" s="85"/>
      <c r="AF31" s="85">
        <f>データ!Z7</f>
        <v>94</v>
      </c>
      <c r="AG31" s="85"/>
      <c r="AH31" s="85"/>
      <c r="AI31" s="85"/>
      <c r="AJ31" s="85"/>
      <c r="AK31" s="85"/>
      <c r="AL31" s="85"/>
      <c r="AM31" s="85"/>
      <c r="AN31" s="85"/>
      <c r="AO31" s="85"/>
      <c r="AP31" s="85"/>
      <c r="AQ31" s="85"/>
      <c r="AR31" s="85"/>
      <c r="AS31" s="85"/>
      <c r="AT31" s="85">
        <f>データ!AA7</f>
        <v>101.8</v>
      </c>
      <c r="AU31" s="85"/>
      <c r="AV31" s="85"/>
      <c r="AW31" s="85"/>
      <c r="AX31" s="85"/>
      <c r="AY31" s="85"/>
      <c r="AZ31" s="85"/>
      <c r="BA31" s="85"/>
      <c r="BB31" s="85"/>
      <c r="BC31" s="85"/>
      <c r="BD31" s="85"/>
      <c r="BE31" s="85"/>
      <c r="BF31" s="85"/>
      <c r="BG31" s="85"/>
      <c r="BH31" s="85">
        <f>データ!AB7</f>
        <v>102</v>
      </c>
      <c r="BI31" s="85"/>
      <c r="BJ31" s="85"/>
      <c r="BK31" s="85"/>
      <c r="BL31" s="85"/>
      <c r="BM31" s="85"/>
      <c r="BN31" s="85"/>
      <c r="BO31" s="85"/>
      <c r="BP31" s="85"/>
      <c r="BQ31" s="85"/>
      <c r="BR31" s="85"/>
      <c r="BS31" s="85"/>
      <c r="BT31" s="85"/>
      <c r="BU31" s="85"/>
      <c r="BV31" s="85">
        <f>データ!AC7</f>
        <v>101.9</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28.5</v>
      </c>
      <c r="DG31" s="85"/>
      <c r="DH31" s="85"/>
      <c r="DI31" s="85"/>
      <c r="DJ31" s="85"/>
      <c r="DK31" s="85"/>
      <c r="DL31" s="85"/>
      <c r="DM31" s="85"/>
      <c r="DN31" s="85"/>
      <c r="DO31" s="85"/>
      <c r="DP31" s="85"/>
      <c r="DQ31" s="85"/>
      <c r="DR31" s="85"/>
      <c r="DS31" s="85"/>
      <c r="DT31" s="85">
        <f>データ!AK7</f>
        <v>54</v>
      </c>
      <c r="DU31" s="85"/>
      <c r="DV31" s="85"/>
      <c r="DW31" s="85"/>
      <c r="DX31" s="85"/>
      <c r="DY31" s="85"/>
      <c r="DZ31" s="85"/>
      <c r="EA31" s="85"/>
      <c r="EB31" s="85"/>
      <c r="EC31" s="85"/>
      <c r="ED31" s="85"/>
      <c r="EE31" s="85"/>
      <c r="EF31" s="85"/>
      <c r="EG31" s="85"/>
      <c r="EH31" s="85">
        <f>データ!AL7</f>
        <v>44.7</v>
      </c>
      <c r="EI31" s="85"/>
      <c r="EJ31" s="85"/>
      <c r="EK31" s="85"/>
      <c r="EL31" s="85"/>
      <c r="EM31" s="85"/>
      <c r="EN31" s="85"/>
      <c r="EO31" s="85"/>
      <c r="EP31" s="85"/>
      <c r="EQ31" s="85"/>
      <c r="ER31" s="85"/>
      <c r="ES31" s="85"/>
      <c r="ET31" s="85"/>
      <c r="EU31" s="85"/>
      <c r="EV31" s="85">
        <f>データ!AM7</f>
        <v>44.7</v>
      </c>
      <c r="EW31" s="85"/>
      <c r="EX31" s="85"/>
      <c r="EY31" s="85"/>
      <c r="EZ31" s="85"/>
      <c r="FA31" s="85"/>
      <c r="FB31" s="85"/>
      <c r="FC31" s="85"/>
      <c r="FD31" s="85"/>
      <c r="FE31" s="85"/>
      <c r="FF31" s="85"/>
      <c r="FG31" s="85"/>
      <c r="FH31" s="85"/>
      <c r="FI31" s="85"/>
      <c r="FJ31" s="85">
        <f>データ!AN7</f>
        <v>44.8</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6237</v>
      </c>
      <c r="GU31" s="103"/>
      <c r="GV31" s="103"/>
      <c r="GW31" s="103"/>
      <c r="GX31" s="103"/>
      <c r="GY31" s="103"/>
      <c r="GZ31" s="103"/>
      <c r="HA31" s="103"/>
      <c r="HB31" s="103"/>
      <c r="HC31" s="103"/>
      <c r="HD31" s="103"/>
      <c r="HE31" s="103"/>
      <c r="HF31" s="103"/>
      <c r="HG31" s="103"/>
      <c r="HH31" s="103">
        <f>データ!AV7</f>
        <v>8896</v>
      </c>
      <c r="HI31" s="103"/>
      <c r="HJ31" s="103"/>
      <c r="HK31" s="103"/>
      <c r="HL31" s="103"/>
      <c r="HM31" s="103"/>
      <c r="HN31" s="103"/>
      <c r="HO31" s="103"/>
      <c r="HP31" s="103"/>
      <c r="HQ31" s="103"/>
      <c r="HR31" s="103"/>
      <c r="HS31" s="103"/>
      <c r="HT31" s="103"/>
      <c r="HU31" s="103"/>
      <c r="HV31" s="103">
        <f>データ!AW7</f>
        <v>11287</v>
      </c>
      <c r="HW31" s="103"/>
      <c r="HX31" s="103"/>
      <c r="HY31" s="103"/>
      <c r="HZ31" s="103"/>
      <c r="IA31" s="103"/>
      <c r="IB31" s="103"/>
      <c r="IC31" s="103"/>
      <c r="ID31" s="103"/>
      <c r="IE31" s="103"/>
      <c r="IF31" s="103"/>
      <c r="IG31" s="103"/>
      <c r="IH31" s="103"/>
      <c r="II31" s="103"/>
      <c r="IJ31" s="103">
        <f>データ!AX7</f>
        <v>11413</v>
      </c>
      <c r="IK31" s="103"/>
      <c r="IL31" s="103"/>
      <c r="IM31" s="103"/>
      <c r="IN31" s="103"/>
      <c r="IO31" s="103"/>
      <c r="IP31" s="103"/>
      <c r="IQ31" s="103"/>
      <c r="IR31" s="103"/>
      <c r="IS31" s="103"/>
      <c r="IT31" s="103"/>
      <c r="IU31" s="103"/>
      <c r="IV31" s="103"/>
      <c r="IW31" s="103"/>
      <c r="IX31" s="103">
        <f>データ!AY7</f>
        <v>11548</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103.4</v>
      </c>
      <c r="S32" s="85"/>
      <c r="T32" s="85"/>
      <c r="U32" s="85"/>
      <c r="V32" s="85"/>
      <c r="W32" s="85"/>
      <c r="X32" s="85"/>
      <c r="Y32" s="85"/>
      <c r="Z32" s="85"/>
      <c r="AA32" s="85"/>
      <c r="AB32" s="85"/>
      <c r="AC32" s="85"/>
      <c r="AD32" s="85"/>
      <c r="AE32" s="85"/>
      <c r="AF32" s="85">
        <f>データ!AE7</f>
        <v>107.3</v>
      </c>
      <c r="AG32" s="85"/>
      <c r="AH32" s="85"/>
      <c r="AI32" s="85"/>
      <c r="AJ32" s="85"/>
      <c r="AK32" s="85"/>
      <c r="AL32" s="85"/>
      <c r="AM32" s="85"/>
      <c r="AN32" s="85"/>
      <c r="AO32" s="85"/>
      <c r="AP32" s="85"/>
      <c r="AQ32" s="85"/>
      <c r="AR32" s="85"/>
      <c r="AS32" s="85"/>
      <c r="AT32" s="85">
        <f>データ!AF7</f>
        <v>94.3</v>
      </c>
      <c r="AU32" s="85"/>
      <c r="AV32" s="85"/>
      <c r="AW32" s="85"/>
      <c r="AX32" s="85"/>
      <c r="AY32" s="85"/>
      <c r="AZ32" s="85"/>
      <c r="BA32" s="85"/>
      <c r="BB32" s="85"/>
      <c r="BC32" s="85"/>
      <c r="BD32" s="85"/>
      <c r="BE32" s="85"/>
      <c r="BF32" s="85"/>
      <c r="BG32" s="85"/>
      <c r="BH32" s="85">
        <f>データ!AG7</f>
        <v>95.5</v>
      </c>
      <c r="BI32" s="85"/>
      <c r="BJ32" s="85"/>
      <c r="BK32" s="85"/>
      <c r="BL32" s="85"/>
      <c r="BM32" s="85"/>
      <c r="BN32" s="85"/>
      <c r="BO32" s="85"/>
      <c r="BP32" s="85"/>
      <c r="BQ32" s="85"/>
      <c r="BR32" s="85"/>
      <c r="BS32" s="85"/>
      <c r="BT32" s="85"/>
      <c r="BU32" s="85"/>
      <c r="BV32" s="85">
        <f>データ!AH7</f>
        <v>96.2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31.3</v>
      </c>
      <c r="DG32" s="85"/>
      <c r="DH32" s="85"/>
      <c r="DI32" s="85"/>
      <c r="DJ32" s="85"/>
      <c r="DK32" s="85"/>
      <c r="DL32" s="85"/>
      <c r="DM32" s="85"/>
      <c r="DN32" s="85"/>
      <c r="DO32" s="85"/>
      <c r="DP32" s="85"/>
      <c r="DQ32" s="85"/>
      <c r="DR32" s="85"/>
      <c r="DS32" s="85"/>
      <c r="DT32" s="85">
        <f>データ!AP7</f>
        <v>39.9</v>
      </c>
      <c r="DU32" s="85"/>
      <c r="DV32" s="85"/>
      <c r="DW32" s="85"/>
      <c r="DX32" s="85"/>
      <c r="DY32" s="85"/>
      <c r="DZ32" s="85"/>
      <c r="EA32" s="85"/>
      <c r="EB32" s="85"/>
      <c r="EC32" s="85"/>
      <c r="ED32" s="85"/>
      <c r="EE32" s="85"/>
      <c r="EF32" s="85"/>
      <c r="EG32" s="85"/>
      <c r="EH32" s="85">
        <f>データ!AQ7</f>
        <v>34.1</v>
      </c>
      <c r="EI32" s="85"/>
      <c r="EJ32" s="85"/>
      <c r="EK32" s="85"/>
      <c r="EL32" s="85"/>
      <c r="EM32" s="85"/>
      <c r="EN32" s="85"/>
      <c r="EO32" s="85"/>
      <c r="EP32" s="85"/>
      <c r="EQ32" s="85"/>
      <c r="ER32" s="85"/>
      <c r="ES32" s="85"/>
      <c r="ET32" s="85"/>
      <c r="EU32" s="85"/>
      <c r="EV32" s="85">
        <f>データ!AR7</f>
        <v>35.299999999999997</v>
      </c>
      <c r="EW32" s="85"/>
      <c r="EX32" s="85"/>
      <c r="EY32" s="85"/>
      <c r="EZ32" s="85"/>
      <c r="FA32" s="85"/>
      <c r="FB32" s="85"/>
      <c r="FC32" s="85"/>
      <c r="FD32" s="85"/>
      <c r="FE32" s="85"/>
      <c r="FF32" s="85"/>
      <c r="FG32" s="85"/>
      <c r="FH32" s="85"/>
      <c r="FI32" s="85"/>
      <c r="FJ32" s="85">
        <f>データ!AS7</f>
        <v>31.9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143</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144</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18.2</v>
      </c>
      <c r="S53" s="85"/>
      <c r="T53" s="85"/>
      <c r="U53" s="85"/>
      <c r="V53" s="85"/>
      <c r="W53" s="85"/>
      <c r="X53" s="85"/>
      <c r="Y53" s="85"/>
      <c r="Z53" s="85"/>
      <c r="AA53" s="85"/>
      <c r="AB53" s="85"/>
      <c r="AC53" s="85"/>
      <c r="AD53" s="85"/>
      <c r="AE53" s="85"/>
      <c r="AF53" s="85">
        <f>データ!BG7</f>
        <v>16.5</v>
      </c>
      <c r="AG53" s="85"/>
      <c r="AH53" s="85"/>
      <c r="AI53" s="85"/>
      <c r="AJ53" s="85"/>
      <c r="AK53" s="85"/>
      <c r="AL53" s="85"/>
      <c r="AM53" s="85"/>
      <c r="AN53" s="85"/>
      <c r="AO53" s="85"/>
      <c r="AP53" s="85"/>
      <c r="AQ53" s="85"/>
      <c r="AR53" s="85"/>
      <c r="AS53" s="85"/>
      <c r="AT53" s="85">
        <f>データ!BH7</f>
        <v>17</v>
      </c>
      <c r="AU53" s="85"/>
      <c r="AV53" s="85"/>
      <c r="AW53" s="85"/>
      <c r="AX53" s="85"/>
      <c r="AY53" s="85"/>
      <c r="AZ53" s="85"/>
      <c r="BA53" s="85"/>
      <c r="BB53" s="85"/>
      <c r="BC53" s="85"/>
      <c r="BD53" s="85"/>
      <c r="BE53" s="85"/>
      <c r="BF53" s="85"/>
      <c r="BG53" s="85"/>
      <c r="BH53" s="85">
        <f>データ!BI7</f>
        <v>17.8</v>
      </c>
      <c r="BI53" s="85"/>
      <c r="BJ53" s="85"/>
      <c r="BK53" s="85"/>
      <c r="BL53" s="85"/>
      <c r="BM53" s="85"/>
      <c r="BN53" s="85"/>
      <c r="BO53" s="85"/>
      <c r="BP53" s="85"/>
      <c r="BQ53" s="85"/>
      <c r="BR53" s="85"/>
      <c r="BS53" s="85"/>
      <c r="BT53" s="85"/>
      <c r="BU53" s="85"/>
      <c r="BV53" s="85">
        <f>データ!BJ7</f>
        <v>16.5</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66.900000000000006</v>
      </c>
      <c r="DG53" s="85"/>
      <c r="DH53" s="85"/>
      <c r="DI53" s="85"/>
      <c r="DJ53" s="85"/>
      <c r="DK53" s="85"/>
      <c r="DL53" s="85"/>
      <c r="DM53" s="85"/>
      <c r="DN53" s="85"/>
      <c r="DO53" s="85"/>
      <c r="DP53" s="85"/>
      <c r="DQ53" s="85"/>
      <c r="DR53" s="85"/>
      <c r="DS53" s="85"/>
      <c r="DT53" s="85">
        <f>データ!BR7</f>
        <v>67.8</v>
      </c>
      <c r="DU53" s="85"/>
      <c r="DV53" s="85"/>
      <c r="DW53" s="85"/>
      <c r="DX53" s="85"/>
      <c r="DY53" s="85"/>
      <c r="DZ53" s="85"/>
      <c r="EA53" s="85"/>
      <c r="EB53" s="85"/>
      <c r="EC53" s="85"/>
      <c r="ED53" s="85"/>
      <c r="EE53" s="85"/>
      <c r="EF53" s="85"/>
      <c r="EG53" s="85"/>
      <c r="EH53" s="85">
        <f>データ!BS7</f>
        <v>71</v>
      </c>
      <c r="EI53" s="85"/>
      <c r="EJ53" s="85"/>
      <c r="EK53" s="85"/>
      <c r="EL53" s="85"/>
      <c r="EM53" s="85"/>
      <c r="EN53" s="85"/>
      <c r="EO53" s="85"/>
      <c r="EP53" s="85"/>
      <c r="EQ53" s="85"/>
      <c r="ER53" s="85"/>
      <c r="ES53" s="85"/>
      <c r="ET53" s="85"/>
      <c r="EU53" s="85"/>
      <c r="EV53" s="85">
        <f>データ!BT7</f>
        <v>70.099999999999994</v>
      </c>
      <c r="EW53" s="85"/>
      <c r="EX53" s="85"/>
      <c r="EY53" s="85"/>
      <c r="EZ53" s="85"/>
      <c r="FA53" s="85"/>
      <c r="FB53" s="85"/>
      <c r="FC53" s="85"/>
      <c r="FD53" s="85"/>
      <c r="FE53" s="85"/>
      <c r="FF53" s="85"/>
      <c r="FG53" s="85"/>
      <c r="FH53" s="85"/>
      <c r="FI53" s="85"/>
      <c r="FJ53" s="85">
        <f>データ!BU7</f>
        <v>70</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-60.2</v>
      </c>
      <c r="GU53" s="85"/>
      <c r="GV53" s="85"/>
      <c r="GW53" s="85"/>
      <c r="GX53" s="85"/>
      <c r="GY53" s="85"/>
      <c r="GZ53" s="85"/>
      <c r="HA53" s="85"/>
      <c r="HB53" s="85"/>
      <c r="HC53" s="85"/>
      <c r="HD53" s="85"/>
      <c r="HE53" s="85"/>
      <c r="HF53" s="85"/>
      <c r="HG53" s="85"/>
      <c r="HH53" s="85">
        <f>データ!CC7</f>
        <v>-70</v>
      </c>
      <c r="HI53" s="85"/>
      <c r="HJ53" s="85"/>
      <c r="HK53" s="85"/>
      <c r="HL53" s="85"/>
      <c r="HM53" s="85"/>
      <c r="HN53" s="85"/>
      <c r="HO53" s="85"/>
      <c r="HP53" s="85"/>
      <c r="HQ53" s="85"/>
      <c r="HR53" s="85"/>
      <c r="HS53" s="85"/>
      <c r="HT53" s="85"/>
      <c r="HU53" s="85"/>
      <c r="HV53" s="85">
        <f>データ!CD7</f>
        <v>-73.099999999999994</v>
      </c>
      <c r="HW53" s="85"/>
      <c r="HX53" s="85"/>
      <c r="HY53" s="85"/>
      <c r="HZ53" s="85"/>
      <c r="IA53" s="85"/>
      <c r="IB53" s="85"/>
      <c r="IC53" s="85"/>
      <c r="ID53" s="85"/>
      <c r="IE53" s="85"/>
      <c r="IF53" s="85"/>
      <c r="IG53" s="85"/>
      <c r="IH53" s="85"/>
      <c r="II53" s="85"/>
      <c r="IJ53" s="85">
        <f>データ!CE7</f>
        <v>-70.599999999999994</v>
      </c>
      <c r="IK53" s="85"/>
      <c r="IL53" s="85"/>
      <c r="IM53" s="85"/>
      <c r="IN53" s="85"/>
      <c r="IO53" s="85"/>
      <c r="IP53" s="85"/>
      <c r="IQ53" s="85"/>
      <c r="IR53" s="85"/>
      <c r="IS53" s="85"/>
      <c r="IT53" s="85"/>
      <c r="IU53" s="85"/>
      <c r="IV53" s="85"/>
      <c r="IW53" s="85"/>
      <c r="IX53" s="85">
        <f>データ!CF7</f>
        <v>-71.2</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-40273</v>
      </c>
      <c r="KI53" s="103"/>
      <c r="KJ53" s="103"/>
      <c r="KK53" s="103"/>
      <c r="KL53" s="103"/>
      <c r="KM53" s="103"/>
      <c r="KN53" s="103"/>
      <c r="KO53" s="103"/>
      <c r="KP53" s="103"/>
      <c r="KQ53" s="103"/>
      <c r="KR53" s="103"/>
      <c r="KS53" s="103"/>
      <c r="KT53" s="103"/>
      <c r="KU53" s="103"/>
      <c r="KV53" s="103">
        <f>データ!CN7</f>
        <v>-44906</v>
      </c>
      <c r="KW53" s="103"/>
      <c r="KX53" s="103"/>
      <c r="KY53" s="103"/>
      <c r="KZ53" s="103"/>
      <c r="LA53" s="103"/>
      <c r="LB53" s="103"/>
      <c r="LC53" s="103"/>
      <c r="LD53" s="103"/>
      <c r="LE53" s="103"/>
      <c r="LF53" s="103"/>
      <c r="LG53" s="103"/>
      <c r="LH53" s="103"/>
      <c r="LI53" s="103"/>
      <c r="LJ53" s="103">
        <f>データ!CO7</f>
        <v>-48382</v>
      </c>
      <c r="LK53" s="103"/>
      <c r="LL53" s="103"/>
      <c r="LM53" s="103"/>
      <c r="LN53" s="103"/>
      <c r="LO53" s="103"/>
      <c r="LP53" s="103"/>
      <c r="LQ53" s="103"/>
      <c r="LR53" s="103"/>
      <c r="LS53" s="103"/>
      <c r="LT53" s="103"/>
      <c r="LU53" s="103"/>
      <c r="LV53" s="103"/>
      <c r="LW53" s="103"/>
      <c r="LX53" s="103">
        <f>データ!CP7</f>
        <v>-51067</v>
      </c>
      <c r="LY53" s="103"/>
      <c r="LZ53" s="103"/>
      <c r="MA53" s="103"/>
      <c r="MB53" s="103"/>
      <c r="MC53" s="103"/>
      <c r="MD53" s="103"/>
      <c r="ME53" s="103"/>
      <c r="MF53" s="103"/>
      <c r="MG53" s="103"/>
      <c r="MH53" s="103"/>
      <c r="MI53" s="103"/>
      <c r="MJ53" s="103"/>
      <c r="MK53" s="103"/>
      <c r="ML53" s="103">
        <f>データ!CQ7</f>
        <v>-47839</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22.3</v>
      </c>
      <c r="S54" s="85"/>
      <c r="T54" s="85"/>
      <c r="U54" s="85"/>
      <c r="V54" s="85"/>
      <c r="W54" s="85"/>
      <c r="X54" s="85"/>
      <c r="Y54" s="85"/>
      <c r="Z54" s="85"/>
      <c r="AA54" s="85"/>
      <c r="AB54" s="85"/>
      <c r="AC54" s="85"/>
      <c r="AD54" s="85"/>
      <c r="AE54" s="85"/>
      <c r="AF54" s="85">
        <f>データ!BL7</f>
        <v>22.2</v>
      </c>
      <c r="AG54" s="85"/>
      <c r="AH54" s="85"/>
      <c r="AI54" s="85"/>
      <c r="AJ54" s="85"/>
      <c r="AK54" s="85"/>
      <c r="AL54" s="85"/>
      <c r="AM54" s="85"/>
      <c r="AN54" s="85"/>
      <c r="AO54" s="85"/>
      <c r="AP54" s="85"/>
      <c r="AQ54" s="85"/>
      <c r="AR54" s="85"/>
      <c r="AS54" s="85"/>
      <c r="AT54" s="85">
        <f>データ!BM7</f>
        <v>22</v>
      </c>
      <c r="AU54" s="85"/>
      <c r="AV54" s="85"/>
      <c r="AW54" s="85"/>
      <c r="AX54" s="85"/>
      <c r="AY54" s="85"/>
      <c r="AZ54" s="85"/>
      <c r="BA54" s="85"/>
      <c r="BB54" s="85"/>
      <c r="BC54" s="85"/>
      <c r="BD54" s="85"/>
      <c r="BE54" s="85"/>
      <c r="BF54" s="85"/>
      <c r="BG54" s="85"/>
      <c r="BH54" s="85">
        <f>データ!BN7</f>
        <v>22.6</v>
      </c>
      <c r="BI54" s="85"/>
      <c r="BJ54" s="85"/>
      <c r="BK54" s="85"/>
      <c r="BL54" s="85"/>
      <c r="BM54" s="85"/>
      <c r="BN54" s="85"/>
      <c r="BO54" s="85"/>
      <c r="BP54" s="85"/>
      <c r="BQ54" s="85"/>
      <c r="BR54" s="85"/>
      <c r="BS54" s="85"/>
      <c r="BT54" s="85"/>
      <c r="BU54" s="85"/>
      <c r="BV54" s="85">
        <f>データ!BO7</f>
        <v>22.6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35.1</v>
      </c>
      <c r="DG54" s="85"/>
      <c r="DH54" s="85"/>
      <c r="DI54" s="85"/>
      <c r="DJ54" s="85"/>
      <c r="DK54" s="85"/>
      <c r="DL54" s="85"/>
      <c r="DM54" s="85"/>
      <c r="DN54" s="85"/>
      <c r="DO54" s="85"/>
      <c r="DP54" s="85"/>
      <c r="DQ54" s="85"/>
      <c r="DR54" s="85"/>
      <c r="DS54" s="85"/>
      <c r="DT54" s="85">
        <f>データ!BW7</f>
        <v>35.5</v>
      </c>
      <c r="DU54" s="85"/>
      <c r="DV54" s="85"/>
      <c r="DW54" s="85"/>
      <c r="DX54" s="85"/>
      <c r="DY54" s="85"/>
      <c r="DZ54" s="85"/>
      <c r="EA54" s="85"/>
      <c r="EB54" s="85"/>
      <c r="EC54" s="85"/>
      <c r="ED54" s="85"/>
      <c r="EE54" s="85"/>
      <c r="EF54" s="85"/>
      <c r="EG54" s="85"/>
      <c r="EH54" s="85">
        <f>データ!BX7</f>
        <v>36</v>
      </c>
      <c r="EI54" s="85"/>
      <c r="EJ54" s="85"/>
      <c r="EK54" s="85"/>
      <c r="EL54" s="85"/>
      <c r="EM54" s="85"/>
      <c r="EN54" s="85"/>
      <c r="EO54" s="85"/>
      <c r="EP54" s="85"/>
      <c r="EQ54" s="85"/>
      <c r="ER54" s="85"/>
      <c r="ES54" s="85"/>
      <c r="ET54" s="85"/>
      <c r="EU54" s="85"/>
      <c r="EV54" s="85">
        <f>データ!BY7</f>
        <v>35.799999999999997</v>
      </c>
      <c r="EW54" s="85"/>
      <c r="EX54" s="85"/>
      <c r="EY54" s="85"/>
      <c r="EZ54" s="85"/>
      <c r="FA54" s="85"/>
      <c r="FB54" s="85"/>
      <c r="FC54" s="85"/>
      <c r="FD54" s="85"/>
      <c r="FE54" s="85"/>
      <c r="FF54" s="85"/>
      <c r="FG54" s="85"/>
      <c r="FH54" s="85"/>
      <c r="FI54" s="85"/>
      <c r="FJ54" s="85">
        <f>データ!BZ7</f>
        <v>37.299999999999997</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-64.2</v>
      </c>
      <c r="GU54" s="85"/>
      <c r="GV54" s="85"/>
      <c r="GW54" s="85"/>
      <c r="GX54" s="85"/>
      <c r="GY54" s="85"/>
      <c r="GZ54" s="85"/>
      <c r="HA54" s="85"/>
      <c r="HB54" s="85"/>
      <c r="HC54" s="85"/>
      <c r="HD54" s="85"/>
      <c r="HE54" s="85"/>
      <c r="HF54" s="85"/>
      <c r="HG54" s="85"/>
      <c r="HH54" s="85">
        <f>データ!CH7</f>
        <v>-1656.9</v>
      </c>
      <c r="HI54" s="85"/>
      <c r="HJ54" s="85"/>
      <c r="HK54" s="85"/>
      <c r="HL54" s="85"/>
      <c r="HM54" s="85"/>
      <c r="HN54" s="85"/>
      <c r="HO54" s="85"/>
      <c r="HP54" s="85"/>
      <c r="HQ54" s="85"/>
      <c r="HR54" s="85"/>
      <c r="HS54" s="85"/>
      <c r="HT54" s="85"/>
      <c r="HU54" s="85"/>
      <c r="HV54" s="85">
        <f>データ!CI7</f>
        <v>-14</v>
      </c>
      <c r="HW54" s="85"/>
      <c r="HX54" s="85"/>
      <c r="HY54" s="85"/>
      <c r="HZ54" s="85"/>
      <c r="IA54" s="85"/>
      <c r="IB54" s="85"/>
      <c r="IC54" s="85"/>
      <c r="ID54" s="85"/>
      <c r="IE54" s="85"/>
      <c r="IF54" s="85"/>
      <c r="IG54" s="85"/>
      <c r="IH54" s="85"/>
      <c r="II54" s="85"/>
      <c r="IJ54" s="85">
        <f>データ!CJ7</f>
        <v>-12.3</v>
      </c>
      <c r="IK54" s="85"/>
      <c r="IL54" s="85"/>
      <c r="IM54" s="85"/>
      <c r="IN54" s="85"/>
      <c r="IO54" s="85"/>
      <c r="IP54" s="85"/>
      <c r="IQ54" s="85"/>
      <c r="IR54" s="85"/>
      <c r="IS54" s="85"/>
      <c r="IT54" s="85"/>
      <c r="IU54" s="85"/>
      <c r="IV54" s="85"/>
      <c r="IW54" s="85"/>
      <c r="IX54" s="85">
        <f>データ!CK7</f>
        <v>-13.3</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145</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t="str">
        <f>データ!DI6</f>
        <v>-</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50000</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41.7</v>
      </c>
      <c r="KI78" s="85"/>
      <c r="KJ78" s="85"/>
      <c r="KK78" s="85"/>
      <c r="KL78" s="85"/>
      <c r="KM78" s="85"/>
      <c r="KN78" s="85"/>
      <c r="KO78" s="85"/>
      <c r="KP78" s="85"/>
      <c r="KQ78" s="85"/>
      <c r="KR78" s="85"/>
      <c r="KS78" s="85"/>
      <c r="KT78" s="85"/>
      <c r="KU78" s="85"/>
      <c r="KV78" s="85">
        <f>データ!EB7</f>
        <v>46.8</v>
      </c>
      <c r="KW78" s="85"/>
      <c r="KX78" s="85"/>
      <c r="KY78" s="85"/>
      <c r="KZ78" s="85"/>
      <c r="LA78" s="85"/>
      <c r="LB78" s="85"/>
      <c r="LC78" s="85"/>
      <c r="LD78" s="85"/>
      <c r="LE78" s="85"/>
      <c r="LF78" s="85"/>
      <c r="LG78" s="85"/>
      <c r="LH78" s="85"/>
      <c r="LI78" s="85"/>
      <c r="LJ78" s="85">
        <f>データ!EC7</f>
        <v>31</v>
      </c>
      <c r="LK78" s="85"/>
      <c r="LL78" s="85"/>
      <c r="LM78" s="85"/>
      <c r="LN78" s="85"/>
      <c r="LO78" s="85"/>
      <c r="LP78" s="85"/>
      <c r="LQ78" s="85"/>
      <c r="LR78" s="85"/>
      <c r="LS78" s="85"/>
      <c r="LT78" s="85"/>
      <c r="LU78" s="85"/>
      <c r="LV78" s="85"/>
      <c r="LW78" s="85"/>
      <c r="LX78" s="85">
        <f>データ!ED7</f>
        <v>18.3</v>
      </c>
      <c r="LY78" s="85"/>
      <c r="LZ78" s="85"/>
      <c r="MA78" s="85"/>
      <c r="MB78" s="85"/>
      <c r="MC78" s="85"/>
      <c r="MD78" s="85"/>
      <c r="ME78" s="85"/>
      <c r="MF78" s="85"/>
      <c r="MG78" s="85"/>
      <c r="MH78" s="85"/>
      <c r="MI78" s="85"/>
      <c r="MJ78" s="85"/>
      <c r="MK78" s="85"/>
      <c r="ML78" s="85">
        <f>データ!EE7</f>
        <v>11.9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88wt/iqvsURC3oSkRt/B8h7sETKBm2kI0NahrM3vmMhtcHfkP8D4s+hMkoBkkHKGvarATwQOP/Mz6tAXqAPsUw==" saltValue="aOCDMTTWSapSkscX55uM1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102024</v>
      </c>
      <c r="D6" s="55">
        <f t="shared" si="2"/>
        <v>47</v>
      </c>
      <c r="E6" s="55">
        <f t="shared" si="2"/>
        <v>11</v>
      </c>
      <c r="F6" s="55">
        <f t="shared" si="2"/>
        <v>1</v>
      </c>
      <c r="G6" s="55">
        <f t="shared" si="2"/>
        <v>1</v>
      </c>
      <c r="H6" s="55" t="str">
        <f>SUBSTITUTE(H8,"　","")</f>
        <v>群馬県高崎市</v>
      </c>
      <c r="I6" s="55" t="str">
        <f t="shared" si="2"/>
        <v>牛伏ドリームセンター</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3978</v>
      </c>
      <c r="R6" s="58">
        <f t="shared" si="2"/>
        <v>72</v>
      </c>
      <c r="S6" s="59">
        <f t="shared" si="2"/>
        <v>8997</v>
      </c>
      <c r="T6" s="60" t="str">
        <f t="shared" si="2"/>
        <v>導入なし</v>
      </c>
      <c r="U6" s="56">
        <f t="shared" si="2"/>
        <v>0</v>
      </c>
      <c r="V6" s="60" t="str">
        <f t="shared" si="2"/>
        <v>無</v>
      </c>
      <c r="W6" s="61">
        <f t="shared" si="2"/>
        <v>70.8</v>
      </c>
      <c r="X6" s="60" t="str">
        <f t="shared" si="2"/>
        <v>無</v>
      </c>
      <c r="Y6" s="62">
        <f>IF(Y8="-",NA(),Y8)</f>
        <v>90.1</v>
      </c>
      <c r="Z6" s="62">
        <f t="shared" ref="Z6:AH6" si="3">IF(Z8="-",NA(),Z8)</f>
        <v>94</v>
      </c>
      <c r="AA6" s="62">
        <f t="shared" si="3"/>
        <v>101.8</v>
      </c>
      <c r="AB6" s="62">
        <f t="shared" si="3"/>
        <v>102</v>
      </c>
      <c r="AC6" s="62">
        <f t="shared" si="3"/>
        <v>101.9</v>
      </c>
      <c r="AD6" s="62">
        <f t="shared" si="3"/>
        <v>103.4</v>
      </c>
      <c r="AE6" s="62">
        <f t="shared" si="3"/>
        <v>107.3</v>
      </c>
      <c r="AF6" s="62">
        <f t="shared" si="3"/>
        <v>94.3</v>
      </c>
      <c r="AG6" s="62">
        <f t="shared" si="3"/>
        <v>95.5</v>
      </c>
      <c r="AH6" s="62">
        <f t="shared" si="3"/>
        <v>96.2</v>
      </c>
      <c r="AI6" s="62" t="str">
        <f>IF(AI8="-","【-】","【"&amp;SUBSTITUTE(TEXT(AI8,"#,##0.0"),"-","△")&amp;"】")</f>
        <v>【92.5】</v>
      </c>
      <c r="AJ6" s="62">
        <f>IF(AJ8="-",NA(),AJ8)</f>
        <v>28.5</v>
      </c>
      <c r="AK6" s="62">
        <f t="shared" ref="AK6:AS6" si="4">IF(AK8="-",NA(),AK8)</f>
        <v>54</v>
      </c>
      <c r="AL6" s="62">
        <f t="shared" si="4"/>
        <v>44.7</v>
      </c>
      <c r="AM6" s="62">
        <f t="shared" si="4"/>
        <v>44.7</v>
      </c>
      <c r="AN6" s="62">
        <f t="shared" si="4"/>
        <v>44.8</v>
      </c>
      <c r="AO6" s="62">
        <f t="shared" si="4"/>
        <v>31.3</v>
      </c>
      <c r="AP6" s="62">
        <f t="shared" si="4"/>
        <v>39.9</v>
      </c>
      <c r="AQ6" s="62">
        <f t="shared" si="4"/>
        <v>34.1</v>
      </c>
      <c r="AR6" s="62">
        <f t="shared" si="4"/>
        <v>35.299999999999997</v>
      </c>
      <c r="AS6" s="62">
        <f t="shared" si="4"/>
        <v>31.9</v>
      </c>
      <c r="AT6" s="62" t="str">
        <f>IF(AT8="-","【-】","【"&amp;SUBSTITUTE(TEXT(AT8,"#,##0.0"),"-","△")&amp;"】")</f>
        <v>【32.4】</v>
      </c>
      <c r="AU6" s="57">
        <f>IF(AU8="-",NA(),AU8)</f>
        <v>6237</v>
      </c>
      <c r="AV6" s="57">
        <f t="shared" ref="AV6:BD6" si="5">IF(AV8="-",NA(),AV8)</f>
        <v>8896</v>
      </c>
      <c r="AW6" s="57">
        <f t="shared" si="5"/>
        <v>11287</v>
      </c>
      <c r="AX6" s="57">
        <f t="shared" si="5"/>
        <v>11413</v>
      </c>
      <c r="AY6" s="57">
        <f t="shared" si="5"/>
        <v>11548</v>
      </c>
      <c r="AZ6" s="57">
        <f t="shared" si="5"/>
        <v>2452</v>
      </c>
      <c r="BA6" s="57">
        <f t="shared" si="5"/>
        <v>2114</v>
      </c>
      <c r="BB6" s="57">
        <f t="shared" si="5"/>
        <v>2284</v>
      </c>
      <c r="BC6" s="57">
        <f t="shared" si="5"/>
        <v>3043</v>
      </c>
      <c r="BD6" s="57">
        <f t="shared" si="5"/>
        <v>2401</v>
      </c>
      <c r="BE6" s="57" t="str">
        <f>IF(BE8="-","【-】","【"&amp;SUBSTITUTE(TEXT(BE8,"#,##0"),"-","△")&amp;"】")</f>
        <v>【7,439】</v>
      </c>
      <c r="BF6" s="62">
        <f>IF(BF8="-",NA(),BF8)</f>
        <v>18.2</v>
      </c>
      <c r="BG6" s="62">
        <f t="shared" ref="BG6:BO6" si="6">IF(BG8="-",NA(),BG8)</f>
        <v>16.5</v>
      </c>
      <c r="BH6" s="62">
        <f t="shared" si="6"/>
        <v>17</v>
      </c>
      <c r="BI6" s="62">
        <f t="shared" si="6"/>
        <v>17.8</v>
      </c>
      <c r="BJ6" s="62">
        <f t="shared" si="6"/>
        <v>16.5</v>
      </c>
      <c r="BK6" s="62">
        <f t="shared" si="6"/>
        <v>22.3</v>
      </c>
      <c r="BL6" s="62">
        <f t="shared" si="6"/>
        <v>22.2</v>
      </c>
      <c r="BM6" s="62">
        <f t="shared" si="6"/>
        <v>22</v>
      </c>
      <c r="BN6" s="62">
        <f t="shared" si="6"/>
        <v>22.6</v>
      </c>
      <c r="BO6" s="62">
        <f t="shared" si="6"/>
        <v>22.6</v>
      </c>
      <c r="BP6" s="62" t="str">
        <f>IF(BP8="-","【-】","【"&amp;SUBSTITUTE(TEXT(BP8,"#,##0.0"),"-","△")&amp;"】")</f>
        <v>【20.7】</v>
      </c>
      <c r="BQ6" s="62">
        <f>IF(BQ8="-",NA(),BQ8)</f>
        <v>66.900000000000006</v>
      </c>
      <c r="BR6" s="62">
        <f t="shared" ref="BR6:BZ6" si="7">IF(BR8="-",NA(),BR8)</f>
        <v>67.8</v>
      </c>
      <c r="BS6" s="62">
        <f t="shared" si="7"/>
        <v>71</v>
      </c>
      <c r="BT6" s="62">
        <f t="shared" si="7"/>
        <v>70.099999999999994</v>
      </c>
      <c r="BU6" s="62">
        <f t="shared" si="7"/>
        <v>70</v>
      </c>
      <c r="BV6" s="62">
        <f t="shared" si="7"/>
        <v>35.1</v>
      </c>
      <c r="BW6" s="62">
        <f t="shared" si="7"/>
        <v>35.5</v>
      </c>
      <c r="BX6" s="62">
        <f t="shared" si="7"/>
        <v>36</v>
      </c>
      <c r="BY6" s="62">
        <f t="shared" si="7"/>
        <v>35.799999999999997</v>
      </c>
      <c r="BZ6" s="62">
        <f t="shared" si="7"/>
        <v>37.299999999999997</v>
      </c>
      <c r="CA6" s="62" t="str">
        <f>IF(CA8="-","【-】","【"&amp;SUBSTITUTE(TEXT(CA8,"#,##0.0"),"-","△")&amp;"】")</f>
        <v>【38.3】</v>
      </c>
      <c r="CB6" s="62">
        <f>IF(CB8="-",NA(),CB8)</f>
        <v>-60.2</v>
      </c>
      <c r="CC6" s="62">
        <f t="shared" ref="CC6:CK6" si="8">IF(CC8="-",NA(),CC8)</f>
        <v>-70</v>
      </c>
      <c r="CD6" s="62">
        <f t="shared" si="8"/>
        <v>-73.099999999999994</v>
      </c>
      <c r="CE6" s="62">
        <f t="shared" si="8"/>
        <v>-70.599999999999994</v>
      </c>
      <c r="CF6" s="62">
        <f t="shared" si="8"/>
        <v>-71.2</v>
      </c>
      <c r="CG6" s="62">
        <f t="shared" si="8"/>
        <v>-64.2</v>
      </c>
      <c r="CH6" s="62">
        <f t="shared" si="8"/>
        <v>-1656.9</v>
      </c>
      <c r="CI6" s="62">
        <f t="shared" si="8"/>
        <v>-14</v>
      </c>
      <c r="CJ6" s="62">
        <f t="shared" si="8"/>
        <v>-12.3</v>
      </c>
      <c r="CK6" s="62">
        <f t="shared" si="8"/>
        <v>-13.3</v>
      </c>
      <c r="CL6" s="62" t="str">
        <f>IF(CL8="-","【-】","【"&amp;SUBSTITUTE(TEXT(CL8,"#,##0.0"),"-","△")&amp;"】")</f>
        <v>【△17.9】</v>
      </c>
      <c r="CM6" s="57">
        <f>IF(CM8="-",NA(),CM8)</f>
        <v>-40273</v>
      </c>
      <c r="CN6" s="57">
        <f t="shared" ref="CN6:CV6" si="9">IF(CN8="-",NA(),CN8)</f>
        <v>-44906</v>
      </c>
      <c r="CO6" s="57">
        <f t="shared" si="9"/>
        <v>-48382</v>
      </c>
      <c r="CP6" s="57">
        <f t="shared" si="9"/>
        <v>-51067</v>
      </c>
      <c r="CQ6" s="57">
        <f t="shared" si="9"/>
        <v>-47839</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t="str">
        <f t="shared" ref="DI6:DJ6" si="10">DI8</f>
        <v>-</v>
      </c>
      <c r="DJ6" s="58">
        <f t="shared" si="10"/>
        <v>50000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5.9999999999999995E-4</v>
      </c>
      <c r="EH6" s="63">
        <f t="shared" ref="EH6:EP6" si="12">IF(EH8="-",NA(),EH8)</f>
        <v>5.0000000000000001E-4</v>
      </c>
      <c r="EI6" s="63">
        <f t="shared" si="12"/>
        <v>5.0000000000000001E-4</v>
      </c>
      <c r="EJ6" s="63">
        <f t="shared" si="12"/>
        <v>5.0000000000000001E-4</v>
      </c>
      <c r="EK6" s="63">
        <f t="shared" si="12"/>
        <v>5.0000000000000001E-4</v>
      </c>
      <c r="EL6" s="63">
        <f t="shared" si="12"/>
        <v>0.1197</v>
      </c>
      <c r="EM6" s="63">
        <f t="shared" si="12"/>
        <v>0.12379999999999999</v>
      </c>
      <c r="EN6" s="63">
        <f t="shared" si="12"/>
        <v>0.14430000000000001</v>
      </c>
      <c r="EO6" s="63">
        <f t="shared" si="12"/>
        <v>0.14610000000000001</v>
      </c>
      <c r="EP6" s="63">
        <f t="shared" si="12"/>
        <v>0.1426</v>
      </c>
    </row>
    <row r="7" spans="1:146" s="64" customFormat="1">
      <c r="A7" s="40" t="s">
        <v>124</v>
      </c>
      <c r="B7" s="55">
        <f t="shared" ref="B7:X7" si="13">B8</f>
        <v>2016</v>
      </c>
      <c r="C7" s="55">
        <f t="shared" si="13"/>
        <v>102024</v>
      </c>
      <c r="D7" s="55">
        <f t="shared" si="13"/>
        <v>47</v>
      </c>
      <c r="E7" s="55">
        <f t="shared" si="13"/>
        <v>11</v>
      </c>
      <c r="F7" s="55">
        <f t="shared" si="13"/>
        <v>1</v>
      </c>
      <c r="G7" s="55">
        <f t="shared" si="13"/>
        <v>1</v>
      </c>
      <c r="H7" s="55" t="str">
        <f t="shared" si="13"/>
        <v>群馬県　高崎市</v>
      </c>
      <c r="I7" s="55" t="str">
        <f t="shared" si="13"/>
        <v>牛伏ドリームセンター</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3978</v>
      </c>
      <c r="R7" s="58">
        <f t="shared" si="13"/>
        <v>72</v>
      </c>
      <c r="S7" s="59">
        <f t="shared" si="13"/>
        <v>8997</v>
      </c>
      <c r="T7" s="60" t="str">
        <f t="shared" si="13"/>
        <v>導入なし</v>
      </c>
      <c r="U7" s="56">
        <f t="shared" si="13"/>
        <v>0</v>
      </c>
      <c r="V7" s="60" t="str">
        <f t="shared" si="13"/>
        <v>無</v>
      </c>
      <c r="W7" s="61">
        <f t="shared" si="13"/>
        <v>70.8</v>
      </c>
      <c r="X7" s="60" t="str">
        <f t="shared" si="13"/>
        <v>無</v>
      </c>
      <c r="Y7" s="62">
        <f>Y8</f>
        <v>90.1</v>
      </c>
      <c r="Z7" s="62">
        <f t="shared" ref="Z7:AH7" si="14">Z8</f>
        <v>94</v>
      </c>
      <c r="AA7" s="62">
        <f t="shared" si="14"/>
        <v>101.8</v>
      </c>
      <c r="AB7" s="62">
        <f t="shared" si="14"/>
        <v>102</v>
      </c>
      <c r="AC7" s="62">
        <f t="shared" si="14"/>
        <v>101.9</v>
      </c>
      <c r="AD7" s="62">
        <f t="shared" si="14"/>
        <v>103.4</v>
      </c>
      <c r="AE7" s="62">
        <f t="shared" si="14"/>
        <v>107.3</v>
      </c>
      <c r="AF7" s="62">
        <f t="shared" si="14"/>
        <v>94.3</v>
      </c>
      <c r="AG7" s="62">
        <f t="shared" si="14"/>
        <v>95.5</v>
      </c>
      <c r="AH7" s="62">
        <f t="shared" si="14"/>
        <v>96.2</v>
      </c>
      <c r="AI7" s="62"/>
      <c r="AJ7" s="62">
        <f>AJ8</f>
        <v>28.5</v>
      </c>
      <c r="AK7" s="62">
        <f t="shared" ref="AK7:AS7" si="15">AK8</f>
        <v>54</v>
      </c>
      <c r="AL7" s="62">
        <f t="shared" si="15"/>
        <v>44.7</v>
      </c>
      <c r="AM7" s="62">
        <f t="shared" si="15"/>
        <v>44.7</v>
      </c>
      <c r="AN7" s="62">
        <f t="shared" si="15"/>
        <v>44.8</v>
      </c>
      <c r="AO7" s="62">
        <f t="shared" si="15"/>
        <v>31.3</v>
      </c>
      <c r="AP7" s="62">
        <f t="shared" si="15"/>
        <v>39.9</v>
      </c>
      <c r="AQ7" s="62">
        <f t="shared" si="15"/>
        <v>34.1</v>
      </c>
      <c r="AR7" s="62">
        <f t="shared" si="15"/>
        <v>35.299999999999997</v>
      </c>
      <c r="AS7" s="62">
        <f t="shared" si="15"/>
        <v>31.9</v>
      </c>
      <c r="AT7" s="62"/>
      <c r="AU7" s="57">
        <f>AU8</f>
        <v>6237</v>
      </c>
      <c r="AV7" s="57">
        <f t="shared" ref="AV7:BD7" si="16">AV8</f>
        <v>8896</v>
      </c>
      <c r="AW7" s="57">
        <f t="shared" si="16"/>
        <v>11287</v>
      </c>
      <c r="AX7" s="57">
        <f t="shared" si="16"/>
        <v>11413</v>
      </c>
      <c r="AY7" s="57">
        <f t="shared" si="16"/>
        <v>11548</v>
      </c>
      <c r="AZ7" s="57">
        <f t="shared" si="16"/>
        <v>2452</v>
      </c>
      <c r="BA7" s="57">
        <f t="shared" si="16"/>
        <v>2114</v>
      </c>
      <c r="BB7" s="57">
        <f t="shared" si="16"/>
        <v>2284</v>
      </c>
      <c r="BC7" s="57">
        <f t="shared" si="16"/>
        <v>3043</v>
      </c>
      <c r="BD7" s="57">
        <f t="shared" si="16"/>
        <v>2401</v>
      </c>
      <c r="BE7" s="57"/>
      <c r="BF7" s="62">
        <f>BF8</f>
        <v>18.2</v>
      </c>
      <c r="BG7" s="62">
        <f t="shared" ref="BG7:BO7" si="17">BG8</f>
        <v>16.5</v>
      </c>
      <c r="BH7" s="62">
        <f t="shared" si="17"/>
        <v>17</v>
      </c>
      <c r="BI7" s="62">
        <f t="shared" si="17"/>
        <v>17.8</v>
      </c>
      <c r="BJ7" s="62">
        <f t="shared" si="17"/>
        <v>16.5</v>
      </c>
      <c r="BK7" s="62">
        <f t="shared" si="17"/>
        <v>22.3</v>
      </c>
      <c r="BL7" s="62">
        <f t="shared" si="17"/>
        <v>22.2</v>
      </c>
      <c r="BM7" s="62">
        <f t="shared" si="17"/>
        <v>22</v>
      </c>
      <c r="BN7" s="62">
        <f t="shared" si="17"/>
        <v>22.6</v>
      </c>
      <c r="BO7" s="62">
        <f t="shared" si="17"/>
        <v>22.6</v>
      </c>
      <c r="BP7" s="62"/>
      <c r="BQ7" s="62">
        <f>BQ8</f>
        <v>66.900000000000006</v>
      </c>
      <c r="BR7" s="62">
        <f t="shared" ref="BR7:BZ7" si="18">BR8</f>
        <v>67.8</v>
      </c>
      <c r="BS7" s="62">
        <f t="shared" si="18"/>
        <v>71</v>
      </c>
      <c r="BT7" s="62">
        <f t="shared" si="18"/>
        <v>70.099999999999994</v>
      </c>
      <c r="BU7" s="62">
        <f t="shared" si="18"/>
        <v>70</v>
      </c>
      <c r="BV7" s="62">
        <f t="shared" si="18"/>
        <v>35.1</v>
      </c>
      <c r="BW7" s="62">
        <f t="shared" si="18"/>
        <v>35.5</v>
      </c>
      <c r="BX7" s="62">
        <f t="shared" si="18"/>
        <v>36</v>
      </c>
      <c r="BY7" s="62">
        <f t="shared" si="18"/>
        <v>35.799999999999997</v>
      </c>
      <c r="BZ7" s="62">
        <f t="shared" si="18"/>
        <v>37.299999999999997</v>
      </c>
      <c r="CA7" s="62"/>
      <c r="CB7" s="62">
        <f>CB8</f>
        <v>-60.2</v>
      </c>
      <c r="CC7" s="62">
        <f t="shared" ref="CC7:CK7" si="19">CC8</f>
        <v>-70</v>
      </c>
      <c r="CD7" s="62">
        <f t="shared" si="19"/>
        <v>-73.099999999999994</v>
      </c>
      <c r="CE7" s="62">
        <f t="shared" si="19"/>
        <v>-70.599999999999994</v>
      </c>
      <c r="CF7" s="62">
        <f t="shared" si="19"/>
        <v>-71.2</v>
      </c>
      <c r="CG7" s="62">
        <f t="shared" si="19"/>
        <v>-64.2</v>
      </c>
      <c r="CH7" s="62">
        <f t="shared" si="19"/>
        <v>-1656.9</v>
      </c>
      <c r="CI7" s="62">
        <f t="shared" si="19"/>
        <v>-14</v>
      </c>
      <c r="CJ7" s="62">
        <f t="shared" si="19"/>
        <v>-12.3</v>
      </c>
      <c r="CK7" s="62">
        <f t="shared" si="19"/>
        <v>-13.3</v>
      </c>
      <c r="CL7" s="62"/>
      <c r="CM7" s="57">
        <f>CM8</f>
        <v>-40273</v>
      </c>
      <c r="CN7" s="57">
        <f t="shared" ref="CN7:CV7" si="20">CN8</f>
        <v>-44906</v>
      </c>
      <c r="CO7" s="57">
        <f t="shared" si="20"/>
        <v>-48382</v>
      </c>
      <c r="CP7" s="57">
        <f t="shared" si="20"/>
        <v>-51067</v>
      </c>
      <c r="CQ7" s="57">
        <f t="shared" si="20"/>
        <v>-47839</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t="str">
        <f>DI8</f>
        <v>-</v>
      </c>
      <c r="DJ7" s="58">
        <f>DJ8</f>
        <v>50000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c r="A8" s="40"/>
      <c r="B8" s="65">
        <v>2016</v>
      </c>
      <c r="C8" s="65">
        <v>102024</v>
      </c>
      <c r="D8" s="65">
        <v>47</v>
      </c>
      <c r="E8" s="65">
        <v>11</v>
      </c>
      <c r="F8" s="65">
        <v>1</v>
      </c>
      <c r="G8" s="65">
        <v>1</v>
      </c>
      <c r="H8" s="65" t="s">
        <v>126</v>
      </c>
      <c r="I8" s="65" t="s">
        <v>127</v>
      </c>
      <c r="J8" s="65" t="s">
        <v>128</v>
      </c>
      <c r="K8" s="65" t="s">
        <v>129</v>
      </c>
      <c r="L8" s="65" t="s">
        <v>130</v>
      </c>
      <c r="M8" s="65" t="s">
        <v>131</v>
      </c>
      <c r="N8" s="65"/>
      <c r="O8" s="66" t="s">
        <v>132</v>
      </c>
      <c r="P8" s="66" t="s">
        <v>132</v>
      </c>
      <c r="Q8" s="67">
        <v>3978</v>
      </c>
      <c r="R8" s="67">
        <v>72</v>
      </c>
      <c r="S8" s="68">
        <v>8997</v>
      </c>
      <c r="T8" s="69" t="s">
        <v>133</v>
      </c>
      <c r="U8" s="66">
        <v>0</v>
      </c>
      <c r="V8" s="69" t="s">
        <v>134</v>
      </c>
      <c r="W8" s="70">
        <v>70.8</v>
      </c>
      <c r="X8" s="69" t="s">
        <v>134</v>
      </c>
      <c r="Y8" s="71">
        <v>90.1</v>
      </c>
      <c r="Z8" s="71">
        <v>94</v>
      </c>
      <c r="AA8" s="71">
        <v>101.8</v>
      </c>
      <c r="AB8" s="71">
        <v>102</v>
      </c>
      <c r="AC8" s="71">
        <v>101.9</v>
      </c>
      <c r="AD8" s="71">
        <v>103.4</v>
      </c>
      <c r="AE8" s="71">
        <v>107.3</v>
      </c>
      <c r="AF8" s="71">
        <v>94.3</v>
      </c>
      <c r="AG8" s="71">
        <v>95.5</v>
      </c>
      <c r="AH8" s="71">
        <v>96.2</v>
      </c>
      <c r="AI8" s="71">
        <v>92.5</v>
      </c>
      <c r="AJ8" s="71">
        <v>28.5</v>
      </c>
      <c r="AK8" s="71">
        <v>54</v>
      </c>
      <c r="AL8" s="71">
        <v>44.7</v>
      </c>
      <c r="AM8" s="71">
        <v>44.7</v>
      </c>
      <c r="AN8" s="71">
        <v>44.8</v>
      </c>
      <c r="AO8" s="71">
        <v>31.3</v>
      </c>
      <c r="AP8" s="71">
        <v>39.9</v>
      </c>
      <c r="AQ8" s="71">
        <v>34.1</v>
      </c>
      <c r="AR8" s="71">
        <v>35.299999999999997</v>
      </c>
      <c r="AS8" s="71">
        <v>31.9</v>
      </c>
      <c r="AT8" s="71">
        <v>32.4</v>
      </c>
      <c r="AU8" s="72">
        <v>6237</v>
      </c>
      <c r="AV8" s="72">
        <v>8896</v>
      </c>
      <c r="AW8" s="72">
        <v>11287</v>
      </c>
      <c r="AX8" s="72">
        <v>11413</v>
      </c>
      <c r="AY8" s="72">
        <v>11548</v>
      </c>
      <c r="AZ8" s="72">
        <v>2452</v>
      </c>
      <c r="BA8" s="72">
        <v>2114</v>
      </c>
      <c r="BB8" s="72">
        <v>2284</v>
      </c>
      <c r="BC8" s="72">
        <v>3043</v>
      </c>
      <c r="BD8" s="72">
        <v>2401</v>
      </c>
      <c r="BE8" s="72">
        <v>7439</v>
      </c>
      <c r="BF8" s="71">
        <v>18.2</v>
      </c>
      <c r="BG8" s="71">
        <v>16.5</v>
      </c>
      <c r="BH8" s="71">
        <v>17</v>
      </c>
      <c r="BI8" s="71">
        <v>17.8</v>
      </c>
      <c r="BJ8" s="71">
        <v>16.5</v>
      </c>
      <c r="BK8" s="71">
        <v>22.3</v>
      </c>
      <c r="BL8" s="71">
        <v>22.2</v>
      </c>
      <c r="BM8" s="71">
        <v>22</v>
      </c>
      <c r="BN8" s="71">
        <v>22.6</v>
      </c>
      <c r="BO8" s="71">
        <v>22.6</v>
      </c>
      <c r="BP8" s="71">
        <v>20.7</v>
      </c>
      <c r="BQ8" s="71">
        <v>66.900000000000006</v>
      </c>
      <c r="BR8" s="71">
        <v>67.8</v>
      </c>
      <c r="BS8" s="71">
        <v>71</v>
      </c>
      <c r="BT8" s="71">
        <v>70.099999999999994</v>
      </c>
      <c r="BU8" s="71">
        <v>70</v>
      </c>
      <c r="BV8" s="71">
        <v>35.1</v>
      </c>
      <c r="BW8" s="71">
        <v>35.5</v>
      </c>
      <c r="BX8" s="71">
        <v>36</v>
      </c>
      <c r="BY8" s="71">
        <v>35.799999999999997</v>
      </c>
      <c r="BZ8" s="71">
        <v>37.299999999999997</v>
      </c>
      <c r="CA8" s="71">
        <v>38.299999999999997</v>
      </c>
      <c r="CB8" s="71">
        <v>-60.2</v>
      </c>
      <c r="CC8" s="71">
        <v>-70</v>
      </c>
      <c r="CD8" s="71">
        <v>-73.099999999999994</v>
      </c>
      <c r="CE8" s="73">
        <v>-70.599999999999994</v>
      </c>
      <c r="CF8" s="73">
        <v>-71.2</v>
      </c>
      <c r="CG8" s="71">
        <v>-64.2</v>
      </c>
      <c r="CH8" s="71">
        <v>-1656.9</v>
      </c>
      <c r="CI8" s="71">
        <v>-14</v>
      </c>
      <c r="CJ8" s="71">
        <v>-12.3</v>
      </c>
      <c r="CK8" s="71">
        <v>-13.3</v>
      </c>
      <c r="CL8" s="71">
        <v>-17.899999999999999</v>
      </c>
      <c r="CM8" s="72">
        <v>-40273</v>
      </c>
      <c r="CN8" s="72">
        <v>-44906</v>
      </c>
      <c r="CO8" s="72">
        <v>-48382</v>
      </c>
      <c r="CP8" s="72">
        <v>-51067</v>
      </c>
      <c r="CQ8" s="72">
        <v>-47839</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t="s">
        <v>135</v>
      </c>
      <c r="DJ8" s="67">
        <v>50000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41.7</v>
      </c>
      <c r="EB8" s="71">
        <v>46.8</v>
      </c>
      <c r="EC8" s="71">
        <v>31</v>
      </c>
      <c r="ED8" s="71">
        <v>18.3</v>
      </c>
      <c r="EE8" s="71">
        <v>11.9</v>
      </c>
      <c r="EF8" s="71">
        <v>38.700000000000003</v>
      </c>
      <c r="EG8" s="74">
        <v>5.9999999999999995E-4</v>
      </c>
      <c r="EH8" s="75">
        <v>5.0000000000000001E-4</v>
      </c>
      <c r="EI8" s="75">
        <v>5.0000000000000001E-4</v>
      </c>
      <c r="EJ8" s="75">
        <v>5.0000000000000001E-4</v>
      </c>
      <c r="EK8" s="75">
        <v>5.0000000000000001E-4</v>
      </c>
      <c r="EL8" s="75">
        <v>0.1197</v>
      </c>
      <c r="EM8" s="75">
        <v>0.12379999999999999</v>
      </c>
      <c r="EN8" s="75">
        <v>0.14430000000000001</v>
      </c>
      <c r="EO8" s="75">
        <v>0.14610000000000001</v>
      </c>
      <c r="EP8" s="75">
        <v>0.1426</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2018-02-09T01:42:24Z</dcterms:created>
  <dcterms:modified xsi:type="dcterms:W3CDTF">2018-03-13T08:25:13Z</dcterms:modified>
  <cp:category/>
</cp:coreProperties>
</file>