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KW10" i="5"/>
  <c r="JH10" i="5"/>
  <c r="HS10" i="5"/>
  <c r="GD10" i="5"/>
  <c r="EO10" i="5"/>
  <c r="DA10" i="5"/>
  <c r="BJ10" i="5"/>
  <c r="KL10" i="5"/>
  <c r="IX10" i="5"/>
  <c r="HI10" i="5"/>
  <c r="FT10" i="5"/>
  <c r="EE10" i="5"/>
  <c r="CP10" i="5"/>
  <c r="AY10" i="5"/>
  <c r="MK10" i="5"/>
  <c r="MA10" i="5"/>
  <c r="LQ10" i="5"/>
  <c r="KB10" i="5"/>
  <c r="IM10" i="5"/>
  <c r="GY10" i="5"/>
  <c r="FJ10" i="5"/>
  <c r="DU10" i="5"/>
  <c r="CF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<sst xmlns="http://schemas.openxmlformats.org/spreadsheetml/2006/main" count="886" uniqueCount="187">
  <si>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</si>
  <si>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</si>
  <si>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</si>
  <si>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</si>
  <si>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</si>
  <si>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</si>
  <si>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</si>
  <si>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</si>
  <si>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今後も事業運営に必要な財源を確保しつつ、一般会計への繰り出しを通じて住民の生活環境の向上に努める方針としている。　　　　　　　　　　　　　　　　　　　　　　　　　　　　　　　　　　　　　　　　　　　　　　　　　　　　　　　　　　　　　　　　　　一般会計へ繰出し（特別会計移行前に、一般会計より事業用地の購入のため525,000,000円（おおた太陽光発電所分）を支払っているため、その弁済。）
9,000万円
翌年度繰越　21,698千円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</si>
  <si>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</si>
  <si>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</si>
  <si>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</si>
  <si>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</si>
  <si>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</si>
  <si>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</si>
  <si>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</si>
  <si>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</si>
  <si>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</si>
  <si>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</si>
  <si>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</si>
  <si>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</si>
  <si>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</si>
  <si>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</si>
  <si>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</si>
  <si>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</si>
  <si>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</si>
  <si>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</si>
  <si>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</si>
  <si>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</si>
  <si>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</si>
  <si>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</si>
  <si>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</si>
  <si>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</si>
  <si>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</si>
  <si>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</si>
  <si>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</si>
  <si>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</si>
  <si>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</si>
  <si>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</si>
  <si>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</si>
  <si>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</si>
  <si>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</si>
  <si>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</si>
  <si>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</si>
  <si>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</si>
  <si>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</si>
  <si>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</si>
  <si>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</si>
  <si>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</si>
  <si>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</si>
  <si>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</si>
  <si>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</si>
  <si>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</si>
  <si>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</si>
  <si>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</si>
  <si>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</si>
  <si>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</si>
  <si>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</si>
  <si>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</si>
  <si>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</si>
  <si>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</si>
  <si>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</si>
  <si>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</si>
  <si>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</si>
  <si>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</si>
  <si>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</si>
  <si>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</si>
  <si>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</si>
  <si>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</si>
  <si>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</si>
  <si>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</si>
  <si>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</si>
  <si>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</si>
  <si>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</si>
  <si>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</si>
  <si>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</si>
  <si>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</si>
  <si>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</si>
  <si>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</si>
  <si>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</si>
  <si>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</si>
  <si>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</si>
  <si>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</si>
  <si>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</si>
  <si>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</si>
  <si>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</si>
  <si>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</si>
  <si>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</si>
  <si>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</si>
  <si>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</si>
  <si>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</si>
  <si>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</si>
  <si>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</si>
  <si>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</si>
  <si>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</si>
  <si>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</si>
  <si>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</si>
  <si>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</si>
  <si>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</si>
  <si>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</si>
  <si>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</si>
  <si>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</si>
  <si>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</si>
  <si>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</si>
  <si>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</si>
  <si>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</si>
  <si>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</si>
  <si>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</si>
  <si>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</si>
  <si>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</si>
  <si>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</si>
  <si>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</si>
  <si>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</si>
  <si>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</si>
  <si>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</si>
  <si>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</si>
  <si>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</si>
  <si>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102059</t>
  </si>
  <si>
    <t>47</t>
  </si>
  <si>
    <t>04</t>
  </si>
  <si>
    <t>0</t>
  </si>
  <si>
    <t>000</t>
  </si>
  <si>
    <t>群馬県　太田市</t>
  </si>
  <si>
    <t>法非適用</t>
  </si>
  <si>
    <t>電気事業</t>
  </si>
  <si>
    <t/>
  </si>
  <si>
    <t>該当数値なし</t>
  </si>
  <si>
    <t>-</t>
  </si>
  <si>
    <t>平成45年6月30日　おおた太陽光発電所</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</si>
  <si>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</si>
  <si>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</si>
  <si>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</si>
  <si>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</si>
  <si>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</si>
  <si>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</si>
  <si>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</si>
  <si>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</si>
  <si>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</si>
  <si>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</si>
  <si>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</si>
  <si>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</si>
  <si>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</si>
  <si>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</si>
  <si>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</si>
  <si>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</si>
  <si>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</si>
  <si>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</si>
  <si>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</si>
  <si>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</si>
  <si>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</si>
  <si>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</si>
  <si>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</si>
  <si>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</si>
  <si>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</si>
  <si>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</si>
  <si>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</si>
  <si>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</si>
  <si>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</si>
  <si>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</si>
  <si>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</si>
  <si>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</si>
  <si>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</si>
  <si>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</si>
  <si>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</si>
  <si>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</si>
  <si>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</si>
  <si>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</si>
  <si>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</si>
  <si>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</si>
  <si>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</si>
  <si>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</si>
  <si>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</si>
  <si>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</si>
  <si>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</si>
  <si>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</si>
  <si>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</si>
  <si>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</si>
  <si>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</si>
  <si>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</si>
  <si>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</si>
  <si>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</si>
  <si>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</si>
  <si>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</si>
  <si>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・太陽光発電ということで天候不順により設備利用率が乱高下しているが、平均値より高い数値を示している。　　　　　　　　　　　　　　　　　　　　　　　　　　　・初期投資に要する経費について企業債を活用せず、電力料収入で分割して支払う契約としているため、企業債残高対料金収入比率が算出されない。　　　　　　　　　　　　　　　　　　　　　　　　　　・FIT収入割合が100％なので、今後の制度の動向に注意を払いたい。　　　　　　　　・メガソーラーの3施設はリース物件なので基本的に修繕は太田市負担ではないが、学校設置の太陽光は単費で設置しているので今後修繕費の増加が見込まれる。</t>
    <phoneticPr fontId="3"/>
  </si>
  <si>
    <t>非設置</t>
    <rPh sb="0" eb="1">
      <t>ヒ</t>
    </rPh>
    <rPh sb="1" eb="3">
      <t>セッチ</t>
    </rPh>
    <phoneticPr fontId="3"/>
  </si>
  <si>
    <t>・平成24年度に事業開始以来、機器の故障や自然災害などもなく、日照も安定していることから、一定の電力収入を確保できており、営業収支比率は100％を上回って推移している。　　　　　　　　　　　　　　　　　　　　　　　　　　　　　　・収入のすべてがFITからの収入である。　　　　　　　　　　　　　　　　　　　　・供給原価が増加傾向、ＥＢＩＴＤＡが減少傾向である原因は平成27年度分よりリース費用が増加したここと、平成28年度より消費税の納付を開始したため。</t>
    <rPh sb="61" eb="63">
      <t>エイギョウ</t>
    </rPh>
    <rPh sb="155" eb="157">
      <t>キョウキュウ</t>
    </rPh>
    <rPh sb="157" eb="159">
      <t>ゲンカ</t>
    </rPh>
    <rPh sb="160" eb="162">
      <t>ゾウカ</t>
    </rPh>
    <rPh sb="162" eb="164">
      <t>ケイコウ</t>
    </rPh>
    <rPh sb="172" eb="174">
      <t>ゲンショウ</t>
    </rPh>
    <rPh sb="174" eb="176">
      <t>ケイコウ</t>
    </rPh>
    <rPh sb="179" eb="181">
      <t>ゲンイン</t>
    </rPh>
    <rPh sb="182" eb="184">
      <t>ヘイセイ</t>
    </rPh>
    <rPh sb="186" eb="187">
      <t>ネン</t>
    </rPh>
    <rPh sb="187" eb="188">
      <t>ド</t>
    </rPh>
    <rPh sb="188" eb="189">
      <t>ブン</t>
    </rPh>
    <rPh sb="194" eb="196">
      <t>ヒヨウ</t>
    </rPh>
    <rPh sb="197" eb="199">
      <t>ゾウカ</t>
    </rPh>
    <rPh sb="205" eb="207">
      <t>ヘイセイ</t>
    </rPh>
    <rPh sb="209" eb="210">
      <t>ネン</t>
    </rPh>
    <rPh sb="210" eb="211">
      <t>ド</t>
    </rPh>
    <rPh sb="213" eb="216">
      <t>ショウヒゼイ</t>
    </rPh>
    <rPh sb="217" eb="219">
      <t>ノウフ</t>
    </rPh>
    <rPh sb="220" eb="222">
      <t>カイシ</t>
    </rPh>
    <phoneticPr fontId="3"/>
  </si>
  <si>
    <t>・FIT適用終了(H44年)後は、事業の廃止を検討している(おおた太陽光発電所）。おおた緑町発電所、おおた鶴生田町太陽光発電所は土地・建物の賃借期間終了と同時に廃止。　　　　　　　　　　　　　　　　　　　　　　　　　　　　　　　　　・経営戦略を策定したうえで、事業廃止を検討（ＦＩＴ売電期間5年間を残して、おおた太陽光発電所のリースアップ時に土地を含めて売却を検討）。　　　　　　　　　</t>
    <rPh sb="33" eb="36">
      <t>タイヨウコウ</t>
    </rPh>
    <rPh sb="36" eb="38">
      <t>ハツデン</t>
    </rPh>
    <rPh sb="38" eb="39">
      <t>ショ</t>
    </rPh>
    <rPh sb="44" eb="46">
      <t>ミドリチョウ</t>
    </rPh>
    <rPh sb="46" eb="48">
      <t>ハツデン</t>
    </rPh>
    <rPh sb="48" eb="49">
      <t>ショ</t>
    </rPh>
    <rPh sb="53" eb="54">
      <t>ツル</t>
    </rPh>
    <rPh sb="54" eb="55">
      <t>ナマ</t>
    </rPh>
    <rPh sb="55" eb="57">
      <t>タマチ</t>
    </rPh>
    <rPh sb="57" eb="60">
      <t>タイヨウコウ</t>
    </rPh>
    <rPh sb="60" eb="62">
      <t>ハツデン</t>
    </rPh>
    <rPh sb="62" eb="63">
      <t>ショ</t>
    </rPh>
    <rPh sb="64" eb="66">
      <t>トチ</t>
    </rPh>
    <rPh sb="67" eb="69">
      <t>タテモノ</t>
    </rPh>
    <rPh sb="70" eb="72">
      <t>チンシャク</t>
    </rPh>
    <rPh sb="72" eb="74">
      <t>キカン</t>
    </rPh>
    <rPh sb="74" eb="76">
      <t>シュウリョウ</t>
    </rPh>
    <rPh sb="77" eb="79">
      <t>ドウジ</t>
    </rPh>
    <rPh sb="80" eb="82">
      <t>ハイシ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</si>
</sst>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36" fillId="0" borderId="11" xfId="1" applyFont="1" applyBorder="1" applyAlignment="1" applyProtection="1">
      <alignment horizontal="center" vertical="center" shrinkToFi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117.7</c:v>
                </c:pt>
                <c:pt idx="1">
                  <c:v>107.4</c:v>
                </c:pt>
                <c:pt idx="2">
                  <c:v>101.5</c:v>
                </c:pt>
                <c:pt idx="3">
                  <c:v>101.5</c:v>
                </c:pt>
                <c:pt idx="4">
                  <c:v>100.2</c:v>
                </c:pt>
              </c:numCache>
            </c:numRef>
          </c:val>
        </c:ser>
        <c:dLbls>
          <c:showLegendKey val="0"/>
          <c:showVal val="0"/>
          <c:showCatName val="0"/>
          <c:showSerName val="0"/>
          <c:showPercent val="0"/>
          <c:showBubbleSize val="0"/>
        </c:dLbls>
        <c:gapWidth val="180"/>
        <c:overlap val="-90"/>
        <c:axId val="167174984"/>
        <c:axId val="16794851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7174984"/>
        <c:axId val="167948512"/>
      </c:lineChart>
      <c:catAx>
        <c:axId val="167174984"/>
        <c:scaling>
          <c:orientation val="minMax"/>
        </c:scaling>
        <c:delete val="0"/>
        <c:axPos val="b"/>
        <c:numFmt formatCode="ge" sourceLinked="1"/>
        <c:majorTickMark val="none"/>
        <c:minorTickMark val="none"/>
        <c:tickLblPos val="none"/>
        <c:crossAx val="167948512"/>
        <c:crosses val="autoZero"/>
        <c:auto val="0"/>
        <c:lblAlgn val="ctr"/>
        <c:lblOffset val="100"/>
        <c:noMultiLvlLbl val="1"/>
      </c:catAx>
      <c:valAx>
        <c:axId val="16794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174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36083904"/>
        <c:axId val="23656632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236083904"/>
        <c:axId val="236566328"/>
      </c:lineChart>
      <c:catAx>
        <c:axId val="236083904"/>
        <c:scaling>
          <c:orientation val="minMax"/>
        </c:scaling>
        <c:delete val="0"/>
        <c:axPos val="b"/>
        <c:numFmt formatCode="ge" sourceLinked="1"/>
        <c:majorTickMark val="none"/>
        <c:minorTickMark val="none"/>
        <c:tickLblPos val="none"/>
        <c:crossAx val="236566328"/>
        <c:crosses val="autoZero"/>
        <c:auto val="0"/>
        <c:lblAlgn val="ctr"/>
        <c:lblOffset val="100"/>
        <c:noMultiLvlLbl val="1"/>
      </c:catAx>
      <c:valAx>
        <c:axId val="23656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08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567112"/>
        <c:axId val="23656750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67112"/>
        <c:axId val="236567504"/>
      </c:lineChart>
      <c:catAx>
        <c:axId val="236567112"/>
        <c:scaling>
          <c:orientation val="minMax"/>
        </c:scaling>
        <c:delete val="0"/>
        <c:axPos val="b"/>
        <c:numFmt formatCode="ge" sourceLinked="1"/>
        <c:majorTickMark val="none"/>
        <c:minorTickMark val="none"/>
        <c:tickLblPos val="none"/>
        <c:crossAx val="236567504"/>
        <c:crosses val="autoZero"/>
        <c:auto val="0"/>
        <c:lblAlgn val="ctr"/>
        <c:lblOffset val="100"/>
        <c:noMultiLvlLbl val="1"/>
      </c:catAx>
      <c:valAx>
        <c:axId val="23656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567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13720"/>
        <c:axId val="23671411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13720"/>
        <c:axId val="236714112"/>
      </c:lineChart>
      <c:catAx>
        <c:axId val="236713720"/>
        <c:scaling>
          <c:orientation val="minMax"/>
        </c:scaling>
        <c:delete val="0"/>
        <c:axPos val="b"/>
        <c:numFmt formatCode="ge" sourceLinked="1"/>
        <c:majorTickMark val="none"/>
        <c:minorTickMark val="none"/>
        <c:tickLblPos val="none"/>
        <c:crossAx val="236714112"/>
        <c:crosses val="autoZero"/>
        <c:auto val="0"/>
        <c:lblAlgn val="ctr"/>
        <c:lblOffset val="100"/>
        <c:noMultiLvlLbl val="1"/>
      </c:catAx>
      <c:valAx>
        <c:axId val="23671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13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14896"/>
        <c:axId val="23671528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14896"/>
        <c:axId val="236715288"/>
      </c:lineChart>
      <c:catAx>
        <c:axId val="236714896"/>
        <c:scaling>
          <c:orientation val="minMax"/>
        </c:scaling>
        <c:delete val="0"/>
        <c:axPos val="b"/>
        <c:numFmt formatCode="ge" sourceLinked="1"/>
        <c:majorTickMark val="none"/>
        <c:minorTickMark val="none"/>
        <c:tickLblPos val="none"/>
        <c:crossAx val="236715288"/>
        <c:crosses val="autoZero"/>
        <c:auto val="0"/>
        <c:lblAlgn val="ctr"/>
        <c:lblOffset val="100"/>
        <c:noMultiLvlLbl val="1"/>
      </c:catAx>
      <c:valAx>
        <c:axId val="236715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67148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00952"/>
        <c:axId val="2367013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00952"/>
        <c:axId val="236701344"/>
      </c:lineChart>
      <c:catAx>
        <c:axId val="236700952"/>
        <c:scaling>
          <c:orientation val="minMax"/>
        </c:scaling>
        <c:delete val="0"/>
        <c:axPos val="b"/>
        <c:numFmt formatCode="ge" sourceLinked="1"/>
        <c:majorTickMark val="none"/>
        <c:minorTickMark val="none"/>
        <c:tickLblPos val="none"/>
        <c:crossAx val="236701344"/>
        <c:crosses val="autoZero"/>
        <c:auto val="0"/>
        <c:lblAlgn val="ctr"/>
        <c:lblOffset val="100"/>
        <c:noMultiLvlLbl val="1"/>
      </c:catAx>
      <c:valAx>
        <c:axId val="23670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00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02128"/>
        <c:axId val="23624068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02128"/>
        <c:axId val="236240680"/>
      </c:lineChart>
      <c:catAx>
        <c:axId val="236702128"/>
        <c:scaling>
          <c:orientation val="minMax"/>
        </c:scaling>
        <c:delete val="0"/>
        <c:axPos val="b"/>
        <c:numFmt formatCode="ge" sourceLinked="1"/>
        <c:majorTickMark val="none"/>
        <c:minorTickMark val="none"/>
        <c:tickLblPos val="none"/>
        <c:crossAx val="236240680"/>
        <c:crosses val="autoZero"/>
        <c:auto val="0"/>
        <c:lblAlgn val="ctr"/>
        <c:lblOffset val="100"/>
        <c:noMultiLvlLbl val="1"/>
      </c:catAx>
      <c:valAx>
        <c:axId val="236240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0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241704"/>
        <c:axId val="2362420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241704"/>
        <c:axId val="236242096"/>
      </c:lineChart>
      <c:catAx>
        <c:axId val="236241704"/>
        <c:scaling>
          <c:orientation val="minMax"/>
        </c:scaling>
        <c:delete val="0"/>
        <c:axPos val="b"/>
        <c:numFmt formatCode="ge" sourceLinked="1"/>
        <c:majorTickMark val="none"/>
        <c:minorTickMark val="none"/>
        <c:tickLblPos val="none"/>
        <c:crossAx val="236242096"/>
        <c:crosses val="autoZero"/>
        <c:auto val="0"/>
        <c:lblAlgn val="ctr"/>
        <c:lblOffset val="100"/>
        <c:noMultiLvlLbl val="1"/>
      </c:catAx>
      <c:valAx>
        <c:axId val="23624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41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242880"/>
        <c:axId val="2362432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242880"/>
        <c:axId val="236243272"/>
      </c:lineChart>
      <c:catAx>
        <c:axId val="236242880"/>
        <c:scaling>
          <c:orientation val="minMax"/>
        </c:scaling>
        <c:delete val="0"/>
        <c:axPos val="b"/>
        <c:numFmt formatCode="ge" sourceLinked="1"/>
        <c:majorTickMark val="none"/>
        <c:minorTickMark val="none"/>
        <c:tickLblPos val="none"/>
        <c:crossAx val="236243272"/>
        <c:crosses val="autoZero"/>
        <c:auto val="0"/>
        <c:lblAlgn val="ctr"/>
        <c:lblOffset val="100"/>
        <c:noMultiLvlLbl val="1"/>
      </c:catAx>
      <c:valAx>
        <c:axId val="236243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4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447376"/>
        <c:axId val="1104477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47376"/>
        <c:axId val="110447768"/>
      </c:lineChart>
      <c:catAx>
        <c:axId val="110447376"/>
        <c:scaling>
          <c:orientation val="minMax"/>
        </c:scaling>
        <c:delete val="0"/>
        <c:axPos val="b"/>
        <c:numFmt formatCode="ge" sourceLinked="1"/>
        <c:majorTickMark val="none"/>
        <c:minorTickMark val="none"/>
        <c:tickLblPos val="none"/>
        <c:crossAx val="110447768"/>
        <c:crosses val="autoZero"/>
        <c:auto val="0"/>
        <c:lblAlgn val="ctr"/>
        <c:lblOffset val="100"/>
        <c:noMultiLvlLbl val="1"/>
      </c:catAx>
      <c:valAx>
        <c:axId val="11044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4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330112"/>
        <c:axId val="2363305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330112"/>
        <c:axId val="236330504"/>
      </c:lineChart>
      <c:catAx>
        <c:axId val="236330112"/>
        <c:scaling>
          <c:orientation val="minMax"/>
        </c:scaling>
        <c:delete val="0"/>
        <c:axPos val="b"/>
        <c:numFmt formatCode="ge" sourceLinked="1"/>
        <c:majorTickMark val="none"/>
        <c:minorTickMark val="none"/>
        <c:tickLblPos val="none"/>
        <c:crossAx val="236330504"/>
        <c:crosses val="autoZero"/>
        <c:auto val="0"/>
        <c:lblAlgn val="ctr"/>
        <c:lblOffset val="100"/>
        <c:noMultiLvlLbl val="1"/>
      </c:catAx>
      <c:valAx>
        <c:axId val="236330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33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117.7</c:v>
                </c:pt>
                <c:pt idx="1">
                  <c:v>149</c:v>
                </c:pt>
                <c:pt idx="2">
                  <c:v>175.8</c:v>
                </c:pt>
                <c:pt idx="3">
                  <c:v>159.6</c:v>
                </c:pt>
                <c:pt idx="4">
                  <c:v>159.30000000000001</c:v>
                </c:pt>
              </c:numCache>
            </c:numRef>
          </c:val>
        </c:ser>
        <c:dLbls>
          <c:showLegendKey val="0"/>
          <c:showVal val="0"/>
          <c:showCatName val="0"/>
          <c:showSerName val="0"/>
          <c:showPercent val="0"/>
          <c:showBubbleSize val="0"/>
        </c:dLbls>
        <c:gapWidth val="180"/>
        <c:overlap val="-90"/>
        <c:axId val="166632728"/>
        <c:axId val="16497220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6632728"/>
        <c:axId val="164972200"/>
      </c:lineChart>
      <c:catAx>
        <c:axId val="166632728"/>
        <c:scaling>
          <c:orientation val="minMax"/>
        </c:scaling>
        <c:delete val="0"/>
        <c:axPos val="b"/>
        <c:numFmt formatCode="ge" sourceLinked="1"/>
        <c:majorTickMark val="none"/>
        <c:minorTickMark val="none"/>
        <c:tickLblPos val="none"/>
        <c:crossAx val="164972200"/>
        <c:crosses val="autoZero"/>
        <c:auto val="0"/>
        <c:lblAlgn val="ctr"/>
        <c:lblOffset val="100"/>
        <c:noMultiLvlLbl val="1"/>
      </c:catAx>
      <c:valAx>
        <c:axId val="164972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632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331288"/>
        <c:axId val="2363316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331288"/>
        <c:axId val="236331680"/>
      </c:lineChart>
      <c:catAx>
        <c:axId val="236331288"/>
        <c:scaling>
          <c:orientation val="minMax"/>
        </c:scaling>
        <c:delete val="0"/>
        <c:axPos val="b"/>
        <c:numFmt formatCode="ge" sourceLinked="1"/>
        <c:majorTickMark val="none"/>
        <c:minorTickMark val="none"/>
        <c:tickLblPos val="none"/>
        <c:crossAx val="236331680"/>
        <c:crosses val="autoZero"/>
        <c:auto val="0"/>
        <c:lblAlgn val="ctr"/>
        <c:lblOffset val="100"/>
        <c:noMultiLvlLbl val="1"/>
      </c:catAx>
      <c:valAx>
        <c:axId val="23633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331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7086856"/>
        <c:axId val="23708724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86856"/>
        <c:axId val="237087248"/>
      </c:lineChart>
      <c:catAx>
        <c:axId val="237086856"/>
        <c:scaling>
          <c:orientation val="minMax"/>
        </c:scaling>
        <c:delete val="0"/>
        <c:axPos val="b"/>
        <c:numFmt formatCode="ge" sourceLinked="1"/>
        <c:majorTickMark val="none"/>
        <c:minorTickMark val="none"/>
        <c:tickLblPos val="none"/>
        <c:crossAx val="237087248"/>
        <c:crosses val="autoZero"/>
        <c:auto val="0"/>
        <c:lblAlgn val="ctr"/>
        <c:lblOffset val="100"/>
        <c:noMultiLvlLbl val="1"/>
      </c:catAx>
      <c:valAx>
        <c:axId val="23708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08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7088032"/>
        <c:axId val="23732906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88032"/>
        <c:axId val="237329064"/>
      </c:lineChart>
      <c:catAx>
        <c:axId val="237088032"/>
        <c:scaling>
          <c:orientation val="minMax"/>
        </c:scaling>
        <c:delete val="0"/>
        <c:axPos val="b"/>
        <c:numFmt formatCode="ge" sourceLinked="1"/>
        <c:majorTickMark val="none"/>
        <c:minorTickMark val="none"/>
        <c:tickLblPos val="none"/>
        <c:crossAx val="237329064"/>
        <c:crosses val="autoZero"/>
        <c:auto val="0"/>
        <c:lblAlgn val="ctr"/>
        <c:lblOffset val="100"/>
        <c:noMultiLvlLbl val="1"/>
      </c:catAx>
      <c:valAx>
        <c:axId val="23732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08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7329848"/>
        <c:axId val="23733024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29848"/>
        <c:axId val="237330240"/>
      </c:lineChart>
      <c:catAx>
        <c:axId val="237329848"/>
        <c:scaling>
          <c:orientation val="minMax"/>
        </c:scaling>
        <c:delete val="0"/>
        <c:axPos val="b"/>
        <c:numFmt formatCode="ge" sourceLinked="1"/>
        <c:majorTickMark val="none"/>
        <c:minorTickMark val="none"/>
        <c:tickLblPos val="none"/>
        <c:crossAx val="237330240"/>
        <c:crosses val="autoZero"/>
        <c:auto val="0"/>
        <c:lblAlgn val="ctr"/>
        <c:lblOffset val="100"/>
        <c:noMultiLvlLbl val="1"/>
      </c:catAx>
      <c:valAx>
        <c:axId val="23733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32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7318928"/>
        <c:axId val="23731932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18928"/>
        <c:axId val="237319320"/>
      </c:lineChart>
      <c:catAx>
        <c:axId val="237318928"/>
        <c:scaling>
          <c:orientation val="minMax"/>
        </c:scaling>
        <c:delete val="0"/>
        <c:axPos val="b"/>
        <c:numFmt formatCode="ge" sourceLinked="1"/>
        <c:majorTickMark val="none"/>
        <c:minorTickMark val="none"/>
        <c:tickLblPos val="none"/>
        <c:crossAx val="237319320"/>
        <c:crosses val="autoZero"/>
        <c:auto val="0"/>
        <c:lblAlgn val="ctr"/>
        <c:lblOffset val="100"/>
        <c:noMultiLvlLbl val="1"/>
      </c:catAx>
      <c:valAx>
        <c:axId val="23731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3189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7320104"/>
        <c:axId val="23732049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20104"/>
        <c:axId val="237320496"/>
      </c:lineChart>
      <c:catAx>
        <c:axId val="237320104"/>
        <c:scaling>
          <c:orientation val="minMax"/>
        </c:scaling>
        <c:delete val="0"/>
        <c:axPos val="b"/>
        <c:numFmt formatCode="ge" sourceLinked="1"/>
        <c:majorTickMark val="none"/>
        <c:minorTickMark val="none"/>
        <c:tickLblPos val="none"/>
        <c:crossAx val="237320496"/>
        <c:crosses val="autoZero"/>
        <c:auto val="0"/>
        <c:lblAlgn val="ctr"/>
        <c:lblOffset val="100"/>
        <c:noMultiLvlLbl val="1"/>
      </c:catAx>
      <c:valAx>
        <c:axId val="23732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32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13.2</c:v>
                </c:pt>
                <c:pt idx="1">
                  <c:v>12.1</c:v>
                </c:pt>
                <c:pt idx="2">
                  <c:v>16.600000000000001</c:v>
                </c:pt>
                <c:pt idx="3">
                  <c:v>14.5</c:v>
                </c:pt>
                <c:pt idx="4">
                  <c:v>15</c:v>
                </c:pt>
              </c:numCache>
            </c:numRef>
          </c:val>
        </c:ser>
        <c:dLbls>
          <c:showLegendKey val="0"/>
          <c:showVal val="0"/>
          <c:showCatName val="0"/>
          <c:showSerName val="0"/>
          <c:showPercent val="0"/>
          <c:showBubbleSize val="0"/>
        </c:dLbls>
        <c:gapWidth val="180"/>
        <c:overlap val="-90"/>
        <c:axId val="237266032"/>
        <c:axId val="23763774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9.6</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237266032"/>
        <c:axId val="237637744"/>
      </c:lineChart>
      <c:catAx>
        <c:axId val="237266032"/>
        <c:scaling>
          <c:orientation val="minMax"/>
        </c:scaling>
        <c:delete val="0"/>
        <c:axPos val="b"/>
        <c:numFmt formatCode="ge" sourceLinked="1"/>
        <c:majorTickMark val="none"/>
        <c:minorTickMark val="none"/>
        <c:tickLblPos val="none"/>
        <c:crossAx val="237637744"/>
        <c:crosses val="autoZero"/>
        <c:auto val="0"/>
        <c:lblAlgn val="ctr"/>
        <c:lblOffset val="100"/>
        <c:noMultiLvlLbl val="1"/>
      </c:catAx>
      <c:valAx>
        <c:axId val="23763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26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0</c:v>
                </c:pt>
                <c:pt idx="1">
                  <c:v>0</c:v>
                </c:pt>
                <c:pt idx="2">
                  <c:v>0</c:v>
                </c:pt>
                <c:pt idx="3">
                  <c:v>0</c:v>
                </c:pt>
                <c:pt idx="4">
                  <c:v>0.2</c:v>
                </c:pt>
              </c:numCache>
            </c:numRef>
          </c:val>
        </c:ser>
        <c:dLbls>
          <c:showLegendKey val="0"/>
          <c:showVal val="0"/>
          <c:showCatName val="0"/>
          <c:showSerName val="0"/>
          <c:showPercent val="0"/>
          <c:showBubbleSize val="0"/>
        </c:dLbls>
        <c:gapWidth val="180"/>
        <c:overlap val="-90"/>
        <c:axId val="237638528"/>
        <c:axId val="23763892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0</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237638528"/>
        <c:axId val="237638920"/>
      </c:lineChart>
      <c:catAx>
        <c:axId val="237638528"/>
        <c:scaling>
          <c:orientation val="minMax"/>
        </c:scaling>
        <c:delete val="0"/>
        <c:axPos val="b"/>
        <c:numFmt formatCode="ge" sourceLinked="1"/>
        <c:majorTickMark val="none"/>
        <c:minorTickMark val="none"/>
        <c:tickLblPos val="none"/>
        <c:crossAx val="237638920"/>
        <c:crosses val="autoZero"/>
        <c:auto val="0"/>
        <c:lblAlgn val="ctr"/>
        <c:lblOffset val="100"/>
        <c:noMultiLvlLbl val="1"/>
      </c:catAx>
      <c:valAx>
        <c:axId val="237638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63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36974608"/>
        <c:axId val="2369750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0</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236974608"/>
        <c:axId val="236975000"/>
      </c:lineChart>
      <c:catAx>
        <c:axId val="236974608"/>
        <c:scaling>
          <c:orientation val="minMax"/>
        </c:scaling>
        <c:delete val="0"/>
        <c:axPos val="b"/>
        <c:numFmt formatCode="ge" sourceLinked="1"/>
        <c:majorTickMark val="none"/>
        <c:minorTickMark val="none"/>
        <c:tickLblPos val="none"/>
        <c:crossAx val="236975000"/>
        <c:crosses val="autoZero"/>
        <c:auto val="0"/>
        <c:lblAlgn val="ctr"/>
        <c:lblOffset val="100"/>
        <c:noMultiLvlLbl val="1"/>
      </c:catAx>
      <c:valAx>
        <c:axId val="236975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974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975784"/>
        <c:axId val="23697617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975784"/>
        <c:axId val="236976176"/>
      </c:lineChart>
      <c:catAx>
        <c:axId val="236975784"/>
        <c:scaling>
          <c:orientation val="minMax"/>
        </c:scaling>
        <c:delete val="0"/>
        <c:axPos val="b"/>
        <c:numFmt formatCode="ge" sourceLinked="1"/>
        <c:majorTickMark val="none"/>
        <c:minorTickMark val="none"/>
        <c:tickLblPos val="none"/>
        <c:crossAx val="236976176"/>
        <c:crosses val="autoZero"/>
        <c:auto val="0"/>
        <c:lblAlgn val="ctr"/>
        <c:lblOffset val="100"/>
        <c:noMultiLvlLbl val="1"/>
      </c:catAx>
      <c:valAx>
        <c:axId val="23697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975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26080"/>
        <c:axId val="1110636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426080"/>
        <c:axId val="111063640"/>
      </c:lineChart>
      <c:catAx>
        <c:axId val="111426080"/>
        <c:scaling>
          <c:orientation val="minMax"/>
        </c:scaling>
        <c:delete val="0"/>
        <c:axPos val="b"/>
        <c:numFmt formatCode="ge" sourceLinked="1"/>
        <c:majorTickMark val="none"/>
        <c:minorTickMark val="none"/>
        <c:tickLblPos val="none"/>
        <c:crossAx val="111063640"/>
        <c:crosses val="autoZero"/>
        <c:auto val="0"/>
        <c:lblAlgn val="ctr"/>
        <c:lblOffset val="100"/>
        <c:noMultiLvlLbl val="1"/>
      </c:catAx>
      <c:valAx>
        <c:axId val="111063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2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36803200"/>
        <c:axId val="23778074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100</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236803200"/>
        <c:axId val="237780744"/>
      </c:lineChart>
      <c:catAx>
        <c:axId val="236803200"/>
        <c:scaling>
          <c:orientation val="minMax"/>
        </c:scaling>
        <c:delete val="0"/>
        <c:axPos val="b"/>
        <c:numFmt formatCode="ge" sourceLinked="1"/>
        <c:majorTickMark val="none"/>
        <c:minorTickMark val="none"/>
        <c:tickLblPos val="none"/>
        <c:crossAx val="237780744"/>
        <c:crosses val="autoZero"/>
        <c:auto val="0"/>
        <c:lblAlgn val="ctr"/>
        <c:lblOffset val="100"/>
        <c:noMultiLvlLbl val="1"/>
      </c:catAx>
      <c:valAx>
        <c:axId val="23778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80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35318.6</c:v>
                </c:pt>
                <c:pt idx="1">
                  <c:v>39645.199999999997</c:v>
                </c:pt>
                <c:pt idx="2">
                  <c:v>42461.7</c:v>
                </c:pt>
                <c:pt idx="3">
                  <c:v>42174.400000000001</c:v>
                </c:pt>
                <c:pt idx="4">
                  <c:v>43380.7</c:v>
                </c:pt>
              </c:numCache>
            </c:numRef>
          </c:val>
        </c:ser>
        <c:dLbls>
          <c:showLegendKey val="0"/>
          <c:showVal val="0"/>
          <c:showCatName val="0"/>
          <c:showSerName val="0"/>
          <c:showPercent val="0"/>
          <c:showBubbleSize val="0"/>
        </c:dLbls>
        <c:gapWidth val="180"/>
        <c:overlap val="-90"/>
        <c:axId val="166755696"/>
        <c:axId val="11123592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66755696"/>
        <c:axId val="111235920"/>
      </c:lineChart>
      <c:catAx>
        <c:axId val="166755696"/>
        <c:scaling>
          <c:orientation val="minMax"/>
        </c:scaling>
        <c:delete val="0"/>
        <c:axPos val="b"/>
        <c:numFmt formatCode="ge" sourceLinked="1"/>
        <c:majorTickMark val="none"/>
        <c:minorTickMark val="none"/>
        <c:tickLblPos val="none"/>
        <c:crossAx val="111235920"/>
        <c:crosses val="autoZero"/>
        <c:auto val="0"/>
        <c:lblAlgn val="ctr"/>
        <c:lblOffset val="100"/>
        <c:noMultiLvlLbl val="1"/>
      </c:catAx>
      <c:valAx>
        <c:axId val="11123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75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10895</c:v>
                </c:pt>
                <c:pt idx="1">
                  <c:v>4423</c:v>
                </c:pt>
                <c:pt idx="2">
                  <c:v>3822</c:v>
                </c:pt>
                <c:pt idx="3">
                  <c:v>4236</c:v>
                </c:pt>
                <c:pt idx="4">
                  <c:v>593</c:v>
                </c:pt>
              </c:numCache>
            </c:numRef>
          </c:val>
        </c:ser>
        <c:dLbls>
          <c:showLegendKey val="0"/>
          <c:showVal val="0"/>
          <c:showCatName val="0"/>
          <c:showSerName val="0"/>
          <c:showPercent val="0"/>
          <c:showBubbleSize val="0"/>
        </c:dLbls>
        <c:gapWidth val="180"/>
        <c:overlap val="-90"/>
        <c:axId val="167933024"/>
        <c:axId val="6686756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67933024"/>
        <c:axId val="66867568"/>
      </c:lineChart>
      <c:catAx>
        <c:axId val="167933024"/>
        <c:scaling>
          <c:orientation val="minMax"/>
        </c:scaling>
        <c:delete val="0"/>
        <c:axPos val="b"/>
        <c:numFmt formatCode="ge" sourceLinked="1"/>
        <c:majorTickMark val="none"/>
        <c:minorTickMark val="none"/>
        <c:tickLblPos val="none"/>
        <c:crossAx val="66867568"/>
        <c:crosses val="autoZero"/>
        <c:auto val="0"/>
        <c:lblAlgn val="ctr"/>
        <c:lblOffset val="100"/>
        <c:noMultiLvlLbl val="1"/>
      </c:catAx>
      <c:valAx>
        <c:axId val="668675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933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13.2</c:v>
                </c:pt>
                <c:pt idx="1">
                  <c:v>12.1</c:v>
                </c:pt>
                <c:pt idx="2">
                  <c:v>16.600000000000001</c:v>
                </c:pt>
                <c:pt idx="3">
                  <c:v>14.5</c:v>
                </c:pt>
                <c:pt idx="4">
                  <c:v>15</c:v>
                </c:pt>
              </c:numCache>
            </c:numRef>
          </c:val>
        </c:ser>
        <c:dLbls>
          <c:showLegendKey val="0"/>
          <c:showVal val="0"/>
          <c:showCatName val="0"/>
          <c:showSerName val="0"/>
          <c:showPercent val="0"/>
          <c:showBubbleSize val="0"/>
        </c:dLbls>
        <c:gapWidth val="180"/>
        <c:overlap val="-90"/>
        <c:axId val="66869136"/>
        <c:axId val="6686874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66869136"/>
        <c:axId val="66868744"/>
      </c:lineChart>
      <c:catAx>
        <c:axId val="66869136"/>
        <c:scaling>
          <c:orientation val="minMax"/>
        </c:scaling>
        <c:delete val="0"/>
        <c:axPos val="b"/>
        <c:numFmt formatCode="ge" sourceLinked="1"/>
        <c:majorTickMark val="none"/>
        <c:minorTickMark val="none"/>
        <c:tickLblPos val="none"/>
        <c:crossAx val="66868744"/>
        <c:crosses val="autoZero"/>
        <c:auto val="0"/>
        <c:lblAlgn val="ctr"/>
        <c:lblOffset val="100"/>
        <c:noMultiLvlLbl val="1"/>
      </c:catAx>
      <c:valAx>
        <c:axId val="6686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686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0</c:v>
                </c:pt>
                <c:pt idx="1">
                  <c:v>0</c:v>
                </c:pt>
                <c:pt idx="2">
                  <c:v>0</c:v>
                </c:pt>
                <c:pt idx="3">
                  <c:v>0</c:v>
                </c:pt>
                <c:pt idx="4">
                  <c:v>0.2</c:v>
                </c:pt>
              </c:numCache>
            </c:numRef>
          </c:val>
        </c:ser>
        <c:dLbls>
          <c:showLegendKey val="0"/>
          <c:showVal val="0"/>
          <c:showCatName val="0"/>
          <c:showSerName val="0"/>
          <c:showPercent val="0"/>
          <c:showBubbleSize val="0"/>
        </c:dLbls>
        <c:gapWidth val="180"/>
        <c:overlap val="-90"/>
        <c:axId val="235995288"/>
        <c:axId val="23599568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235995288"/>
        <c:axId val="235995680"/>
      </c:lineChart>
      <c:catAx>
        <c:axId val="235995288"/>
        <c:scaling>
          <c:orientation val="minMax"/>
        </c:scaling>
        <c:delete val="0"/>
        <c:axPos val="b"/>
        <c:numFmt formatCode="ge" sourceLinked="1"/>
        <c:majorTickMark val="none"/>
        <c:minorTickMark val="none"/>
        <c:tickLblPos val="none"/>
        <c:crossAx val="235995680"/>
        <c:crosses val="autoZero"/>
        <c:auto val="0"/>
        <c:lblAlgn val="ctr"/>
        <c:lblOffset val="100"/>
        <c:noMultiLvlLbl val="1"/>
      </c:catAx>
      <c:valAx>
        <c:axId val="23599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5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35996464"/>
        <c:axId val="23599685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235996464"/>
        <c:axId val="235996856"/>
      </c:lineChart>
      <c:catAx>
        <c:axId val="235996464"/>
        <c:scaling>
          <c:orientation val="minMax"/>
        </c:scaling>
        <c:delete val="0"/>
        <c:axPos val="b"/>
        <c:numFmt formatCode="ge" sourceLinked="1"/>
        <c:majorTickMark val="none"/>
        <c:minorTickMark val="none"/>
        <c:tickLblPos val="none"/>
        <c:crossAx val="235996856"/>
        <c:crosses val="autoZero"/>
        <c:auto val="0"/>
        <c:lblAlgn val="ctr"/>
        <c:lblOffset val="100"/>
        <c:noMultiLvlLbl val="1"/>
      </c:catAx>
      <c:valAx>
        <c:axId val="235996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082728"/>
        <c:axId val="2360831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082728"/>
        <c:axId val="236083120"/>
      </c:lineChart>
      <c:catAx>
        <c:axId val="236082728"/>
        <c:scaling>
          <c:orientation val="minMax"/>
        </c:scaling>
        <c:delete val="0"/>
        <c:axPos val="b"/>
        <c:numFmt formatCode="ge" sourceLinked="1"/>
        <c:majorTickMark val="none"/>
        <c:minorTickMark val="none"/>
        <c:tickLblPos val="none"/>
        <c:crossAx val="236083120"/>
        <c:crosses val="autoZero"/>
        <c:auto val="0"/>
        <c:lblAlgn val="ctr"/>
        <c:lblOffset val="100"/>
        <c:noMultiLvlLbl val="1"/>
      </c:catAx>
      <c:valAx>
        <c:axId val="23608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60827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太田市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214" t="s">
        <v>184</v>
      </c>
      <c r="K3" s="214"/>
      <c r="L3" s="214"/>
      <c r="M3" s="214"/>
      <c r="N3" s="130" t="str">
        <f>データ!L6</f>
        <v>該当数値なし</v>
      </c>
      <c r="O3" s="130"/>
      <c r="P3" s="130"/>
      <c r="Q3" s="131"/>
      <c r="R3" s="1"/>
      <c r="S3" s="132" t="s">
        <v>8</v>
      </c>
      <c r="T3" s="133"/>
      <c r="U3" s="133"/>
      <c r="V3" s="133"/>
      <c r="W3" s="133"/>
      <c r="X3" s="133"/>
      <c r="Y3" s="133"/>
      <c r="Z3" s="133"/>
      <c r="AA3" s="133"/>
      <c r="AB3" s="133"/>
      <c r="AC3" s="133"/>
      <c r="AD3" s="133"/>
      <c r="AE3" s="133"/>
      <c r="AF3" s="133"/>
      <c r="AG3" s="133"/>
      <c r="AH3" s="134"/>
      <c r="AI3" s="1"/>
      <c r="AJ3" s="1"/>
      <c r="AK3" s="202" t="s">
        <v>185</v>
      </c>
      <c r="AL3" s="203"/>
      <c r="AM3" s="203"/>
      <c r="AN3" s="203"/>
      <c r="AO3" s="203"/>
      <c r="AP3" s="203"/>
      <c r="AQ3" s="204"/>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202"/>
      <c r="AL4" s="203"/>
      <c r="AM4" s="203"/>
      <c r="AN4" s="203"/>
      <c r="AO4" s="203"/>
      <c r="AP4" s="203"/>
      <c r="AQ4" s="204"/>
    </row>
    <row r="5" spans="1:43" ht="23.1" customHeight="1">
      <c r="A5" s="1"/>
      <c r="B5" s="141" t="str">
        <f>データ!M6</f>
        <v>-</v>
      </c>
      <c r="C5" s="142"/>
      <c r="D5" s="142"/>
      <c r="E5" s="142"/>
      <c r="F5" s="143" t="str">
        <f>データ!N6</f>
        <v>-</v>
      </c>
      <c r="G5" s="143"/>
      <c r="H5" s="143"/>
      <c r="I5" s="143"/>
      <c r="J5" s="143" t="str">
        <f>データ!O6</f>
        <v>-</v>
      </c>
      <c r="K5" s="143"/>
      <c r="L5" s="143"/>
      <c r="M5" s="143"/>
      <c r="N5" s="143">
        <f>データ!P6</f>
        <v>4</v>
      </c>
      <c r="O5" s="143"/>
      <c r="P5" s="143"/>
      <c r="Q5" s="144"/>
      <c r="R5" s="1"/>
      <c r="S5" s="135"/>
      <c r="T5" s="136"/>
      <c r="U5" s="136"/>
      <c r="V5" s="136"/>
      <c r="W5" s="136"/>
      <c r="X5" s="136"/>
      <c r="Y5" s="136"/>
      <c r="Z5" s="136"/>
      <c r="AA5" s="136"/>
      <c r="AB5" s="136"/>
      <c r="AC5" s="136"/>
      <c r="AD5" s="136"/>
      <c r="AE5" s="136"/>
      <c r="AF5" s="136"/>
      <c r="AG5" s="136"/>
      <c r="AH5" s="137"/>
      <c r="AI5" s="1"/>
      <c r="AJ5" s="1"/>
      <c r="AK5" s="202"/>
      <c r="AL5" s="203"/>
      <c r="AM5" s="203"/>
      <c r="AN5" s="203"/>
      <c r="AO5" s="203"/>
      <c r="AP5" s="203"/>
      <c r="AQ5" s="204"/>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202"/>
      <c r="AL6" s="203"/>
      <c r="AM6" s="203"/>
      <c r="AN6" s="203"/>
      <c r="AO6" s="203"/>
      <c r="AP6" s="203"/>
      <c r="AQ6" s="204"/>
    </row>
    <row r="7" spans="1:43" ht="22.5" customHeight="1">
      <c r="A7" s="1"/>
      <c r="B7" s="145" t="str">
        <f>データ!Q6</f>
        <v>-</v>
      </c>
      <c r="C7" s="143"/>
      <c r="D7" s="143"/>
      <c r="E7" s="143"/>
      <c r="F7" s="146" t="s">
        <v>128</v>
      </c>
      <c r="G7" s="147"/>
      <c r="H7" s="147"/>
      <c r="I7" s="147"/>
      <c r="J7" s="148" t="s">
        <v>128</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202"/>
      <c r="AL7" s="203"/>
      <c r="AM7" s="203"/>
      <c r="AN7" s="203"/>
      <c r="AO7" s="203"/>
      <c r="AP7" s="203"/>
      <c r="AQ7" s="204"/>
    </row>
    <row r="8" spans="1:43" ht="23.1" customHeight="1">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202"/>
      <c r="AL8" s="203"/>
      <c r="AM8" s="203"/>
      <c r="AN8" s="203"/>
      <c r="AO8" s="203"/>
      <c r="AP8" s="203"/>
      <c r="AQ8" s="204"/>
    </row>
    <row r="9" spans="1:43" ht="23.1" customHeight="1" thickBot="1">
      <c r="A9" s="1"/>
      <c r="B9" s="153" t="s">
        <v>130</v>
      </c>
      <c r="C9" s="154"/>
      <c r="D9" s="154"/>
      <c r="E9" s="154"/>
      <c r="F9" s="155" t="str">
        <f>データ!V6</f>
        <v>-</v>
      </c>
      <c r="G9" s="155"/>
      <c r="H9" s="155"/>
      <c r="I9" s="155"/>
      <c r="J9" s="156"/>
      <c r="K9" s="156"/>
      <c r="L9" s="156"/>
      <c r="M9" s="156"/>
      <c r="N9" s="157"/>
      <c r="O9" s="157"/>
      <c r="P9" s="157"/>
      <c r="Q9" s="158"/>
      <c r="R9" s="1"/>
      <c r="S9" s="135"/>
      <c r="T9" s="136"/>
      <c r="U9" s="136"/>
      <c r="V9" s="136"/>
      <c r="W9" s="136"/>
      <c r="X9" s="136"/>
      <c r="Y9" s="136"/>
      <c r="Z9" s="136"/>
      <c r="AA9" s="136"/>
      <c r="AB9" s="136"/>
      <c r="AC9" s="136"/>
      <c r="AD9" s="136"/>
      <c r="AE9" s="136"/>
      <c r="AF9" s="136"/>
      <c r="AG9" s="136"/>
      <c r="AH9" s="137"/>
      <c r="AI9" s="1"/>
      <c r="AJ9" s="1"/>
      <c r="AK9" s="202"/>
      <c r="AL9" s="203"/>
      <c r="AM9" s="203"/>
      <c r="AN9" s="203"/>
      <c r="AO9" s="203"/>
      <c r="AP9" s="203"/>
      <c r="AQ9" s="204"/>
    </row>
    <row r="10" spans="1:43" ht="27" customHeight="1" thickBot="1">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202"/>
      <c r="AL10" s="203"/>
      <c r="AM10" s="203"/>
      <c r="AN10" s="203"/>
      <c r="AO10" s="203"/>
      <c r="AP10" s="203"/>
      <c r="AQ10" s="204"/>
    </row>
    <row r="11" spans="1:43" ht="23.1" customHeight="1">
      <c r="A11" s="1"/>
      <c r="B11" s="113" t="s">
        <v>20</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5"/>
      <c r="T11" s="136"/>
      <c r="U11" s="136"/>
      <c r="V11" s="136"/>
      <c r="W11" s="136"/>
      <c r="X11" s="136"/>
      <c r="Y11" s="136"/>
      <c r="Z11" s="136"/>
      <c r="AA11" s="136"/>
      <c r="AB11" s="136"/>
      <c r="AC11" s="136"/>
      <c r="AD11" s="136"/>
      <c r="AE11" s="136"/>
      <c r="AF11" s="136"/>
      <c r="AG11" s="136"/>
      <c r="AH11" s="137"/>
      <c r="AI11" s="1"/>
      <c r="AJ11" s="1"/>
      <c r="AK11" s="202"/>
      <c r="AL11" s="203"/>
      <c r="AM11" s="203"/>
      <c r="AN11" s="203"/>
      <c r="AO11" s="203"/>
      <c r="AP11" s="203"/>
      <c r="AQ11" s="204"/>
    </row>
    <row r="12" spans="1:43" ht="23.1" customHeight="1">
      <c r="A12" s="1"/>
      <c r="B12" s="125" t="s">
        <v>22</v>
      </c>
      <c r="C12" s="126"/>
      <c r="D12" s="126"/>
      <c r="E12" s="126"/>
      <c r="F12" s="162" t="str">
        <f>データ!W6</f>
        <v>-</v>
      </c>
      <c r="G12" s="163"/>
      <c r="H12" s="162" t="str">
        <f>データ!X6</f>
        <v>-</v>
      </c>
      <c r="I12" s="163"/>
      <c r="J12" s="162" t="str">
        <f>データ!Y6</f>
        <v>-</v>
      </c>
      <c r="K12" s="163"/>
      <c r="L12" s="162" t="str">
        <f>データ!Z6</f>
        <v>-</v>
      </c>
      <c r="M12" s="163"/>
      <c r="N12" s="151" t="str">
        <f>データ!AA6</f>
        <v>-</v>
      </c>
      <c r="O12" s="152"/>
      <c r="P12" s="8"/>
      <c r="Q12" s="8"/>
      <c r="R12" s="1"/>
      <c r="S12" s="135"/>
      <c r="T12" s="136"/>
      <c r="U12" s="136"/>
      <c r="V12" s="136"/>
      <c r="W12" s="136"/>
      <c r="X12" s="136"/>
      <c r="Y12" s="136"/>
      <c r="Z12" s="136"/>
      <c r="AA12" s="136"/>
      <c r="AB12" s="136"/>
      <c r="AC12" s="136"/>
      <c r="AD12" s="136"/>
      <c r="AE12" s="136"/>
      <c r="AF12" s="136"/>
      <c r="AG12" s="136"/>
      <c r="AH12" s="137"/>
      <c r="AI12" s="1"/>
      <c r="AJ12" s="1"/>
      <c r="AK12" s="202"/>
      <c r="AL12" s="203"/>
      <c r="AM12" s="203"/>
      <c r="AN12" s="203"/>
      <c r="AO12" s="203"/>
      <c r="AP12" s="203"/>
      <c r="AQ12" s="204"/>
    </row>
    <row r="13" spans="1:43" ht="23.1" customHeight="1">
      <c r="A13" s="1"/>
      <c r="B13" s="164" t="s">
        <v>23</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202"/>
      <c r="AL13" s="203"/>
      <c r="AM13" s="203"/>
      <c r="AN13" s="203"/>
      <c r="AO13" s="203"/>
      <c r="AP13" s="203"/>
      <c r="AQ13" s="204"/>
    </row>
    <row r="14" spans="1:43" ht="23.1" customHeight="1">
      <c r="A14" s="1"/>
      <c r="B14" s="164" t="s">
        <v>24</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5"/>
      <c r="T14" s="136"/>
      <c r="U14" s="136"/>
      <c r="V14" s="136"/>
      <c r="W14" s="136"/>
      <c r="X14" s="136"/>
      <c r="Y14" s="136"/>
      <c r="Z14" s="136"/>
      <c r="AA14" s="136"/>
      <c r="AB14" s="136"/>
      <c r="AC14" s="136"/>
      <c r="AD14" s="136"/>
      <c r="AE14" s="136"/>
      <c r="AF14" s="136"/>
      <c r="AG14" s="136"/>
      <c r="AH14" s="137"/>
      <c r="AI14" s="1"/>
      <c r="AJ14" s="1"/>
      <c r="AK14" s="202"/>
      <c r="AL14" s="203"/>
      <c r="AM14" s="203"/>
      <c r="AN14" s="203"/>
      <c r="AO14" s="203"/>
      <c r="AP14" s="203"/>
      <c r="AQ14" s="204"/>
    </row>
    <row r="15" spans="1:43" ht="23.1" customHeight="1">
      <c r="A15" s="1"/>
      <c r="B15" s="169" t="s">
        <v>25</v>
      </c>
      <c r="C15" s="170"/>
      <c r="D15" s="170"/>
      <c r="E15" s="171"/>
      <c r="F15" s="172">
        <f>データ!AL6</f>
        <v>1739</v>
      </c>
      <c r="G15" s="172"/>
      <c r="H15" s="172">
        <f>データ!AM6</f>
        <v>4509</v>
      </c>
      <c r="I15" s="172"/>
      <c r="J15" s="172">
        <f>データ!AN6</f>
        <v>6225</v>
      </c>
      <c r="K15" s="172"/>
      <c r="L15" s="172">
        <f>データ!AO6</f>
        <v>6632</v>
      </c>
      <c r="M15" s="172"/>
      <c r="N15" s="173">
        <f>データ!AP6</f>
        <v>6847</v>
      </c>
      <c r="O15" s="174"/>
      <c r="P15" s="8"/>
      <c r="Q15" s="8"/>
      <c r="R15" s="1"/>
      <c r="S15" s="135"/>
      <c r="T15" s="136"/>
      <c r="U15" s="136"/>
      <c r="V15" s="136"/>
      <c r="W15" s="136"/>
      <c r="X15" s="136"/>
      <c r="Y15" s="136"/>
      <c r="Z15" s="136"/>
      <c r="AA15" s="136"/>
      <c r="AB15" s="136"/>
      <c r="AC15" s="136"/>
      <c r="AD15" s="136"/>
      <c r="AE15" s="136"/>
      <c r="AF15" s="136"/>
      <c r="AG15" s="136"/>
      <c r="AH15" s="137"/>
      <c r="AI15" s="1"/>
      <c r="AJ15" s="1"/>
      <c r="AK15" s="202"/>
      <c r="AL15" s="203"/>
      <c r="AM15" s="203"/>
      <c r="AN15" s="203"/>
      <c r="AO15" s="203"/>
      <c r="AP15" s="203"/>
      <c r="AQ15" s="204"/>
    </row>
    <row r="16" spans="1:43" ht="23.1" customHeight="1" thickBot="1">
      <c r="A16" s="1"/>
      <c r="B16" s="175" t="s">
        <v>26</v>
      </c>
      <c r="C16" s="176"/>
      <c r="D16" s="176"/>
      <c r="E16" s="177"/>
      <c r="F16" s="178">
        <f>データ!AQ6</f>
        <v>1739</v>
      </c>
      <c r="G16" s="178"/>
      <c r="H16" s="178">
        <f>データ!AR6</f>
        <v>4509</v>
      </c>
      <c r="I16" s="178"/>
      <c r="J16" s="178">
        <f>データ!AS6</f>
        <v>6225</v>
      </c>
      <c r="K16" s="178"/>
      <c r="L16" s="178">
        <f>データ!AT6</f>
        <v>6632</v>
      </c>
      <c r="M16" s="178"/>
      <c r="N16" s="167">
        <f>データ!AU6</f>
        <v>6847</v>
      </c>
      <c r="O16" s="168"/>
      <c r="P16" s="8"/>
      <c r="Q16" s="8"/>
      <c r="R16" s="1"/>
      <c r="S16" s="135"/>
      <c r="T16" s="136"/>
      <c r="U16" s="136"/>
      <c r="V16" s="136"/>
      <c r="W16" s="136"/>
      <c r="X16" s="136"/>
      <c r="Y16" s="136"/>
      <c r="Z16" s="136"/>
      <c r="AA16" s="136"/>
      <c r="AB16" s="136"/>
      <c r="AC16" s="136"/>
      <c r="AD16" s="136"/>
      <c r="AE16" s="136"/>
      <c r="AF16" s="136"/>
      <c r="AG16" s="136"/>
      <c r="AH16" s="137"/>
      <c r="AI16" s="1"/>
      <c r="AJ16" s="1"/>
      <c r="AK16" s="202"/>
      <c r="AL16" s="203"/>
      <c r="AM16" s="203"/>
      <c r="AN16" s="203"/>
      <c r="AO16" s="203"/>
      <c r="AP16" s="203"/>
      <c r="AQ16" s="204"/>
    </row>
    <row r="17" spans="1:43" ht="15.6" customHeight="1" thickBot="1">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202"/>
      <c r="AL17" s="203"/>
      <c r="AM17" s="203"/>
      <c r="AN17" s="203"/>
      <c r="AO17" s="203"/>
      <c r="AP17" s="203"/>
      <c r="AQ17" s="204"/>
    </row>
    <row r="18" spans="1:43" ht="23.1" customHeight="1">
      <c r="A18" s="1"/>
      <c r="B18" s="179"/>
      <c r="C18" s="180"/>
      <c r="D18" s="180"/>
      <c r="E18" s="180"/>
      <c r="F18" s="114" t="s">
        <v>27</v>
      </c>
      <c r="G18" s="114"/>
      <c r="H18" s="114"/>
      <c r="I18" s="114" t="s">
        <v>28</v>
      </c>
      <c r="J18" s="114"/>
      <c r="K18" s="114"/>
      <c r="L18" s="114" t="s">
        <v>26</v>
      </c>
      <c r="M18" s="114"/>
      <c r="N18" s="114"/>
      <c r="O18" s="115"/>
      <c r="P18" s="1"/>
      <c r="Q18" s="1"/>
      <c r="R18" s="1"/>
      <c r="S18" s="135"/>
      <c r="T18" s="136"/>
      <c r="U18" s="136"/>
      <c r="V18" s="136"/>
      <c r="W18" s="136"/>
      <c r="X18" s="136"/>
      <c r="Y18" s="136"/>
      <c r="Z18" s="136"/>
      <c r="AA18" s="136"/>
      <c r="AB18" s="136"/>
      <c r="AC18" s="136"/>
      <c r="AD18" s="136"/>
      <c r="AE18" s="136"/>
      <c r="AF18" s="136"/>
      <c r="AG18" s="136"/>
      <c r="AH18" s="137"/>
      <c r="AI18" s="1"/>
      <c r="AJ18" s="1"/>
      <c r="AK18" s="202"/>
      <c r="AL18" s="203"/>
      <c r="AM18" s="203"/>
      <c r="AN18" s="203"/>
      <c r="AO18" s="203"/>
      <c r="AP18" s="203"/>
      <c r="AQ18" s="204"/>
    </row>
    <row r="19" spans="1:43" ht="23.1" customHeight="1" thickBot="1">
      <c r="A19" s="1"/>
      <c r="B19" s="175" t="s">
        <v>29</v>
      </c>
      <c r="C19" s="176"/>
      <c r="D19" s="176"/>
      <c r="E19" s="177"/>
      <c r="F19" s="181" t="str">
        <f>データ!AV6</f>
        <v>-</v>
      </c>
      <c r="G19" s="181"/>
      <c r="H19" s="181"/>
      <c r="I19" s="181">
        <f>データ!AW6</f>
        <v>292544</v>
      </c>
      <c r="J19" s="181"/>
      <c r="K19" s="181"/>
      <c r="L19" s="181">
        <f>データ!AX6</f>
        <v>292544</v>
      </c>
      <c r="M19" s="181"/>
      <c r="N19" s="181"/>
      <c r="O19" s="182"/>
      <c r="P19" s="1"/>
      <c r="Q19" s="1"/>
      <c r="R19" s="1"/>
      <c r="S19" s="138"/>
      <c r="T19" s="139"/>
      <c r="U19" s="139"/>
      <c r="V19" s="139"/>
      <c r="W19" s="139"/>
      <c r="X19" s="139"/>
      <c r="Y19" s="139"/>
      <c r="Z19" s="139"/>
      <c r="AA19" s="139"/>
      <c r="AB19" s="139"/>
      <c r="AC19" s="139"/>
      <c r="AD19" s="139"/>
      <c r="AE19" s="139"/>
      <c r="AF19" s="139"/>
      <c r="AG19" s="139"/>
      <c r="AH19" s="140"/>
      <c r="AI19" s="1"/>
      <c r="AJ19" s="1"/>
      <c r="AK19" s="202"/>
      <c r="AL19" s="203"/>
      <c r="AM19" s="203"/>
      <c r="AN19" s="203"/>
      <c r="AO19" s="203"/>
      <c r="AP19" s="203"/>
      <c r="AQ19" s="20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2"/>
      <c r="AL20" s="203"/>
      <c r="AM20" s="203"/>
      <c r="AN20" s="203"/>
      <c r="AO20" s="203"/>
      <c r="AP20" s="203"/>
      <c r="AQ20" s="20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2"/>
      <c r="AL21" s="203"/>
      <c r="AM21" s="203"/>
      <c r="AN21" s="203"/>
      <c r="AO21" s="203"/>
      <c r="AP21" s="203"/>
      <c r="AQ21" s="20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2"/>
      <c r="AL22" s="203"/>
      <c r="AM22" s="203"/>
      <c r="AN22" s="203"/>
      <c r="AO22" s="203"/>
      <c r="AP22" s="203"/>
      <c r="AQ22" s="204"/>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2"/>
      <c r="AL23" s="203"/>
      <c r="AM23" s="203"/>
      <c r="AN23" s="203"/>
      <c r="AO23" s="203"/>
      <c r="AP23" s="203"/>
      <c r="AQ23" s="20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2"/>
      <c r="AL24" s="203"/>
      <c r="AM24" s="203"/>
      <c r="AN24" s="203"/>
      <c r="AO24" s="203"/>
      <c r="AP24" s="203"/>
      <c r="AQ24" s="20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2"/>
      <c r="AL25" s="203"/>
      <c r="AM25" s="203"/>
      <c r="AN25" s="203"/>
      <c r="AO25" s="203"/>
      <c r="AP25" s="203"/>
      <c r="AQ25" s="20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2"/>
      <c r="AL26" s="203"/>
      <c r="AM26" s="203"/>
      <c r="AN26" s="203"/>
      <c r="AO26" s="203"/>
      <c r="AP26" s="203"/>
      <c r="AQ26" s="20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2"/>
      <c r="AL27" s="203"/>
      <c r="AM27" s="203"/>
      <c r="AN27" s="203"/>
      <c r="AO27" s="203"/>
      <c r="AP27" s="203"/>
      <c r="AQ27" s="20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2"/>
      <c r="AL28" s="203"/>
      <c r="AM28" s="203"/>
      <c r="AN28" s="203"/>
      <c r="AO28" s="203"/>
      <c r="AP28" s="203"/>
      <c r="AQ28" s="20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2"/>
      <c r="AL29" s="203"/>
      <c r="AM29" s="203"/>
      <c r="AN29" s="203"/>
      <c r="AO29" s="203"/>
      <c r="AP29" s="203"/>
      <c r="AQ29" s="20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2"/>
      <c r="AL30" s="203"/>
      <c r="AM30" s="203"/>
      <c r="AN30" s="203"/>
      <c r="AO30" s="203"/>
      <c r="AP30" s="203"/>
      <c r="AQ30" s="20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2"/>
      <c r="AL31" s="203"/>
      <c r="AM31" s="203"/>
      <c r="AN31" s="203"/>
      <c r="AO31" s="203"/>
      <c r="AP31" s="203"/>
      <c r="AQ31" s="20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2"/>
      <c r="AL32" s="203"/>
      <c r="AM32" s="203"/>
      <c r="AN32" s="203"/>
      <c r="AO32" s="203"/>
      <c r="AP32" s="203"/>
      <c r="AQ32" s="20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2"/>
      <c r="AL33" s="203"/>
      <c r="AM33" s="203"/>
      <c r="AN33" s="203"/>
      <c r="AO33" s="203"/>
      <c r="AP33" s="203"/>
      <c r="AQ33" s="20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2"/>
      <c r="AL34" s="203"/>
      <c r="AM34" s="203"/>
      <c r="AN34" s="203"/>
      <c r="AO34" s="203"/>
      <c r="AP34" s="203"/>
      <c r="AQ34" s="20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2"/>
      <c r="AL35" s="203"/>
      <c r="AM35" s="203"/>
      <c r="AN35" s="203"/>
      <c r="AO35" s="203"/>
      <c r="AP35" s="203"/>
      <c r="AQ35" s="20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2"/>
      <c r="AL36" s="203"/>
      <c r="AM36" s="203"/>
      <c r="AN36" s="203"/>
      <c r="AO36" s="203"/>
      <c r="AP36" s="203"/>
      <c r="AQ36" s="20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2"/>
      <c r="AL37" s="203"/>
      <c r="AM37" s="203"/>
      <c r="AN37" s="203"/>
      <c r="AO37" s="203"/>
      <c r="AP37" s="203"/>
      <c r="AQ37" s="20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05"/>
      <c r="AL38" s="206"/>
      <c r="AM38" s="206"/>
      <c r="AN38" s="206"/>
      <c r="AO38" s="206"/>
      <c r="AP38" s="206"/>
      <c r="AQ38" s="207"/>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3" t="s">
        <v>32</v>
      </c>
      <c r="AL39" s="184"/>
      <c r="AM39" s="184"/>
      <c r="AN39" s="184"/>
      <c r="AO39" s="184"/>
      <c r="AP39" s="184"/>
      <c r="AQ39" s="185"/>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183</v>
      </c>
      <c r="AL40" s="120"/>
      <c r="AM40" s="120"/>
      <c r="AN40" s="120"/>
      <c r="AO40" s="120"/>
      <c r="AP40" s="120"/>
      <c r="AQ40" s="121"/>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6"/>
      <c r="C42" s="187"/>
      <c r="D42" s="187"/>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3" t="s">
        <v>35</v>
      </c>
      <c r="AL97" s="184"/>
      <c r="AM97" s="184"/>
      <c r="AN97" s="184"/>
      <c r="AO97" s="184"/>
      <c r="AP97" s="184"/>
      <c r="AQ97" s="185"/>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8"/>
      <c r="AL98" s="189"/>
      <c r="AM98" s="189"/>
      <c r="AN98" s="189"/>
      <c r="AO98" s="189"/>
      <c r="AP98" s="189"/>
      <c r="AQ98" s="190"/>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8" t="s">
        <v>186</v>
      </c>
      <c r="AL99" s="209"/>
      <c r="AM99" s="209"/>
      <c r="AN99" s="209"/>
      <c r="AO99" s="209"/>
      <c r="AP99" s="209"/>
      <c r="AQ99" s="210"/>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8"/>
      <c r="AL100" s="209"/>
      <c r="AM100" s="209"/>
      <c r="AN100" s="209"/>
      <c r="AO100" s="209"/>
      <c r="AP100" s="209"/>
      <c r="AQ100" s="210"/>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8"/>
      <c r="AL101" s="209"/>
      <c r="AM101" s="209"/>
      <c r="AN101" s="209"/>
      <c r="AO101" s="209"/>
      <c r="AP101" s="209"/>
      <c r="AQ101" s="210"/>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8"/>
      <c r="AL102" s="209"/>
      <c r="AM102" s="209"/>
      <c r="AN102" s="209"/>
      <c r="AO102" s="209"/>
      <c r="AP102" s="209"/>
      <c r="AQ102" s="210"/>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8"/>
      <c r="AL103" s="209"/>
      <c r="AM103" s="209"/>
      <c r="AN103" s="209"/>
      <c r="AO103" s="209"/>
      <c r="AP103" s="209"/>
      <c r="AQ103" s="210"/>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8"/>
      <c r="AL104" s="209"/>
      <c r="AM104" s="209"/>
      <c r="AN104" s="209"/>
      <c r="AO104" s="209"/>
      <c r="AP104" s="209"/>
      <c r="AQ104" s="210"/>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8"/>
      <c r="AL105" s="209"/>
      <c r="AM105" s="209"/>
      <c r="AN105" s="209"/>
      <c r="AO105" s="209"/>
      <c r="AP105" s="209"/>
      <c r="AQ105" s="210"/>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8"/>
      <c r="AL106" s="209"/>
      <c r="AM106" s="209"/>
      <c r="AN106" s="209"/>
      <c r="AO106" s="209"/>
      <c r="AP106" s="209"/>
      <c r="AQ106" s="210"/>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8"/>
      <c r="AL107" s="209"/>
      <c r="AM107" s="209"/>
      <c r="AN107" s="209"/>
      <c r="AO107" s="209"/>
      <c r="AP107" s="209"/>
      <c r="AQ107" s="210"/>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8"/>
      <c r="AL108" s="209"/>
      <c r="AM108" s="209"/>
      <c r="AN108" s="209"/>
      <c r="AO108" s="209"/>
      <c r="AP108" s="209"/>
      <c r="AQ108" s="210"/>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8"/>
      <c r="AL109" s="209"/>
      <c r="AM109" s="209"/>
      <c r="AN109" s="209"/>
      <c r="AO109" s="209"/>
      <c r="AP109" s="209"/>
      <c r="AQ109" s="210"/>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8"/>
      <c r="AL110" s="209"/>
      <c r="AM110" s="209"/>
      <c r="AN110" s="209"/>
      <c r="AO110" s="209"/>
      <c r="AP110" s="209"/>
      <c r="AQ110" s="210"/>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8"/>
      <c r="AL111" s="209"/>
      <c r="AM111" s="209"/>
      <c r="AN111" s="209"/>
      <c r="AO111" s="209"/>
      <c r="AP111" s="209"/>
      <c r="AQ111" s="210"/>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8"/>
      <c r="AL112" s="209"/>
      <c r="AM112" s="209"/>
      <c r="AN112" s="209"/>
      <c r="AO112" s="209"/>
      <c r="AP112" s="209"/>
      <c r="AQ112" s="210"/>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8"/>
      <c r="AL113" s="209"/>
      <c r="AM113" s="209"/>
      <c r="AN113" s="209"/>
      <c r="AO113" s="209"/>
      <c r="AP113" s="209"/>
      <c r="AQ113" s="210"/>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8"/>
      <c r="AL114" s="209"/>
      <c r="AM114" s="209"/>
      <c r="AN114" s="209"/>
      <c r="AO114" s="209"/>
      <c r="AP114" s="209"/>
      <c r="AQ114" s="210"/>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8"/>
      <c r="AL115" s="209"/>
      <c r="AM115" s="209"/>
      <c r="AN115" s="209"/>
      <c r="AO115" s="209"/>
      <c r="AP115" s="209"/>
      <c r="AQ115" s="210"/>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8"/>
      <c r="AL116" s="209"/>
      <c r="AM116" s="209"/>
      <c r="AN116" s="209"/>
      <c r="AO116" s="209"/>
      <c r="AP116" s="209"/>
      <c r="AQ116" s="210"/>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11"/>
      <c r="AL117" s="212"/>
      <c r="AM117" s="212"/>
      <c r="AN117" s="212"/>
      <c r="AO117" s="212"/>
      <c r="AP117" s="212"/>
      <c r="AQ117" s="213"/>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102059</v>
      </c>
      <c r="D6" s="68" t="str">
        <f t="shared" si="6"/>
        <v>47</v>
      </c>
      <c r="E6" s="68" t="str">
        <f t="shared" si="6"/>
        <v>04</v>
      </c>
      <c r="F6" s="68" t="str">
        <f t="shared" si="6"/>
        <v>0</v>
      </c>
      <c r="G6" s="68" t="str">
        <f t="shared" si="6"/>
        <v>000</v>
      </c>
      <c r="H6" s="68" t="str">
        <f t="shared" si="6"/>
        <v>群馬県　太田市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4</v>
      </c>
      <c r="Q6" s="70" t="str">
        <f t="shared" si="6"/>
        <v>-</v>
      </c>
      <c r="R6" s="71" t="str">
        <f>R7</f>
        <v>平成45年6月30日　おおた太陽光発電所</v>
      </c>
      <c r="S6" s="72" t="str">
        <f t="shared" si="6"/>
        <v>平成45年6月30日　おおた太陽光発電所</v>
      </c>
      <c r="T6" s="68" t="str">
        <f t="shared" si="6"/>
        <v>無</v>
      </c>
      <c r="U6" s="72" t="str">
        <f t="shared" si="6"/>
        <v>東京電力エナジーパートナー株式会社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f t="shared" si="6"/>
        <v>1739</v>
      </c>
      <c r="AM6" s="70">
        <f t="shared" si="6"/>
        <v>4509</v>
      </c>
      <c r="AN6" s="70">
        <f t="shared" si="6"/>
        <v>6225</v>
      </c>
      <c r="AO6" s="70">
        <f t="shared" si="6"/>
        <v>6632</v>
      </c>
      <c r="AP6" s="70">
        <f t="shared" si="6"/>
        <v>6847</v>
      </c>
      <c r="AQ6" s="70">
        <f t="shared" si="6"/>
        <v>1739</v>
      </c>
      <c r="AR6" s="70">
        <f t="shared" si="6"/>
        <v>4509</v>
      </c>
      <c r="AS6" s="70">
        <f t="shared" si="6"/>
        <v>6225</v>
      </c>
      <c r="AT6" s="70">
        <f t="shared" si="6"/>
        <v>6632</v>
      </c>
      <c r="AU6" s="70">
        <f t="shared" si="6"/>
        <v>6847</v>
      </c>
      <c r="AV6" s="70" t="str">
        <f t="shared" si="6"/>
        <v>-</v>
      </c>
      <c r="AW6" s="70">
        <f t="shared" si="6"/>
        <v>292544</v>
      </c>
      <c r="AX6" s="70">
        <f t="shared" si="6"/>
        <v>292544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4</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v>1739</v>
      </c>
      <c r="AM7" s="81">
        <v>4509</v>
      </c>
      <c r="AN7" s="81">
        <v>6225</v>
      </c>
      <c r="AO7" s="81">
        <v>6632</v>
      </c>
      <c r="AP7" s="81">
        <v>6847</v>
      </c>
      <c r="AQ7" s="81">
        <v>1739</v>
      </c>
      <c r="AR7" s="81">
        <v>4509</v>
      </c>
      <c r="AS7" s="81">
        <v>6225</v>
      </c>
      <c r="AT7" s="81">
        <v>6632</v>
      </c>
      <c r="AU7" s="81">
        <v>6847</v>
      </c>
      <c r="AV7" s="81" t="s">
        <v>127</v>
      </c>
      <c r="AW7" s="81">
        <v>292544</v>
      </c>
      <c r="AX7" s="81">
        <v>292544</v>
      </c>
      <c r="AY7" s="84">
        <v>117.7</v>
      </c>
      <c r="AZ7" s="84">
        <v>107.4</v>
      </c>
      <c r="BA7" s="84">
        <v>101.5</v>
      </c>
      <c r="BB7" s="84">
        <v>101.5</v>
      </c>
      <c r="BC7" s="84">
        <v>100.2</v>
      </c>
      <c r="BD7" s="84">
        <v>179.6</v>
      </c>
      <c r="BE7" s="84">
        <v>164.1</v>
      </c>
      <c r="BF7" s="84">
        <v>124.4</v>
      </c>
      <c r="BG7" s="84">
        <v>118.8</v>
      </c>
      <c r="BH7" s="84">
        <v>88.8</v>
      </c>
      <c r="BI7" s="84">
        <v>100</v>
      </c>
      <c r="BJ7" s="84">
        <v>117.7</v>
      </c>
      <c r="BK7" s="84">
        <v>149</v>
      </c>
      <c r="BL7" s="84">
        <v>175.8</v>
      </c>
      <c r="BM7" s="84">
        <v>159.6</v>
      </c>
      <c r="BN7" s="84">
        <v>159.30000000000001</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35318.6</v>
      </c>
      <c r="CG7" s="84">
        <v>39645.199999999997</v>
      </c>
      <c r="CH7" s="84">
        <v>42461.7</v>
      </c>
      <c r="CI7" s="84">
        <v>42174.400000000001</v>
      </c>
      <c r="CJ7" s="84">
        <v>43380.7</v>
      </c>
      <c r="CK7" s="84">
        <v>7095.7</v>
      </c>
      <c r="CL7" s="84">
        <v>11717.4</v>
      </c>
      <c r="CM7" s="84">
        <v>17642.5</v>
      </c>
      <c r="CN7" s="84">
        <v>18815.8</v>
      </c>
      <c r="CO7" s="84">
        <v>22847.9</v>
      </c>
      <c r="CP7" s="81">
        <v>10895</v>
      </c>
      <c r="CQ7" s="81">
        <v>4423</v>
      </c>
      <c r="CR7" s="81">
        <v>3822</v>
      </c>
      <c r="CS7" s="81">
        <v>4236</v>
      </c>
      <c r="CT7" s="81">
        <v>593</v>
      </c>
      <c r="CU7" s="81">
        <v>120361</v>
      </c>
      <c r="CV7" s="81">
        <v>108538</v>
      </c>
      <c r="CW7" s="81">
        <v>58539</v>
      </c>
      <c r="CX7" s="81">
        <v>37685</v>
      </c>
      <c r="CY7" s="81">
        <v>2390</v>
      </c>
      <c r="CZ7" s="81">
        <v>5211</v>
      </c>
      <c r="DA7" s="84">
        <v>13.2</v>
      </c>
      <c r="DB7" s="84">
        <v>12.1</v>
      </c>
      <c r="DC7" s="84">
        <v>16.600000000000001</v>
      </c>
      <c r="DD7" s="84">
        <v>14.5</v>
      </c>
      <c r="DE7" s="84">
        <v>15</v>
      </c>
      <c r="DF7" s="84">
        <v>42.7</v>
      </c>
      <c r="DG7" s="84">
        <v>38.5</v>
      </c>
      <c r="DH7" s="84">
        <v>37.700000000000003</v>
      </c>
      <c r="DI7" s="84">
        <v>33.9</v>
      </c>
      <c r="DJ7" s="84">
        <v>37.9</v>
      </c>
      <c r="DK7" s="84">
        <v>0</v>
      </c>
      <c r="DL7" s="84">
        <v>0</v>
      </c>
      <c r="DM7" s="84">
        <v>0</v>
      </c>
      <c r="DN7" s="84">
        <v>0</v>
      </c>
      <c r="DO7" s="84">
        <v>0.2</v>
      </c>
      <c r="DP7" s="84">
        <v>23.7</v>
      </c>
      <c r="DQ7" s="84">
        <v>21.6</v>
      </c>
      <c r="DR7" s="84">
        <v>13.7</v>
      </c>
      <c r="DS7" s="84">
        <v>16.3</v>
      </c>
      <c r="DT7" s="84">
        <v>14.2</v>
      </c>
      <c r="DU7" s="84">
        <v>0</v>
      </c>
      <c r="DV7" s="84">
        <v>0</v>
      </c>
      <c r="DW7" s="84">
        <v>0</v>
      </c>
      <c r="DX7" s="84">
        <v>0</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100</v>
      </c>
      <c r="EP7" s="84">
        <v>100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t="s">
        <v>127</v>
      </c>
      <c r="IX7" s="84" t="s">
        <v>127</v>
      </c>
      <c r="IY7" s="84" t="s">
        <v>127</v>
      </c>
      <c r="IZ7" s="84" t="s">
        <v>127</v>
      </c>
      <c r="JA7" s="84" t="s">
        <v>127</v>
      </c>
      <c r="JB7" s="84" t="s">
        <v>127</v>
      </c>
      <c r="JC7" s="84">
        <v>19.2</v>
      </c>
      <c r="JD7" s="84">
        <v>19.600000000000001</v>
      </c>
      <c r="JE7" s="84">
        <v>18.5</v>
      </c>
      <c r="JF7" s="84">
        <v>16.100000000000001</v>
      </c>
      <c r="JG7" s="84">
        <v>19.600000000000001</v>
      </c>
      <c r="JH7" s="84" t="s">
        <v>127</v>
      </c>
      <c r="JI7" s="84" t="s">
        <v>127</v>
      </c>
      <c r="JJ7" s="84" t="s">
        <v>127</v>
      </c>
      <c r="JK7" s="84" t="s">
        <v>127</v>
      </c>
      <c r="JL7" s="84" t="s">
        <v>127</v>
      </c>
      <c r="JM7" s="84">
        <v>44.6</v>
      </c>
      <c r="JN7" s="84">
        <v>42.6</v>
      </c>
      <c r="JO7" s="84">
        <v>43.7</v>
      </c>
      <c r="JP7" s="84">
        <v>45.4</v>
      </c>
      <c r="JQ7" s="84">
        <v>48.2</v>
      </c>
      <c r="JR7" s="84" t="s">
        <v>127</v>
      </c>
      <c r="JS7" s="84" t="s">
        <v>127</v>
      </c>
      <c r="JT7" s="84" t="s">
        <v>127</v>
      </c>
      <c r="JU7" s="84" t="s">
        <v>127</v>
      </c>
      <c r="JV7" s="84" t="s">
        <v>127</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v>52.7</v>
      </c>
      <c r="KR7" s="84">
        <v>86.6</v>
      </c>
      <c r="KS7" s="84">
        <v>98.4</v>
      </c>
      <c r="KT7" s="84">
        <v>98.4</v>
      </c>
      <c r="KU7" s="84">
        <v>99.1</v>
      </c>
      <c r="KV7" s="81">
        <v>5211</v>
      </c>
      <c r="KW7" s="84">
        <v>13.2</v>
      </c>
      <c r="KX7" s="84">
        <v>12.1</v>
      </c>
      <c r="KY7" s="84">
        <v>16.600000000000001</v>
      </c>
      <c r="KZ7" s="84">
        <v>14.5</v>
      </c>
      <c r="LA7" s="84">
        <v>15</v>
      </c>
      <c r="LB7" s="84">
        <v>9.6</v>
      </c>
      <c r="LC7" s="84">
        <v>6.4</v>
      </c>
      <c r="LD7" s="84">
        <v>13.7</v>
      </c>
      <c r="LE7" s="84">
        <v>12</v>
      </c>
      <c r="LF7" s="84">
        <v>14.5</v>
      </c>
      <c r="LG7" s="84">
        <v>0</v>
      </c>
      <c r="LH7" s="84">
        <v>0</v>
      </c>
      <c r="LI7" s="84">
        <v>0</v>
      </c>
      <c r="LJ7" s="84">
        <v>0</v>
      </c>
      <c r="LK7" s="84">
        <v>0.2</v>
      </c>
      <c r="LL7" s="84">
        <v>0</v>
      </c>
      <c r="LM7" s="84">
        <v>0.2</v>
      </c>
      <c r="LN7" s="84">
        <v>2.9</v>
      </c>
      <c r="LO7" s="84">
        <v>0.6</v>
      </c>
      <c r="LP7" s="84">
        <v>0.3</v>
      </c>
      <c r="LQ7" s="84">
        <v>0</v>
      </c>
      <c r="LR7" s="84">
        <v>0</v>
      </c>
      <c r="LS7" s="84">
        <v>0</v>
      </c>
      <c r="LT7" s="84">
        <v>0</v>
      </c>
      <c r="LU7" s="84">
        <v>0</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v>100</v>
      </c>
      <c r="ML7" s="84">
        <v>100</v>
      </c>
      <c r="MM7" s="84">
        <v>100</v>
      </c>
      <c r="MN7" s="84">
        <v>100</v>
      </c>
      <c r="MO7" s="84">
        <v>100</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v>1</v>
      </c>
      <c r="NH7" s="84">
        <v>4</v>
      </c>
      <c r="NI7" s="84">
        <v>4</v>
      </c>
      <c r="NJ7" s="84">
        <v>4</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（最大出力合計5,211kW）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（最大出力合計5,211kW）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117.7</v>
      </c>
      <c r="AZ11" s="96">
        <f>AZ7</f>
        <v>107.4</v>
      </c>
      <c r="BA11" s="96">
        <f>BA7</f>
        <v>101.5</v>
      </c>
      <c r="BB11" s="96">
        <f>BB7</f>
        <v>101.5</v>
      </c>
      <c r="BC11" s="96">
        <f>BC7</f>
        <v>100.2</v>
      </c>
      <c r="BD11" s="85"/>
      <c r="BE11" s="85"/>
      <c r="BF11" s="85"/>
      <c r="BG11" s="85"/>
      <c r="BH11" s="85"/>
      <c r="BI11" s="95" t="s">
        <v>141</v>
      </c>
      <c r="BJ11" s="96">
        <f>BJ7</f>
        <v>117.7</v>
      </c>
      <c r="BK11" s="96">
        <f>BK7</f>
        <v>149</v>
      </c>
      <c r="BL11" s="96">
        <f>BL7</f>
        <v>175.8</v>
      </c>
      <c r="BM11" s="96">
        <f>BM7</f>
        <v>159.6</v>
      </c>
      <c r="BN11" s="96">
        <f>BN7</f>
        <v>159.30000000000001</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f>CF7</f>
        <v>35318.6</v>
      </c>
      <c r="CG11" s="96">
        <f>CG7</f>
        <v>39645.199999999997</v>
      </c>
      <c r="CH11" s="96">
        <f>CH7</f>
        <v>42461.7</v>
      </c>
      <c r="CI11" s="96">
        <f>CI7</f>
        <v>42174.400000000001</v>
      </c>
      <c r="CJ11" s="96">
        <f>CJ7</f>
        <v>43380.7</v>
      </c>
      <c r="CK11" s="85"/>
      <c r="CL11" s="85"/>
      <c r="CM11" s="85"/>
      <c r="CN11" s="85"/>
      <c r="CO11" s="95" t="s">
        <v>142</v>
      </c>
      <c r="CP11" s="97">
        <f>CP7</f>
        <v>10895</v>
      </c>
      <c r="CQ11" s="97">
        <f>CQ7</f>
        <v>4423</v>
      </c>
      <c r="CR11" s="97">
        <f>CR7</f>
        <v>3822</v>
      </c>
      <c r="CS11" s="97">
        <f>CS7</f>
        <v>4236</v>
      </c>
      <c r="CT11" s="97">
        <f>CT7</f>
        <v>593</v>
      </c>
      <c r="CU11" s="85"/>
      <c r="CV11" s="85"/>
      <c r="CW11" s="85"/>
      <c r="CX11" s="85"/>
      <c r="CY11" s="85"/>
      <c r="CZ11" s="95" t="s">
        <v>142</v>
      </c>
      <c r="DA11" s="96">
        <f>DA7</f>
        <v>13.2</v>
      </c>
      <c r="DB11" s="96">
        <f>DB7</f>
        <v>12.1</v>
      </c>
      <c r="DC11" s="96">
        <f>DC7</f>
        <v>16.600000000000001</v>
      </c>
      <c r="DD11" s="96">
        <f>DD7</f>
        <v>14.5</v>
      </c>
      <c r="DE11" s="96">
        <f>DE7</f>
        <v>15</v>
      </c>
      <c r="DF11" s="85"/>
      <c r="DG11" s="85"/>
      <c r="DH11" s="85"/>
      <c r="DI11" s="85"/>
      <c r="DJ11" s="95" t="s">
        <v>141</v>
      </c>
      <c r="DK11" s="96">
        <f>DK7</f>
        <v>0</v>
      </c>
      <c r="DL11" s="96">
        <f>DL7</f>
        <v>0</v>
      </c>
      <c r="DM11" s="96">
        <f>DM7</f>
        <v>0</v>
      </c>
      <c r="DN11" s="96">
        <f>DN7</f>
        <v>0</v>
      </c>
      <c r="DO11" s="96">
        <f>DO7</f>
        <v>0.2</v>
      </c>
      <c r="DP11" s="85"/>
      <c r="DQ11" s="85"/>
      <c r="DR11" s="85"/>
      <c r="DS11" s="85"/>
      <c r="DT11" s="95" t="s">
        <v>141</v>
      </c>
      <c r="DU11" s="96">
        <f>DU7</f>
        <v>0</v>
      </c>
      <c r="DV11" s="96">
        <f>DV7</f>
        <v>0</v>
      </c>
      <c r="DW11" s="96">
        <f>DW7</f>
        <v>0</v>
      </c>
      <c r="DX11" s="96">
        <f>DX7</f>
        <v>0</v>
      </c>
      <c r="DY11" s="96">
        <f>DY7</f>
        <v>0</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143</v>
      </c>
      <c r="EO11" s="96">
        <f>EO7</f>
        <v>100</v>
      </c>
      <c r="EP11" s="96">
        <f>EP7</f>
        <v>100</v>
      </c>
      <c r="EQ11" s="96">
        <f>EQ7</f>
        <v>100</v>
      </c>
      <c r="ER11" s="96">
        <f>ER7</f>
        <v>100</v>
      </c>
      <c r="ES11" s="96">
        <f>ES7</f>
        <v>100</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144</v>
      </c>
      <c r="FJ11" s="96" t="str">
        <f>FJ7</f>
        <v>-</v>
      </c>
      <c r="FK11" s="96" t="str">
        <f>FK7</f>
        <v>-</v>
      </c>
      <c r="FL11" s="96" t="str">
        <f>FL7</f>
        <v>-</v>
      </c>
      <c r="FM11" s="96" t="str">
        <f>FM7</f>
        <v>-</v>
      </c>
      <c r="FN11" s="96" t="str">
        <f>FN7</f>
        <v>-</v>
      </c>
      <c r="FO11" s="85"/>
      <c r="FP11" s="85"/>
      <c r="FQ11" s="85"/>
      <c r="FR11" s="85"/>
      <c r="FS11" s="95" t="s">
        <v>145</v>
      </c>
      <c r="FT11" s="96" t="str">
        <f>FT7</f>
        <v>-</v>
      </c>
      <c r="FU11" s="96" t="str">
        <f>FU7</f>
        <v>-</v>
      </c>
      <c r="FV11" s="96" t="str">
        <f>FV7</f>
        <v>-</v>
      </c>
      <c r="FW11" s="96" t="str">
        <f>FW7</f>
        <v>-</v>
      </c>
      <c r="FX11" s="96" t="str">
        <f>FX7</f>
        <v>-</v>
      </c>
      <c r="FY11" s="85"/>
      <c r="FZ11" s="85"/>
      <c r="GA11" s="85"/>
      <c r="GB11" s="85"/>
      <c r="GC11" s="95" t="s">
        <v>145</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146</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147</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145</v>
      </c>
      <c r="KB11" s="96" t="str">
        <f>KB7</f>
        <v>-</v>
      </c>
      <c r="KC11" s="96" t="str">
        <f>KC7</f>
        <v>-</v>
      </c>
      <c r="KD11" s="96" t="str">
        <f>KD7</f>
        <v>-</v>
      </c>
      <c r="KE11" s="96" t="str">
        <f>KE7</f>
        <v>-</v>
      </c>
      <c r="KF11" s="96" t="str">
        <f>KF7</f>
        <v>-</v>
      </c>
      <c r="KG11" s="85"/>
      <c r="KH11" s="85"/>
      <c r="KI11" s="85"/>
      <c r="KJ11" s="85"/>
      <c r="KK11" s="95" t="s">
        <v>145</v>
      </c>
      <c r="KL11" s="96" t="str">
        <f>KL7</f>
        <v>-</v>
      </c>
      <c r="KM11" s="96" t="str">
        <f>KM7</f>
        <v>-</v>
      </c>
      <c r="KN11" s="96" t="str">
        <f>KN7</f>
        <v>-</v>
      </c>
      <c r="KO11" s="96" t="str">
        <f>KO7</f>
        <v>-</v>
      </c>
      <c r="KP11" s="96" t="str">
        <f>KP7</f>
        <v>-</v>
      </c>
      <c r="KQ11" s="85"/>
      <c r="KR11" s="85"/>
      <c r="KS11" s="85"/>
      <c r="KT11" s="85"/>
      <c r="KU11" s="85"/>
      <c r="KV11" s="95" t="s">
        <v>148</v>
      </c>
      <c r="KW11" s="96">
        <f>KW7</f>
        <v>13.2</v>
      </c>
      <c r="KX11" s="96">
        <f>KX7</f>
        <v>12.1</v>
      </c>
      <c r="KY11" s="96">
        <f>KY7</f>
        <v>16.600000000000001</v>
      </c>
      <c r="KZ11" s="96">
        <f>KZ7</f>
        <v>14.5</v>
      </c>
      <c r="LA11" s="96">
        <f>LA7</f>
        <v>15</v>
      </c>
      <c r="LB11" s="85"/>
      <c r="LC11" s="85"/>
      <c r="LD11" s="85"/>
      <c r="LE11" s="85"/>
      <c r="LF11" s="95" t="s">
        <v>141</v>
      </c>
      <c r="LG11" s="96">
        <f>LG7</f>
        <v>0</v>
      </c>
      <c r="LH11" s="96">
        <f>LH7</f>
        <v>0</v>
      </c>
      <c r="LI11" s="96">
        <f>LI7</f>
        <v>0</v>
      </c>
      <c r="LJ11" s="96">
        <f>LJ7</f>
        <v>0</v>
      </c>
      <c r="LK11" s="96">
        <f>LK7</f>
        <v>0.2</v>
      </c>
      <c r="LL11" s="85"/>
      <c r="LM11" s="85"/>
      <c r="LN11" s="85"/>
      <c r="LO11" s="85"/>
      <c r="LP11" s="95" t="s">
        <v>141</v>
      </c>
      <c r="LQ11" s="96">
        <f>LQ7</f>
        <v>0</v>
      </c>
      <c r="LR11" s="96">
        <f>LR7</f>
        <v>0</v>
      </c>
      <c r="LS11" s="96">
        <f>LS7</f>
        <v>0</v>
      </c>
      <c r="LT11" s="96">
        <f>LT7</f>
        <v>0</v>
      </c>
      <c r="LU11" s="96">
        <f>LU7</f>
        <v>0</v>
      </c>
      <c r="LV11" s="85"/>
      <c r="LW11" s="85"/>
      <c r="LX11" s="85"/>
      <c r="LY11" s="85"/>
      <c r="LZ11" s="95" t="s">
        <v>149</v>
      </c>
      <c r="MA11" s="96" t="str">
        <f>MA7</f>
        <v>-</v>
      </c>
      <c r="MB11" s="96" t="str">
        <f>MB7</f>
        <v>-</v>
      </c>
      <c r="MC11" s="96" t="str">
        <f>MC7</f>
        <v>-</v>
      </c>
      <c r="MD11" s="96" t="str">
        <f>MD7</f>
        <v>-</v>
      </c>
      <c r="ME11" s="96" t="str">
        <f>ME7</f>
        <v>-</v>
      </c>
      <c r="MF11" s="85"/>
      <c r="MG11" s="85"/>
      <c r="MH11" s="85"/>
      <c r="MI11" s="85"/>
      <c r="MJ11" s="95" t="s">
        <v>141</v>
      </c>
      <c r="MK11" s="96">
        <f>MK7</f>
        <v>100</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150</v>
      </c>
      <c r="AY12" s="96">
        <f>BD7</f>
        <v>179.6</v>
      </c>
      <c r="AZ12" s="96">
        <f>BE7</f>
        <v>164.1</v>
      </c>
      <c r="BA12" s="96">
        <f>BF7</f>
        <v>124.4</v>
      </c>
      <c r="BB12" s="96">
        <f>BG7</f>
        <v>118.8</v>
      </c>
      <c r="BC12" s="96">
        <f>BH7</f>
        <v>88.8</v>
      </c>
      <c r="BD12" s="85"/>
      <c r="BE12" s="85"/>
      <c r="BF12" s="85"/>
      <c r="BG12" s="85"/>
      <c r="BH12" s="85"/>
      <c r="BI12" s="95" t="s">
        <v>151</v>
      </c>
      <c r="BJ12" s="96">
        <f>BO7</f>
        <v>296.2</v>
      </c>
      <c r="BK12" s="96">
        <f>BP7</f>
        <v>366.9</v>
      </c>
      <c r="BL12" s="96">
        <f>BQ7</f>
        <v>324.60000000000002</v>
      </c>
      <c r="BM12" s="96">
        <f>BR7</f>
        <v>255.4</v>
      </c>
      <c r="BN12" s="96">
        <f>BS7</f>
        <v>269.8</v>
      </c>
      <c r="BO12" s="85"/>
      <c r="BP12" s="85"/>
      <c r="BQ12" s="85"/>
      <c r="BR12" s="85"/>
      <c r="BS12" s="85"/>
      <c r="BT12" s="95" t="s">
        <v>150</v>
      </c>
      <c r="BU12" s="96" t="str">
        <f>BZ7</f>
        <v>-</v>
      </c>
      <c r="BV12" s="96" t="str">
        <f>CA7</f>
        <v>-</v>
      </c>
      <c r="BW12" s="96" t="str">
        <f>CB7</f>
        <v>-</v>
      </c>
      <c r="BX12" s="96" t="str">
        <f>CC7</f>
        <v>-</v>
      </c>
      <c r="BY12" s="96" t="str">
        <f>CD7</f>
        <v>-</v>
      </c>
      <c r="BZ12" s="85"/>
      <c r="CA12" s="85"/>
      <c r="CB12" s="85"/>
      <c r="CC12" s="85"/>
      <c r="CD12" s="85"/>
      <c r="CE12" s="95" t="s">
        <v>150</v>
      </c>
      <c r="CF12" s="96">
        <f>CK7</f>
        <v>7095.7</v>
      </c>
      <c r="CG12" s="96">
        <f>CL7</f>
        <v>11717.4</v>
      </c>
      <c r="CH12" s="96">
        <f>CM7</f>
        <v>17642.5</v>
      </c>
      <c r="CI12" s="96">
        <f>CN7</f>
        <v>18815.8</v>
      </c>
      <c r="CJ12" s="96">
        <f>CO7</f>
        <v>22847.9</v>
      </c>
      <c r="CK12" s="85"/>
      <c r="CL12" s="85"/>
      <c r="CM12" s="85"/>
      <c r="CN12" s="85"/>
      <c r="CO12" s="95" t="s">
        <v>150</v>
      </c>
      <c r="CP12" s="97">
        <f>CU7</f>
        <v>120361</v>
      </c>
      <c r="CQ12" s="97">
        <f>CV7</f>
        <v>108538</v>
      </c>
      <c r="CR12" s="97">
        <f>CW7</f>
        <v>58539</v>
      </c>
      <c r="CS12" s="97">
        <f>CX7</f>
        <v>37685</v>
      </c>
      <c r="CT12" s="97">
        <f>CY7</f>
        <v>2390</v>
      </c>
      <c r="CU12" s="85"/>
      <c r="CV12" s="85"/>
      <c r="CW12" s="85"/>
      <c r="CX12" s="85"/>
      <c r="CY12" s="85"/>
      <c r="CZ12" s="95" t="s">
        <v>150</v>
      </c>
      <c r="DA12" s="96">
        <f>DF7</f>
        <v>42.7</v>
      </c>
      <c r="DB12" s="96">
        <f>DG7</f>
        <v>38.5</v>
      </c>
      <c r="DC12" s="96">
        <f>DH7</f>
        <v>37.700000000000003</v>
      </c>
      <c r="DD12" s="96">
        <f>DI7</f>
        <v>33.9</v>
      </c>
      <c r="DE12" s="96">
        <f>DJ7</f>
        <v>37.9</v>
      </c>
      <c r="DF12" s="85"/>
      <c r="DG12" s="85"/>
      <c r="DH12" s="85"/>
      <c r="DI12" s="85"/>
      <c r="DJ12" s="95" t="s">
        <v>150</v>
      </c>
      <c r="DK12" s="96">
        <f>DP7</f>
        <v>23.7</v>
      </c>
      <c r="DL12" s="96">
        <f>DQ7</f>
        <v>21.6</v>
      </c>
      <c r="DM12" s="96">
        <f>DR7</f>
        <v>13.7</v>
      </c>
      <c r="DN12" s="96">
        <f>DS7</f>
        <v>16.3</v>
      </c>
      <c r="DO12" s="96">
        <f>DT7</f>
        <v>14.2</v>
      </c>
      <c r="DP12" s="85"/>
      <c r="DQ12" s="85"/>
      <c r="DR12" s="85"/>
      <c r="DS12" s="85"/>
      <c r="DT12" s="95" t="s">
        <v>152</v>
      </c>
      <c r="DU12" s="96">
        <f>DZ7</f>
        <v>126.1</v>
      </c>
      <c r="DV12" s="96">
        <f>EA7</f>
        <v>102.3</v>
      </c>
      <c r="DW12" s="96">
        <f>EB7</f>
        <v>98.2</v>
      </c>
      <c r="DX12" s="96">
        <f>EC7</f>
        <v>100.3</v>
      </c>
      <c r="DY12" s="96">
        <f>ED7</f>
        <v>98.3</v>
      </c>
      <c r="DZ12" s="85"/>
      <c r="EA12" s="85"/>
      <c r="EB12" s="85"/>
      <c r="EC12" s="85"/>
      <c r="ED12" s="95" t="s">
        <v>150</v>
      </c>
      <c r="EE12" s="96" t="str">
        <f>EJ7</f>
        <v>-</v>
      </c>
      <c r="EF12" s="96" t="str">
        <f>EK7</f>
        <v>-</v>
      </c>
      <c r="EG12" s="96" t="str">
        <f>EL7</f>
        <v>-</v>
      </c>
      <c r="EH12" s="96" t="str">
        <f>EM7</f>
        <v>-</v>
      </c>
      <c r="EI12" s="96" t="str">
        <f>EN7</f>
        <v>-</v>
      </c>
      <c r="EJ12" s="85"/>
      <c r="EK12" s="85"/>
      <c r="EL12" s="85"/>
      <c r="EM12" s="85"/>
      <c r="EN12" s="95" t="s">
        <v>150</v>
      </c>
      <c r="EO12" s="96">
        <f>ET7</f>
        <v>22.1</v>
      </c>
      <c r="EP12" s="96">
        <f>EU7</f>
        <v>56.1</v>
      </c>
      <c r="EQ12" s="96">
        <f>EV7</f>
        <v>70.2</v>
      </c>
      <c r="ER12" s="96">
        <f>EW7</f>
        <v>73.099999999999994</v>
      </c>
      <c r="ES12" s="96">
        <f>EX7</f>
        <v>74.8</v>
      </c>
      <c r="ET12" s="85"/>
      <c r="EU12" s="85"/>
      <c r="EV12" s="85"/>
      <c r="EW12" s="85"/>
      <c r="EX12" s="85"/>
      <c r="EY12" s="95" t="s">
        <v>150</v>
      </c>
      <c r="EZ12" s="96" t="str">
        <f>IF($EZ$8,FE7,"-")</f>
        <v>-</v>
      </c>
      <c r="FA12" s="96" t="str">
        <f>IF($EZ$8,FF7,"-")</f>
        <v>-</v>
      </c>
      <c r="FB12" s="96" t="str">
        <f>IF($EZ$8,FG7,"-")</f>
        <v>-</v>
      </c>
      <c r="FC12" s="96" t="str">
        <f>IF($EZ$8,FH7,"-")</f>
        <v>-</v>
      </c>
      <c r="FD12" s="96" t="str">
        <f>IF($EZ$8,FI7,"-")</f>
        <v>-</v>
      </c>
      <c r="FE12" s="85"/>
      <c r="FF12" s="85"/>
      <c r="FG12" s="85"/>
      <c r="FH12" s="85"/>
      <c r="FI12" s="95" t="s">
        <v>150</v>
      </c>
      <c r="FJ12" s="96" t="str">
        <f>IF($FJ$8,FO7,"-")</f>
        <v>-</v>
      </c>
      <c r="FK12" s="96" t="str">
        <f>IF($FJ$8,FP7,"-")</f>
        <v>-</v>
      </c>
      <c r="FL12" s="96" t="str">
        <f>IF($FJ$8,FQ7,"-")</f>
        <v>-</v>
      </c>
      <c r="FM12" s="96" t="str">
        <f>IF($FJ$8,FR7,"-")</f>
        <v>-</v>
      </c>
      <c r="FN12" s="96" t="str">
        <f>IF($FJ$8,FS7,"-")</f>
        <v>-</v>
      </c>
      <c r="FO12" s="85"/>
      <c r="FP12" s="85"/>
      <c r="FQ12" s="85"/>
      <c r="FR12" s="85"/>
      <c r="FS12" s="95" t="s">
        <v>150</v>
      </c>
      <c r="FT12" s="96" t="str">
        <f>IF($FT$8,FY7,"-")</f>
        <v>-</v>
      </c>
      <c r="FU12" s="96" t="str">
        <f>IF($FT$8,FZ7,"-")</f>
        <v>-</v>
      </c>
      <c r="FV12" s="96" t="str">
        <f>IF($FT$8,GA7,"-")</f>
        <v>-</v>
      </c>
      <c r="FW12" s="96" t="str">
        <f>IF($FT$8,GB7,"-")</f>
        <v>-</v>
      </c>
      <c r="FX12" s="96" t="str">
        <f>IF($FT$8,GC7,"-")</f>
        <v>-</v>
      </c>
      <c r="FY12" s="85"/>
      <c r="FZ12" s="85"/>
      <c r="GA12" s="85"/>
      <c r="GB12" s="85"/>
      <c r="GC12" s="95" t="s">
        <v>150</v>
      </c>
      <c r="GD12" s="96" t="str">
        <f>IF($GD$8,GI7,"-")</f>
        <v>-</v>
      </c>
      <c r="GE12" s="96" t="str">
        <f>IF($GD$8,GJ7,"-")</f>
        <v>-</v>
      </c>
      <c r="GF12" s="96" t="str">
        <f>IF($GD$8,GK7,"-")</f>
        <v>-</v>
      </c>
      <c r="GG12" s="96" t="str">
        <f>IF($GD$8,GL7,"-")</f>
        <v>-</v>
      </c>
      <c r="GH12" s="96" t="str">
        <f>IF($GD$8,GM7,"-")</f>
        <v>-</v>
      </c>
      <c r="GI12" s="85"/>
      <c r="GJ12" s="85"/>
      <c r="GK12" s="85"/>
      <c r="GL12" s="85"/>
      <c r="GM12" s="95" t="s">
        <v>150</v>
      </c>
      <c r="GN12" s="96" t="str">
        <f>IF($GN$8,GS7,"-")</f>
        <v>-</v>
      </c>
      <c r="GO12" s="96" t="str">
        <f>IF($GN$8,GT7,"-")</f>
        <v>-</v>
      </c>
      <c r="GP12" s="96" t="str">
        <f>IF($GN$8,GU7,"-")</f>
        <v>-</v>
      </c>
      <c r="GQ12" s="96" t="str">
        <f>IF($GN$8,GV7,"-")</f>
        <v>-</v>
      </c>
      <c r="GR12" s="96" t="str">
        <f>IF($GN$8,GW7,"-")</f>
        <v>-</v>
      </c>
      <c r="GS12" s="85"/>
      <c r="GT12" s="85"/>
      <c r="GU12" s="85"/>
      <c r="GV12" s="85"/>
      <c r="GW12" s="85"/>
      <c r="GX12" s="95" t="s">
        <v>150</v>
      </c>
      <c r="GY12" s="96" t="str">
        <f>IF($GY$8,HD7,"-")</f>
        <v>-</v>
      </c>
      <c r="GZ12" s="96" t="str">
        <f>IF($GY$8,HE7,"-")</f>
        <v>-</v>
      </c>
      <c r="HA12" s="96" t="str">
        <f>IF($GY$8,HF7,"-")</f>
        <v>-</v>
      </c>
      <c r="HB12" s="96" t="str">
        <f>IF($GY$8,HG7,"-")</f>
        <v>-</v>
      </c>
      <c r="HC12" s="96" t="str">
        <f>IF($GY$8,HH7,"-")</f>
        <v>-</v>
      </c>
      <c r="HD12" s="85"/>
      <c r="HE12" s="85"/>
      <c r="HF12" s="85"/>
      <c r="HG12" s="85"/>
      <c r="HH12" s="95" t="s">
        <v>150</v>
      </c>
      <c r="HI12" s="96" t="str">
        <f>IF($HI$8,HN7,"-")</f>
        <v>-</v>
      </c>
      <c r="HJ12" s="96" t="str">
        <f>IF($HI$8,HO7,"-")</f>
        <v>-</v>
      </c>
      <c r="HK12" s="96" t="str">
        <f>IF($HI$8,HP7,"-")</f>
        <v>-</v>
      </c>
      <c r="HL12" s="96" t="str">
        <f>IF($HI$8,HQ7,"-")</f>
        <v>-</v>
      </c>
      <c r="HM12" s="96" t="str">
        <f>IF($HI$8,HR7,"-")</f>
        <v>-</v>
      </c>
      <c r="HN12" s="85"/>
      <c r="HO12" s="85"/>
      <c r="HP12" s="85"/>
      <c r="HQ12" s="85"/>
      <c r="HR12" s="95" t="s">
        <v>150</v>
      </c>
      <c r="HS12" s="96" t="str">
        <f>IF($HS$8,HX7,"-")</f>
        <v>-</v>
      </c>
      <c r="HT12" s="96" t="str">
        <f>IF($HS$8,HY7,"-")</f>
        <v>-</v>
      </c>
      <c r="HU12" s="96" t="str">
        <f>IF($HS$8,HZ7,"-")</f>
        <v>-</v>
      </c>
      <c r="HV12" s="96" t="str">
        <f>IF($HS$8,IA7,"-")</f>
        <v>-</v>
      </c>
      <c r="HW12" s="96" t="str">
        <f>IF($HS$8,IB7,"-")</f>
        <v>-</v>
      </c>
      <c r="HX12" s="85"/>
      <c r="HY12" s="85"/>
      <c r="HZ12" s="85"/>
      <c r="IA12" s="85"/>
      <c r="IB12" s="95" t="s">
        <v>150</v>
      </c>
      <c r="IC12" s="96" t="str">
        <f>IF($IC$8,IH7,"-")</f>
        <v>-</v>
      </c>
      <c r="ID12" s="96" t="str">
        <f>IF($IC$8,II7,"-")</f>
        <v>-</v>
      </c>
      <c r="IE12" s="96" t="str">
        <f>IF($IC$8,IJ7,"-")</f>
        <v>-</v>
      </c>
      <c r="IF12" s="96" t="str">
        <f>IF($IC$8,IK7,"-")</f>
        <v>-</v>
      </c>
      <c r="IG12" s="96" t="str">
        <f>IF($IC$8,IL7,"-")</f>
        <v>-</v>
      </c>
      <c r="IH12" s="85"/>
      <c r="II12" s="85"/>
      <c r="IJ12" s="85"/>
      <c r="IK12" s="85"/>
      <c r="IL12" s="95" t="s">
        <v>150</v>
      </c>
      <c r="IM12" s="96" t="str">
        <f>IF($IM$8,IR7,"-")</f>
        <v>-</v>
      </c>
      <c r="IN12" s="96" t="str">
        <f>IF($IM$8,IS7,"-")</f>
        <v>-</v>
      </c>
      <c r="IO12" s="96" t="str">
        <f>IF($IM$8,IT7,"-")</f>
        <v>-</v>
      </c>
      <c r="IP12" s="96" t="str">
        <f>IF($IM$8,IU7,"-")</f>
        <v>-</v>
      </c>
      <c r="IQ12" s="96" t="str">
        <f>IF($IM$8,IV7,"-")</f>
        <v>-</v>
      </c>
      <c r="IR12" s="85"/>
      <c r="IS12" s="85"/>
      <c r="IT12" s="85"/>
      <c r="IU12" s="85"/>
      <c r="IV12" s="85"/>
      <c r="IW12" s="95" t="s">
        <v>150</v>
      </c>
      <c r="IX12" s="96" t="str">
        <f>IF($IX$8,JC7,"-")</f>
        <v>-</v>
      </c>
      <c r="IY12" s="96" t="str">
        <f>IF($IX$8,JD7,"-")</f>
        <v>-</v>
      </c>
      <c r="IZ12" s="96" t="str">
        <f>IF($IX$8,JE7,"-")</f>
        <v>-</v>
      </c>
      <c r="JA12" s="96" t="str">
        <f>IF($IX$8,JF7,"-")</f>
        <v>-</v>
      </c>
      <c r="JB12" s="96" t="str">
        <f>IF($IX$8,JG7,"-")</f>
        <v>-</v>
      </c>
      <c r="JC12" s="85"/>
      <c r="JD12" s="85"/>
      <c r="JE12" s="85"/>
      <c r="JF12" s="85"/>
      <c r="JG12" s="95" t="s">
        <v>150</v>
      </c>
      <c r="JH12" s="96" t="str">
        <f>IF($JH$8,JM7,"-")</f>
        <v>-</v>
      </c>
      <c r="JI12" s="96" t="str">
        <f>IF($JH$8,JN7,"-")</f>
        <v>-</v>
      </c>
      <c r="JJ12" s="96" t="str">
        <f>IF($JH$8,JO7,"-")</f>
        <v>-</v>
      </c>
      <c r="JK12" s="96" t="str">
        <f>IF($JH$8,JP7,"-")</f>
        <v>-</v>
      </c>
      <c r="JL12" s="96" t="str">
        <f>IF($JH$8,JQ7,"-")</f>
        <v>-</v>
      </c>
      <c r="JM12" s="85"/>
      <c r="JN12" s="85"/>
      <c r="JO12" s="85"/>
      <c r="JP12" s="85"/>
      <c r="JQ12" s="95" t="s">
        <v>150</v>
      </c>
      <c r="JR12" s="96" t="str">
        <f>IF($JR$8,JW7,"-")</f>
        <v>-</v>
      </c>
      <c r="JS12" s="96" t="str">
        <f>IF($JR$8,JX7,"-")</f>
        <v>-</v>
      </c>
      <c r="JT12" s="96" t="str">
        <f>IF($JR$8,JY7,"-")</f>
        <v>-</v>
      </c>
      <c r="JU12" s="96" t="str">
        <f>IF($JR$8,JZ7,"-")</f>
        <v>-</v>
      </c>
      <c r="JV12" s="96" t="str">
        <f>IF($JR$8,KA7,"-")</f>
        <v>-</v>
      </c>
      <c r="JW12" s="85"/>
      <c r="JX12" s="85"/>
      <c r="JY12" s="85"/>
      <c r="JZ12" s="85"/>
      <c r="KA12" s="95" t="s">
        <v>150</v>
      </c>
      <c r="KB12" s="96" t="str">
        <f>IF($KB$8,KG7,"-")</f>
        <v>-</v>
      </c>
      <c r="KC12" s="96" t="str">
        <f>IF($KB$8,KH7,"-")</f>
        <v>-</v>
      </c>
      <c r="KD12" s="96" t="str">
        <f>IF($KB$8,KI7,"-")</f>
        <v>-</v>
      </c>
      <c r="KE12" s="96" t="str">
        <f>IF($KB$8,KJ7,"-")</f>
        <v>-</v>
      </c>
      <c r="KF12" s="96" t="str">
        <f>IF($KB$8,KK7,"-")</f>
        <v>-</v>
      </c>
      <c r="KG12" s="85"/>
      <c r="KH12" s="85"/>
      <c r="KI12" s="85"/>
      <c r="KJ12" s="85"/>
      <c r="KK12" s="95" t="s">
        <v>150</v>
      </c>
      <c r="KL12" s="96" t="str">
        <f>IF($KL$8,KQ7,"-")</f>
        <v>-</v>
      </c>
      <c r="KM12" s="96" t="str">
        <f>IF($KL$8,KR7,"-")</f>
        <v>-</v>
      </c>
      <c r="KN12" s="96" t="str">
        <f>IF($KL$8,KS7,"-")</f>
        <v>-</v>
      </c>
      <c r="KO12" s="96" t="str">
        <f>IF($KL$8,KT7,"-")</f>
        <v>-</v>
      </c>
      <c r="KP12" s="96" t="str">
        <f>IF($KL$8,KU7,"-")</f>
        <v>-</v>
      </c>
      <c r="KQ12" s="85"/>
      <c r="KR12" s="85"/>
      <c r="KS12" s="85"/>
      <c r="KT12" s="85"/>
      <c r="KU12" s="85"/>
      <c r="KV12" s="95" t="s">
        <v>150</v>
      </c>
      <c r="KW12" s="96">
        <f>IF($KW$8,LB7,"-")</f>
        <v>9.6</v>
      </c>
      <c r="KX12" s="96">
        <f>IF($KW$8,LC7,"-")</f>
        <v>6.4</v>
      </c>
      <c r="KY12" s="96">
        <f>IF($KW$8,LD7,"-")</f>
        <v>13.7</v>
      </c>
      <c r="KZ12" s="96">
        <f>IF($KW$8,LE7,"-")</f>
        <v>12</v>
      </c>
      <c r="LA12" s="96">
        <f>IF($KW$8,LF7,"-")</f>
        <v>14.5</v>
      </c>
      <c r="LB12" s="85"/>
      <c r="LC12" s="85"/>
      <c r="LD12" s="85"/>
      <c r="LE12" s="85"/>
      <c r="LF12" s="95" t="s">
        <v>150</v>
      </c>
      <c r="LG12" s="96">
        <f>IF($LG$8,LL7,"-")</f>
        <v>0</v>
      </c>
      <c r="LH12" s="96">
        <f>IF($LG$8,LM7,"-")</f>
        <v>0.2</v>
      </c>
      <c r="LI12" s="96">
        <f>IF($LG$8,LN7,"-")</f>
        <v>2.9</v>
      </c>
      <c r="LJ12" s="96">
        <f>IF($LG$8,LO7,"-")</f>
        <v>0.6</v>
      </c>
      <c r="LK12" s="96">
        <f>IF($LG$8,LP7,"-")</f>
        <v>0.3</v>
      </c>
      <c r="LL12" s="85"/>
      <c r="LM12" s="85"/>
      <c r="LN12" s="85"/>
      <c r="LO12" s="85"/>
      <c r="LP12" s="95" t="s">
        <v>150</v>
      </c>
      <c r="LQ12" s="96">
        <f>IF($LQ$8,LV7,"-")</f>
        <v>0</v>
      </c>
      <c r="LR12" s="96">
        <f>IF($LQ$8,LW7,"-")</f>
        <v>448</v>
      </c>
      <c r="LS12" s="96">
        <f>IF($LQ$8,LX7,"-")</f>
        <v>259</v>
      </c>
      <c r="LT12" s="96">
        <f>IF($LQ$8,LY7,"-")</f>
        <v>197.2</v>
      </c>
      <c r="LU12" s="96">
        <f>IF($LQ$8,LZ7,"-")</f>
        <v>184.6</v>
      </c>
      <c r="LV12" s="85"/>
      <c r="LW12" s="85"/>
      <c r="LX12" s="85"/>
      <c r="LY12" s="85"/>
      <c r="LZ12" s="95" t="s">
        <v>150</v>
      </c>
      <c r="MA12" s="96" t="str">
        <f>IF($MA$8,MF7,"-")</f>
        <v>-</v>
      </c>
      <c r="MB12" s="96" t="str">
        <f>IF($MA$8,MG7,"-")</f>
        <v>-</v>
      </c>
      <c r="MC12" s="96" t="str">
        <f>IF($MA$8,MH7,"-")</f>
        <v>-</v>
      </c>
      <c r="MD12" s="96" t="str">
        <f>IF($MA$8,MI7,"-")</f>
        <v>-</v>
      </c>
      <c r="ME12" s="96" t="str">
        <f>IF($MA$8,MJ7,"-")</f>
        <v>-</v>
      </c>
      <c r="MF12" s="85"/>
      <c r="MG12" s="85"/>
      <c r="MH12" s="85"/>
      <c r="MI12" s="85"/>
      <c r="MJ12" s="95" t="s">
        <v>150</v>
      </c>
      <c r="MK12" s="96">
        <f>IF($MK$8,MP7,"-")</f>
        <v>100</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153</v>
      </c>
      <c r="AY13" s="96">
        <f>$BI$7</f>
        <v>100</v>
      </c>
      <c r="AZ13" s="96">
        <f>$BI$7</f>
        <v>100</v>
      </c>
      <c r="BA13" s="96">
        <f>$BI$7</f>
        <v>100</v>
      </c>
      <c r="BB13" s="96">
        <f>$BI$7</f>
        <v>100</v>
      </c>
      <c r="BC13" s="96">
        <f>$BI$7</f>
        <v>100</v>
      </c>
      <c r="BD13" s="85"/>
      <c r="BE13" s="85"/>
      <c r="BF13" s="85"/>
      <c r="BG13" s="85"/>
      <c r="BH13" s="85"/>
      <c r="BI13" s="95" t="s">
        <v>153</v>
      </c>
      <c r="BJ13" s="96">
        <f>$BT$7</f>
        <v>100</v>
      </c>
      <c r="BK13" s="96">
        <f>$BT$7</f>
        <v>100</v>
      </c>
      <c r="BL13" s="96">
        <f>$BT$7</f>
        <v>100</v>
      </c>
      <c r="BM13" s="96">
        <f>$BT$7</f>
        <v>100</v>
      </c>
      <c r="BN13" s="96">
        <f>$BT$7</f>
        <v>100</v>
      </c>
      <c r="BO13" s="85"/>
      <c r="BP13" s="85"/>
      <c r="BQ13" s="85"/>
      <c r="BR13" s="85"/>
      <c r="BS13" s="85"/>
      <c r="BT13" s="95" t="s">
        <v>153</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154</v>
      </c>
      <c r="C14" s="100"/>
      <c r="D14" s="101"/>
      <c r="E14" s="100"/>
      <c r="F14" s="192" t="s">
        <v>155</v>
      </c>
      <c r="G14" s="192"/>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1" t="s">
        <v>156</v>
      </c>
      <c r="C15" s="191"/>
      <c r="D15" s="101"/>
      <c r="E15" s="98">
        <v>1</v>
      </c>
      <c r="F15" s="191" t="s">
        <v>14</v>
      </c>
      <c r="G15" s="191"/>
      <c r="H15" s="103" t="s">
        <v>157</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158</v>
      </c>
      <c r="AY15" s="104"/>
      <c r="AZ15" s="104"/>
      <c r="BA15" s="104"/>
      <c r="BB15" s="104"/>
      <c r="BC15" s="104"/>
      <c r="BD15" s="101"/>
      <c r="BE15" s="101"/>
      <c r="BF15" s="101"/>
      <c r="BG15" s="101"/>
      <c r="BH15" s="101"/>
      <c r="BI15" s="102" t="s">
        <v>158</v>
      </c>
      <c r="BJ15" s="104"/>
      <c r="BK15" s="104"/>
      <c r="BL15" s="104"/>
      <c r="BM15" s="104"/>
      <c r="BN15" s="104"/>
      <c r="BO15" s="101"/>
      <c r="BP15" s="101"/>
      <c r="BQ15" s="101"/>
      <c r="BR15" s="101"/>
      <c r="BS15" s="101"/>
      <c r="BT15" s="102" t="s">
        <v>158</v>
      </c>
      <c r="BU15" s="104"/>
      <c r="BV15" s="104"/>
      <c r="BW15" s="104"/>
      <c r="BX15" s="104"/>
      <c r="BY15" s="104"/>
      <c r="BZ15" s="101"/>
      <c r="CA15" s="101"/>
      <c r="CB15" s="101"/>
      <c r="CC15" s="101"/>
      <c r="CD15" s="101"/>
      <c r="CE15" s="102" t="s">
        <v>158</v>
      </c>
      <c r="CF15" s="104"/>
      <c r="CG15" s="104"/>
      <c r="CH15" s="104"/>
      <c r="CI15" s="104"/>
      <c r="CJ15" s="104"/>
      <c r="CK15" s="101"/>
      <c r="CL15" s="101"/>
      <c r="CM15" s="101"/>
      <c r="CN15" s="101"/>
      <c r="CO15" s="102" t="s">
        <v>158</v>
      </c>
      <c r="CP15" s="104"/>
      <c r="CQ15" s="104"/>
      <c r="CR15" s="104"/>
      <c r="CS15" s="104"/>
      <c r="CT15" s="104"/>
      <c r="CU15" s="101"/>
      <c r="CV15" s="101"/>
      <c r="CW15" s="101"/>
      <c r="CX15" s="101"/>
      <c r="CY15" s="101"/>
      <c r="CZ15" s="102" t="s">
        <v>158</v>
      </c>
      <c r="DA15" s="104"/>
      <c r="DB15" s="104"/>
      <c r="DC15" s="104"/>
      <c r="DD15" s="104"/>
      <c r="DE15" s="104"/>
      <c r="DF15" s="101"/>
      <c r="DG15" s="101"/>
      <c r="DH15" s="101"/>
      <c r="DI15" s="101"/>
      <c r="DJ15" s="102" t="s">
        <v>158</v>
      </c>
      <c r="DK15" s="104"/>
      <c r="DL15" s="104"/>
      <c r="DM15" s="104"/>
      <c r="DN15" s="104"/>
      <c r="DO15" s="104"/>
      <c r="DP15" s="101"/>
      <c r="DQ15" s="101"/>
      <c r="DR15" s="101"/>
      <c r="DS15" s="101"/>
      <c r="DT15" s="102" t="s">
        <v>158</v>
      </c>
      <c r="DU15" s="104"/>
      <c r="DV15" s="104"/>
      <c r="DW15" s="104"/>
      <c r="DX15" s="104"/>
      <c r="DY15" s="104"/>
      <c r="DZ15" s="101"/>
      <c r="EA15" s="101"/>
      <c r="EB15" s="101"/>
      <c r="EC15" s="101"/>
      <c r="ED15" s="102" t="s">
        <v>158</v>
      </c>
      <c r="EE15" s="104"/>
      <c r="EF15" s="104"/>
      <c r="EG15" s="104"/>
      <c r="EH15" s="104"/>
      <c r="EI15" s="104"/>
      <c r="EJ15" s="101"/>
      <c r="EK15" s="101"/>
      <c r="EL15" s="101"/>
      <c r="EM15" s="101"/>
      <c r="EN15" s="102" t="s">
        <v>158</v>
      </c>
      <c r="EO15" s="104"/>
      <c r="EP15" s="104"/>
      <c r="EQ15" s="104"/>
      <c r="ER15" s="104"/>
      <c r="ES15" s="104"/>
      <c r="ET15" s="101"/>
      <c r="EU15" s="101"/>
      <c r="EV15" s="101"/>
      <c r="EW15" s="101"/>
      <c r="EX15" s="101"/>
      <c r="EY15" s="102" t="s">
        <v>158</v>
      </c>
      <c r="EZ15" s="104"/>
      <c r="FA15" s="104"/>
      <c r="FB15" s="104"/>
      <c r="FC15" s="104"/>
      <c r="FD15" s="104"/>
      <c r="FE15" s="101"/>
      <c r="FF15" s="101"/>
      <c r="FG15" s="101"/>
      <c r="FH15" s="101"/>
      <c r="FI15" s="102" t="s">
        <v>158</v>
      </c>
      <c r="FJ15" s="104"/>
      <c r="FK15" s="104"/>
      <c r="FL15" s="104"/>
      <c r="FM15" s="104"/>
      <c r="FN15" s="104"/>
      <c r="FO15" s="101"/>
      <c r="FP15" s="101"/>
      <c r="FQ15" s="101"/>
      <c r="FR15" s="101"/>
      <c r="FS15" s="102" t="s">
        <v>158</v>
      </c>
      <c r="FT15" s="104"/>
      <c r="FU15" s="104"/>
      <c r="FV15" s="104"/>
      <c r="FW15" s="104"/>
      <c r="FX15" s="104"/>
      <c r="FY15" s="101"/>
      <c r="FZ15" s="101"/>
      <c r="GA15" s="101"/>
      <c r="GB15" s="101"/>
      <c r="GC15" s="102" t="s">
        <v>158</v>
      </c>
      <c r="GD15" s="104"/>
      <c r="GE15" s="104"/>
      <c r="GF15" s="104"/>
      <c r="GG15" s="104"/>
      <c r="GH15" s="104"/>
      <c r="GI15" s="101"/>
      <c r="GJ15" s="101"/>
      <c r="GK15" s="101"/>
      <c r="GL15" s="101"/>
      <c r="GM15" s="102" t="s">
        <v>158</v>
      </c>
      <c r="GN15" s="104"/>
      <c r="GO15" s="104"/>
      <c r="GP15" s="104"/>
      <c r="GQ15" s="104"/>
      <c r="GR15" s="104"/>
      <c r="GS15" s="101"/>
      <c r="GT15" s="101"/>
      <c r="GU15" s="101"/>
      <c r="GV15" s="101"/>
      <c r="GW15" s="101"/>
      <c r="GX15" s="102" t="s">
        <v>158</v>
      </c>
      <c r="GY15" s="104"/>
      <c r="GZ15" s="104"/>
      <c r="HA15" s="104"/>
      <c r="HB15" s="104"/>
      <c r="HC15" s="104"/>
      <c r="HD15" s="101"/>
      <c r="HE15" s="101"/>
      <c r="HF15" s="101"/>
      <c r="HG15" s="101"/>
      <c r="HH15" s="102" t="s">
        <v>158</v>
      </c>
      <c r="HI15" s="104"/>
      <c r="HJ15" s="104"/>
      <c r="HK15" s="104"/>
      <c r="HL15" s="104"/>
      <c r="HM15" s="104"/>
      <c r="HN15" s="101"/>
      <c r="HO15" s="101"/>
      <c r="HP15" s="101"/>
      <c r="HQ15" s="101"/>
      <c r="HR15" s="102" t="s">
        <v>158</v>
      </c>
      <c r="HS15" s="104"/>
      <c r="HT15" s="104"/>
      <c r="HU15" s="104"/>
      <c r="HV15" s="104"/>
      <c r="HW15" s="104"/>
      <c r="HX15" s="101"/>
      <c r="HY15" s="101"/>
      <c r="HZ15" s="101"/>
      <c r="IA15" s="101"/>
      <c r="IB15" s="102" t="s">
        <v>158</v>
      </c>
      <c r="IC15" s="104"/>
      <c r="ID15" s="104"/>
      <c r="IE15" s="104"/>
      <c r="IF15" s="104"/>
      <c r="IG15" s="104"/>
      <c r="IH15" s="101"/>
      <c r="II15" s="101"/>
      <c r="IJ15" s="101"/>
      <c r="IK15" s="101"/>
      <c r="IL15" s="102" t="s">
        <v>158</v>
      </c>
      <c r="IM15" s="104"/>
      <c r="IN15" s="104"/>
      <c r="IO15" s="104"/>
      <c r="IP15" s="104"/>
      <c r="IQ15" s="104"/>
      <c r="IR15" s="101"/>
      <c r="IS15" s="101"/>
      <c r="IT15" s="101"/>
      <c r="IU15" s="101"/>
      <c r="IV15" s="101"/>
      <c r="IW15" s="102" t="s">
        <v>158</v>
      </c>
      <c r="IX15" s="104"/>
      <c r="IY15" s="104"/>
      <c r="IZ15" s="104"/>
      <c r="JA15" s="104"/>
      <c r="JB15" s="104"/>
      <c r="JC15" s="101"/>
      <c r="JD15" s="101"/>
      <c r="JE15" s="101"/>
      <c r="JF15" s="101"/>
      <c r="JG15" s="102" t="s">
        <v>158</v>
      </c>
      <c r="JH15" s="104"/>
      <c r="JI15" s="104"/>
      <c r="JJ15" s="104"/>
      <c r="JK15" s="104"/>
      <c r="JL15" s="104"/>
      <c r="JM15" s="101"/>
      <c r="JN15" s="101"/>
      <c r="JO15" s="101"/>
      <c r="JP15" s="101"/>
      <c r="JQ15" s="102" t="s">
        <v>158</v>
      </c>
      <c r="JR15" s="104"/>
      <c r="JS15" s="104"/>
      <c r="JT15" s="104"/>
      <c r="JU15" s="104"/>
      <c r="JV15" s="104"/>
      <c r="JW15" s="101"/>
      <c r="JX15" s="101"/>
      <c r="JY15" s="101"/>
      <c r="JZ15" s="101"/>
      <c r="KA15" s="102" t="s">
        <v>158</v>
      </c>
      <c r="KB15" s="104"/>
      <c r="KC15" s="104"/>
      <c r="KD15" s="104"/>
      <c r="KE15" s="104"/>
      <c r="KF15" s="104"/>
      <c r="KG15" s="101"/>
      <c r="KH15" s="101"/>
      <c r="KI15" s="101"/>
      <c r="KJ15" s="101"/>
      <c r="KK15" s="102" t="s">
        <v>158</v>
      </c>
      <c r="KL15" s="104"/>
      <c r="KM15" s="104"/>
      <c r="KN15" s="104"/>
      <c r="KO15" s="104"/>
      <c r="KP15" s="104"/>
      <c r="KQ15" s="101"/>
      <c r="KR15" s="101"/>
      <c r="KS15" s="101"/>
      <c r="KT15" s="101"/>
      <c r="KU15" s="101"/>
      <c r="KV15" s="102" t="s">
        <v>158</v>
      </c>
      <c r="KW15" s="104"/>
      <c r="KX15" s="104"/>
      <c r="KY15" s="104"/>
      <c r="KZ15" s="104"/>
      <c r="LA15" s="104"/>
      <c r="LB15" s="101"/>
      <c r="LC15" s="101"/>
      <c r="LD15" s="101"/>
      <c r="LE15" s="101"/>
      <c r="LF15" s="102" t="s">
        <v>158</v>
      </c>
      <c r="LG15" s="104"/>
      <c r="LH15" s="104"/>
      <c r="LI15" s="104"/>
      <c r="LJ15" s="104"/>
      <c r="LK15" s="104"/>
      <c r="LL15" s="101"/>
      <c r="LM15" s="101"/>
      <c r="LN15" s="101"/>
      <c r="LO15" s="101"/>
      <c r="LP15" s="102" t="s">
        <v>158</v>
      </c>
      <c r="LQ15" s="104"/>
      <c r="LR15" s="104"/>
      <c r="LS15" s="104"/>
      <c r="LT15" s="104"/>
      <c r="LU15" s="104"/>
      <c r="LV15" s="101"/>
      <c r="LW15" s="101"/>
      <c r="LX15" s="101"/>
      <c r="LY15" s="101"/>
      <c r="LZ15" s="102" t="s">
        <v>158</v>
      </c>
      <c r="MA15" s="104"/>
      <c r="MB15" s="104"/>
      <c r="MC15" s="104"/>
      <c r="MD15" s="104"/>
      <c r="ME15" s="104"/>
      <c r="MF15" s="101"/>
      <c r="MG15" s="101"/>
      <c r="MH15" s="101"/>
      <c r="MI15" s="101"/>
      <c r="MJ15" s="102" t="s">
        <v>158</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1" t="s">
        <v>159</v>
      </c>
      <c r="C16" s="191"/>
      <c r="D16" s="101"/>
      <c r="E16" s="98">
        <f>E15+1</f>
        <v>2</v>
      </c>
      <c r="F16" s="191" t="s">
        <v>15</v>
      </c>
      <c r="G16" s="191"/>
      <c r="H16" s="103" t="s">
        <v>160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1" t="s">
        <v>161</v>
      </c>
      <c r="C17" s="191"/>
      <c r="D17" s="101"/>
      <c r="E17" s="98">
        <f t="shared" ref="E17" si="8">E16+1</f>
        <v>3</v>
      </c>
      <c r="F17" s="191" t="s">
        <v>17</v>
      </c>
      <c r="G17" s="191"/>
      <c r="H17" s="103" t="s">
        <v>162</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163</v>
      </c>
      <c r="AY17" s="107">
        <f>IF(AY7="-",NA(),AY7)</f>
        <v>117.7</v>
      </c>
      <c r="AZ17" s="107">
        <f t="shared" ref="AZ17:BC17" si="9">IF(AZ7="-",NA(),AZ7)</f>
        <v>107.4</v>
      </c>
      <c r="BA17" s="107">
        <f t="shared" si="9"/>
        <v>101.5</v>
      </c>
      <c r="BB17" s="107">
        <f t="shared" si="9"/>
        <v>101.5</v>
      </c>
      <c r="BC17" s="107">
        <f t="shared" si="9"/>
        <v>100.2</v>
      </c>
      <c r="BD17" s="101"/>
      <c r="BE17" s="101"/>
      <c r="BF17" s="101"/>
      <c r="BG17" s="101"/>
      <c r="BH17" s="101"/>
      <c r="BI17" s="106" t="s">
        <v>163</v>
      </c>
      <c r="BJ17" s="107">
        <f>IF(BJ7="-",NA(),BJ7)</f>
        <v>117.7</v>
      </c>
      <c r="BK17" s="107">
        <f t="shared" ref="BK17:BN17" si="10">IF(BK7="-",NA(),BK7)</f>
        <v>149</v>
      </c>
      <c r="BL17" s="107">
        <f t="shared" si="10"/>
        <v>175.8</v>
      </c>
      <c r="BM17" s="107">
        <f t="shared" si="10"/>
        <v>159.6</v>
      </c>
      <c r="BN17" s="107">
        <f t="shared" si="10"/>
        <v>159.30000000000001</v>
      </c>
      <c r="BO17" s="101"/>
      <c r="BP17" s="101"/>
      <c r="BQ17" s="101"/>
      <c r="BR17" s="101"/>
      <c r="BS17" s="101"/>
      <c r="BT17" s="106" t="s">
        <v>163</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163</v>
      </c>
      <c r="CF17" s="107">
        <f>IF(CF7="-",NA(),CF7)</f>
        <v>35318.6</v>
      </c>
      <c r="CG17" s="107">
        <f t="shared" ref="CG17:CJ17" si="12">IF(CG7="-",NA(),CG7)</f>
        <v>39645.199999999997</v>
      </c>
      <c r="CH17" s="107">
        <f t="shared" si="12"/>
        <v>42461.7</v>
      </c>
      <c r="CI17" s="107">
        <f t="shared" si="12"/>
        <v>42174.400000000001</v>
      </c>
      <c r="CJ17" s="107">
        <f t="shared" si="12"/>
        <v>43380.7</v>
      </c>
      <c r="CK17" s="101"/>
      <c r="CL17" s="101"/>
      <c r="CM17" s="101"/>
      <c r="CN17" s="101"/>
      <c r="CO17" s="106" t="s">
        <v>163</v>
      </c>
      <c r="CP17" s="108">
        <f>IF(CP7="-",NA(),CP7)</f>
        <v>10895</v>
      </c>
      <c r="CQ17" s="108">
        <f t="shared" ref="CQ17:CT17" si="13">IF(CQ7="-",NA(),CQ7)</f>
        <v>4423</v>
      </c>
      <c r="CR17" s="108">
        <f t="shared" si="13"/>
        <v>3822</v>
      </c>
      <c r="CS17" s="108">
        <f t="shared" si="13"/>
        <v>4236</v>
      </c>
      <c r="CT17" s="108">
        <f t="shared" si="13"/>
        <v>593</v>
      </c>
      <c r="CU17" s="101"/>
      <c r="CV17" s="101"/>
      <c r="CW17" s="101"/>
      <c r="CX17" s="101"/>
      <c r="CY17" s="101"/>
      <c r="CZ17" s="106" t="s">
        <v>163</v>
      </c>
      <c r="DA17" s="107">
        <f>IF(DA7="-",NA(),DA7)</f>
        <v>13.2</v>
      </c>
      <c r="DB17" s="107">
        <f t="shared" ref="DB17:DE17" si="14">IF(DB7="-",NA(),DB7)</f>
        <v>12.1</v>
      </c>
      <c r="DC17" s="107">
        <f t="shared" si="14"/>
        <v>16.600000000000001</v>
      </c>
      <c r="DD17" s="107">
        <f t="shared" si="14"/>
        <v>14.5</v>
      </c>
      <c r="DE17" s="107">
        <f t="shared" si="14"/>
        <v>15</v>
      </c>
      <c r="DF17" s="101"/>
      <c r="DG17" s="101"/>
      <c r="DH17" s="101"/>
      <c r="DI17" s="101"/>
      <c r="DJ17" s="106" t="s">
        <v>163</v>
      </c>
      <c r="DK17" s="107">
        <f>IF(DK7="-",NA(),DK7)</f>
        <v>0</v>
      </c>
      <c r="DL17" s="107">
        <f t="shared" ref="DL17:DO17" si="15">IF(DL7="-",NA(),DL7)</f>
        <v>0</v>
      </c>
      <c r="DM17" s="107">
        <f t="shared" si="15"/>
        <v>0</v>
      </c>
      <c r="DN17" s="107">
        <f t="shared" si="15"/>
        <v>0</v>
      </c>
      <c r="DO17" s="107">
        <f t="shared" si="15"/>
        <v>0.2</v>
      </c>
      <c r="DP17" s="101"/>
      <c r="DQ17" s="101"/>
      <c r="DR17" s="101"/>
      <c r="DS17" s="101"/>
      <c r="DT17" s="106" t="s">
        <v>163</v>
      </c>
      <c r="DU17" s="107">
        <f>IF(DU7="-",NA(),DU7)</f>
        <v>0</v>
      </c>
      <c r="DV17" s="107">
        <f t="shared" ref="DV17:DY17" si="16">IF(DV7="-",NA(),DV7)</f>
        <v>0</v>
      </c>
      <c r="DW17" s="107">
        <f t="shared" si="16"/>
        <v>0</v>
      </c>
      <c r="DX17" s="107">
        <f t="shared" si="16"/>
        <v>0</v>
      </c>
      <c r="DY17" s="107">
        <f t="shared" si="16"/>
        <v>0</v>
      </c>
      <c r="DZ17" s="101"/>
      <c r="EA17" s="101"/>
      <c r="EB17" s="101"/>
      <c r="EC17" s="101"/>
      <c r="ED17" s="106" t="s">
        <v>163</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163</v>
      </c>
      <c r="EO17" s="107">
        <f>IF(EO7="-",NA(),EO7)</f>
        <v>100</v>
      </c>
      <c r="EP17" s="107">
        <f t="shared" ref="EP17:ES17" si="18">IF(EP7="-",NA(),EP7)</f>
        <v>100</v>
      </c>
      <c r="EQ17" s="107">
        <f t="shared" si="18"/>
        <v>100</v>
      </c>
      <c r="ER17" s="107">
        <f t="shared" si="18"/>
        <v>100</v>
      </c>
      <c r="ES17" s="107">
        <f t="shared" si="18"/>
        <v>100</v>
      </c>
      <c r="ET17" s="101"/>
      <c r="EU17" s="101"/>
      <c r="EV17" s="101"/>
      <c r="EW17" s="101"/>
      <c r="EX17" s="101"/>
      <c r="EY17" s="106" t="s">
        <v>163</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163</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163</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163</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163</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163</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163</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163</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163</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163</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163</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163</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163</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163</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163</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163</v>
      </c>
      <c r="KW17" s="107">
        <f>IF(KW7="-",NA(),KW7)</f>
        <v>13.2</v>
      </c>
      <c r="KX17" s="107">
        <f t="shared" ref="KX17:LA17" si="34">IF(KX7="-",NA(),KX7)</f>
        <v>12.1</v>
      </c>
      <c r="KY17" s="107">
        <f t="shared" si="34"/>
        <v>16.600000000000001</v>
      </c>
      <c r="KZ17" s="107">
        <f t="shared" si="34"/>
        <v>14.5</v>
      </c>
      <c r="LA17" s="107">
        <f t="shared" si="34"/>
        <v>15</v>
      </c>
      <c r="LB17" s="101"/>
      <c r="LC17" s="101"/>
      <c r="LD17" s="101"/>
      <c r="LE17" s="101"/>
      <c r="LF17" s="106" t="s">
        <v>163</v>
      </c>
      <c r="LG17" s="107">
        <f>IF(LG7="-",NA(),LG7)</f>
        <v>0</v>
      </c>
      <c r="LH17" s="107">
        <f t="shared" ref="LH17:LK17" si="35">IF(LH7="-",NA(),LH7)</f>
        <v>0</v>
      </c>
      <c r="LI17" s="107">
        <f t="shared" si="35"/>
        <v>0</v>
      </c>
      <c r="LJ17" s="107">
        <f t="shared" si="35"/>
        <v>0</v>
      </c>
      <c r="LK17" s="107">
        <f t="shared" si="35"/>
        <v>0.2</v>
      </c>
      <c r="LL17" s="101"/>
      <c r="LM17" s="101"/>
      <c r="LN17" s="101"/>
      <c r="LO17" s="101"/>
      <c r="LP17" s="106" t="s">
        <v>163</v>
      </c>
      <c r="LQ17" s="107">
        <f>IF(LQ7="-",NA(),LQ7)</f>
        <v>0</v>
      </c>
      <c r="LR17" s="107">
        <f t="shared" ref="LR17:LU17" si="36">IF(LR7="-",NA(),LR7)</f>
        <v>0</v>
      </c>
      <c r="LS17" s="107">
        <f t="shared" si="36"/>
        <v>0</v>
      </c>
      <c r="LT17" s="107">
        <f t="shared" si="36"/>
        <v>0</v>
      </c>
      <c r="LU17" s="107">
        <f t="shared" si="36"/>
        <v>0</v>
      </c>
      <c r="LV17" s="101"/>
      <c r="LW17" s="101"/>
      <c r="LX17" s="101"/>
      <c r="LY17" s="101"/>
      <c r="LZ17" s="106" t="s">
        <v>163</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163</v>
      </c>
      <c r="MK17" s="107">
        <f>IF(MK7="-",NA(),MK7)</f>
        <v>100</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1" t="s">
        <v>164</v>
      </c>
      <c r="C18" s="19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165</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165</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165</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165</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165</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165</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165</v>
      </c>
      <c r="DK18" s="107">
        <f>IF(DP7="-",NA(),DP7)</f>
        <v>23.7</v>
      </c>
      <c r="DL18" s="107">
        <f t="shared" ref="DL18:DO18" si="45">IF(DQ7="-",NA(),DQ7)</f>
        <v>21.6</v>
      </c>
      <c r="DM18" s="107">
        <f t="shared" si="45"/>
        <v>13.7</v>
      </c>
      <c r="DN18" s="107">
        <f t="shared" si="45"/>
        <v>16.3</v>
      </c>
      <c r="DO18" s="107">
        <f t="shared" si="45"/>
        <v>14.2</v>
      </c>
      <c r="DP18" s="101"/>
      <c r="DQ18" s="101"/>
      <c r="DR18" s="101"/>
      <c r="DS18" s="101"/>
      <c r="DT18" s="106" t="s">
        <v>165</v>
      </c>
      <c r="DU18" s="107">
        <f>IF(DZ7="-",NA(),DZ7)</f>
        <v>126.1</v>
      </c>
      <c r="DV18" s="107">
        <f t="shared" ref="DV18:DY18" si="46">IF(EA7="-",NA(),EA7)</f>
        <v>102.3</v>
      </c>
      <c r="DW18" s="107">
        <f t="shared" si="46"/>
        <v>98.2</v>
      </c>
      <c r="DX18" s="107">
        <f t="shared" si="46"/>
        <v>100.3</v>
      </c>
      <c r="DY18" s="107">
        <f t="shared" si="46"/>
        <v>98.3</v>
      </c>
      <c r="DZ18" s="101"/>
      <c r="EA18" s="101"/>
      <c r="EB18" s="101"/>
      <c r="EC18" s="101"/>
      <c r="ED18" s="106" t="s">
        <v>165</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165</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165</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165</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165</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165</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165</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165</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165</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165</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165</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165</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165</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165</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165</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165</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165</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165</v>
      </c>
      <c r="KW18" s="107">
        <f>IF(OR(NOT($KW$8),LB7="-"),NA(),LB7)</f>
        <v>9.6</v>
      </c>
      <c r="KX18" s="107">
        <f>IF(OR(NOT($KW$8),LC7="-"),NA(),LC7)</f>
        <v>6.4</v>
      </c>
      <c r="KY18" s="107">
        <f>IF(OR(NOT($KW$8),LD7="-"),NA(),LD7)</f>
        <v>13.7</v>
      </c>
      <c r="KZ18" s="107">
        <f>IF(OR(NOT($KW$8),LE7="-"),NA(),LE7)</f>
        <v>12</v>
      </c>
      <c r="LA18" s="107">
        <f>IF(OR(NOT($KW$8),LF7="-"),NA(),LF7)</f>
        <v>14.5</v>
      </c>
      <c r="LB18" s="101"/>
      <c r="LC18" s="101"/>
      <c r="LD18" s="101"/>
      <c r="LE18" s="101"/>
      <c r="LF18" s="106" t="s">
        <v>165</v>
      </c>
      <c r="LG18" s="107">
        <f>IF(OR(NOT($LG$8),LL7="-"),NA(),LL7)</f>
        <v>0</v>
      </c>
      <c r="LH18" s="107">
        <f>IF(OR(NOT($LG$8),LM7="-"),NA(),LM7)</f>
        <v>0.2</v>
      </c>
      <c r="LI18" s="107">
        <f>IF(OR(NOT($LG$8),LN7="-"),NA(),LN7)</f>
        <v>2.9</v>
      </c>
      <c r="LJ18" s="107">
        <f>IF(OR(NOT($LG$8),LO7="-"),NA(),LO7)</f>
        <v>0.6</v>
      </c>
      <c r="LK18" s="107">
        <f>IF(OR(NOT($LG$8),LP7="-"),NA(),LP7)</f>
        <v>0.3</v>
      </c>
      <c r="LL18" s="101"/>
      <c r="LM18" s="101"/>
      <c r="LN18" s="101"/>
      <c r="LO18" s="101"/>
      <c r="LP18" s="106" t="s">
        <v>165</v>
      </c>
      <c r="LQ18" s="107">
        <f>IF(OR(NOT($LQ$8),LV7="-"),NA(),LV7)</f>
        <v>0</v>
      </c>
      <c r="LR18" s="107">
        <f>IF(OR(NOT($LQ$8),LW7="-"),NA(),LW7)</f>
        <v>448</v>
      </c>
      <c r="LS18" s="107">
        <f>IF(OR(NOT($LQ$8),LX7="-"),NA(),LX7)</f>
        <v>259</v>
      </c>
      <c r="LT18" s="107">
        <f>IF(OR(NOT($LQ$8),LY7="-"),NA(),LY7)</f>
        <v>197.2</v>
      </c>
      <c r="LU18" s="107">
        <f>IF(OR(NOT($LQ$8),LZ7="-"),NA(),LZ7)</f>
        <v>184.6</v>
      </c>
      <c r="LV18" s="101"/>
      <c r="LW18" s="101"/>
      <c r="LX18" s="101"/>
      <c r="LY18" s="101"/>
      <c r="LZ18" s="106" t="s">
        <v>165</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165</v>
      </c>
      <c r="MK18" s="107">
        <f>IF(OR(NOT($MK$8),MP7="-"),NA(),MP7)</f>
        <v>100</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1" t="s">
        <v>166</v>
      </c>
      <c r="C19" s="19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153</v>
      </c>
      <c r="AY19" s="107">
        <f>$BI$7</f>
        <v>100</v>
      </c>
      <c r="AZ19" s="107">
        <f t="shared" ref="AZ19:BC19" si="49">$BI$7</f>
        <v>100</v>
      </c>
      <c r="BA19" s="107">
        <f t="shared" si="49"/>
        <v>100</v>
      </c>
      <c r="BB19" s="107">
        <f t="shared" si="49"/>
        <v>100</v>
      </c>
      <c r="BC19" s="107">
        <f t="shared" si="49"/>
        <v>100</v>
      </c>
      <c r="BD19" s="101"/>
      <c r="BE19" s="101"/>
      <c r="BF19" s="101"/>
      <c r="BG19" s="101"/>
      <c r="BH19" s="101"/>
      <c r="BI19" s="109" t="s">
        <v>153</v>
      </c>
      <c r="BJ19" s="107">
        <f>$BT$7</f>
        <v>100</v>
      </c>
      <c r="BK19" s="107">
        <f>$BT$7</f>
        <v>100</v>
      </c>
      <c r="BL19" s="107">
        <f>$BT$7</f>
        <v>100</v>
      </c>
      <c r="BM19" s="107">
        <f>$BT$7</f>
        <v>100</v>
      </c>
      <c r="BN19" s="107">
        <f>$BT$7</f>
        <v>100</v>
      </c>
      <c r="BO19" s="101"/>
      <c r="BP19" s="101"/>
      <c r="BQ19" s="101"/>
      <c r="BR19" s="101"/>
      <c r="BS19" s="101"/>
      <c r="BT19" s="109" t="s">
        <v>153</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1" t="s">
        <v>167</v>
      </c>
      <c r="C20" s="191"/>
      <c r="D20" s="101"/>
    </row>
    <row r="21" spans="1:374">
      <c r="A21" s="98">
        <f t="shared" si="7"/>
        <v>7</v>
      </c>
      <c r="B21" s="191" t="s">
        <v>168</v>
      </c>
      <c r="C21" s="191"/>
      <c r="D21" s="101"/>
    </row>
    <row r="22" spans="1:374">
      <c r="A22" s="98">
        <f t="shared" si="7"/>
        <v>8</v>
      </c>
      <c r="B22" s="191" t="s">
        <v>169</v>
      </c>
      <c r="C22" s="191"/>
      <c r="D22" s="101"/>
      <c r="E22" s="193" t="s">
        <v>170</v>
      </c>
      <c r="F22" s="194"/>
      <c r="G22" s="194"/>
      <c r="H22" s="194"/>
      <c r="I22" s="195"/>
    </row>
    <row r="23" spans="1:374">
      <c r="A23" s="98">
        <f t="shared" si="7"/>
        <v>9</v>
      </c>
      <c r="B23" s="191" t="s">
        <v>171</v>
      </c>
      <c r="C23" s="191"/>
      <c r="D23" s="101"/>
      <c r="E23" s="196"/>
      <c r="F23" s="197"/>
      <c r="G23" s="197"/>
      <c r="H23" s="197"/>
      <c r="I23" s="198"/>
    </row>
    <row r="24" spans="1:374">
      <c r="A24" s="98">
        <f t="shared" si="7"/>
        <v>10</v>
      </c>
      <c r="B24" s="191" t="s">
        <v>172</v>
      </c>
      <c r="C24" s="191"/>
      <c r="D24" s="101"/>
      <c r="E24" s="196"/>
      <c r="F24" s="197"/>
      <c r="G24" s="197"/>
      <c r="H24" s="197"/>
      <c r="I24" s="198"/>
    </row>
    <row r="25" spans="1:374">
      <c r="A25" s="98">
        <f t="shared" si="7"/>
        <v>11</v>
      </c>
      <c r="B25" s="191" t="s">
        <v>173</v>
      </c>
      <c r="C25" s="191"/>
      <c r="D25" s="101"/>
      <c r="E25" s="196"/>
      <c r="F25" s="197"/>
      <c r="G25" s="197"/>
      <c r="H25" s="197"/>
      <c r="I25" s="198"/>
    </row>
    <row r="26" spans="1:374">
      <c r="A26" s="98">
        <f t="shared" si="7"/>
        <v>12</v>
      </c>
      <c r="B26" s="191" t="s">
        <v>174</v>
      </c>
      <c r="C26" s="191"/>
      <c r="D26" s="101"/>
      <c r="E26" s="196"/>
      <c r="F26" s="197"/>
      <c r="G26" s="197"/>
      <c r="H26" s="197"/>
      <c r="I26" s="198"/>
    </row>
    <row r="27" spans="1:374">
      <c r="A27" s="98">
        <f t="shared" si="7"/>
        <v>13</v>
      </c>
      <c r="B27" s="191" t="s">
        <v>175</v>
      </c>
      <c r="C27" s="191"/>
      <c r="D27" s="101"/>
      <c r="E27" s="196"/>
      <c r="F27" s="197"/>
      <c r="G27" s="197"/>
      <c r="H27" s="197"/>
      <c r="I27" s="198"/>
    </row>
    <row r="28" spans="1:374">
      <c r="A28" s="98">
        <f t="shared" si="7"/>
        <v>14</v>
      </c>
      <c r="B28" s="191" t="s">
        <v>176</v>
      </c>
      <c r="C28" s="191"/>
      <c r="D28" s="101"/>
      <c r="E28" s="196"/>
      <c r="F28" s="197"/>
      <c r="G28" s="197"/>
      <c r="H28" s="197"/>
      <c r="I28" s="198"/>
    </row>
    <row r="29" spans="1:374">
      <c r="A29" s="98">
        <f t="shared" si="7"/>
        <v>15</v>
      </c>
      <c r="B29" s="191" t="s">
        <v>177</v>
      </c>
      <c r="C29" s="191"/>
      <c r="D29" s="101"/>
      <c r="E29" s="196"/>
      <c r="F29" s="197"/>
      <c r="G29" s="197"/>
      <c r="H29" s="197"/>
      <c r="I29" s="198"/>
    </row>
    <row r="30" spans="1:374">
      <c r="A30" s="98">
        <f t="shared" si="7"/>
        <v>16</v>
      </c>
      <c r="B30" s="191" t="s">
        <v>178</v>
      </c>
      <c r="C30" s="191"/>
      <c r="D30" s="101"/>
      <c r="E30" s="196"/>
      <c r="F30" s="197"/>
      <c r="G30" s="197"/>
      <c r="H30" s="197"/>
      <c r="I30" s="198"/>
    </row>
    <row r="31" spans="1:374">
      <c r="A31" s="98">
        <f t="shared" si="7"/>
        <v>17</v>
      </c>
      <c r="B31" s="191" t="s">
        <v>179</v>
      </c>
      <c r="C31" s="191"/>
      <c r="D31" s="101"/>
      <c r="E31" s="196"/>
      <c r="F31" s="197"/>
      <c r="G31" s="197"/>
      <c r="H31" s="197"/>
      <c r="I31" s="198"/>
    </row>
    <row r="32" spans="1:374">
      <c r="A32" s="98">
        <f t="shared" si="7"/>
        <v>18</v>
      </c>
      <c r="B32" s="191" t="s">
        <v>180</v>
      </c>
      <c r="C32" s="191"/>
      <c r="D32" s="101"/>
      <c r="E32" s="196"/>
      <c r="F32" s="197"/>
      <c r="G32" s="197"/>
      <c r="H32" s="197"/>
      <c r="I32" s="198"/>
    </row>
    <row r="33" spans="1:16">
      <c r="A33" s="98">
        <f t="shared" si="7"/>
        <v>19</v>
      </c>
      <c r="B33" s="191" t="s">
        <v>181</v>
      </c>
      <c r="C33" s="191"/>
      <c r="D33" s="101"/>
      <c r="E33" s="196"/>
      <c r="F33" s="197"/>
      <c r="G33" s="197"/>
      <c r="H33" s="197"/>
      <c r="I33" s="198"/>
    </row>
    <row r="34" spans="1:16">
      <c r="A34" s="98">
        <f t="shared" si="7"/>
        <v>20</v>
      </c>
      <c r="B34" s="191" t="s">
        <v>182</v>
      </c>
      <c r="C34" s="191"/>
      <c r="D34" s="101"/>
      <c r="E34" s="196"/>
      <c r="F34" s="197"/>
      <c r="G34" s="197"/>
      <c r="H34" s="197"/>
      <c r="I34" s="198"/>
    </row>
    <row r="35" spans="1:16" ht="25.5" customHeight="1">
      <c r="E35" s="199"/>
      <c r="F35" s="200"/>
      <c r="G35" s="200"/>
      <c r="H35" s="200"/>
      <c r="I35" s="201"/>
    </row>
    <row r="37" spans="1:16">
      <c r="L37" s="193" t="s">
        <v>170</v>
      </c>
      <c r="M37" s="194"/>
      <c r="N37" s="194"/>
      <c r="O37" s="194"/>
      <c r="P37" s="195"/>
    </row>
    <row r="38" spans="1:16">
      <c r="L38" s="196"/>
      <c r="M38" s="197"/>
      <c r="N38" s="197"/>
      <c r="O38" s="197"/>
      <c r="P38" s="198"/>
    </row>
    <row r="39" spans="1:16">
      <c r="L39" s="196"/>
      <c r="M39" s="197"/>
      <c r="N39" s="197"/>
      <c r="O39" s="197"/>
      <c r="P39" s="198"/>
    </row>
    <row r="40" spans="1:16">
      <c r="L40" s="196"/>
      <c r="M40" s="197"/>
      <c r="N40" s="197"/>
      <c r="O40" s="197"/>
      <c r="P40" s="198"/>
    </row>
    <row r="41" spans="1:16">
      <c r="L41" s="196"/>
      <c r="M41" s="197"/>
      <c r="N41" s="197"/>
      <c r="O41" s="197"/>
      <c r="P41" s="198"/>
    </row>
    <row r="42" spans="1:16">
      <c r="L42" s="196"/>
      <c r="M42" s="197"/>
      <c r="N42" s="197"/>
      <c r="O42" s="197"/>
      <c r="P42" s="198"/>
    </row>
    <row r="43" spans="1:16">
      <c r="L43" s="196"/>
      <c r="M43" s="197"/>
      <c r="N43" s="197"/>
      <c r="O43" s="197"/>
      <c r="P43" s="198"/>
    </row>
    <row r="44" spans="1:16">
      <c r="L44" s="196"/>
      <c r="M44" s="197"/>
      <c r="N44" s="197"/>
      <c r="O44" s="197"/>
      <c r="P44" s="198"/>
    </row>
    <row r="45" spans="1:16">
      <c r="L45" s="196"/>
      <c r="M45" s="197"/>
      <c r="N45" s="197"/>
      <c r="O45" s="197"/>
      <c r="P45" s="198"/>
    </row>
    <row r="46" spans="1:16">
      <c r="L46" s="196"/>
      <c r="M46" s="197"/>
      <c r="N46" s="197"/>
      <c r="O46" s="197"/>
      <c r="P46" s="198"/>
    </row>
    <row r="47" spans="1:16">
      <c r="L47" s="196"/>
      <c r="M47" s="197"/>
      <c r="N47" s="197"/>
      <c r="O47" s="197"/>
      <c r="P47" s="198"/>
    </row>
    <row r="48" spans="1:16">
      <c r="L48" s="196"/>
      <c r="M48" s="197"/>
      <c r="N48" s="197"/>
      <c r="O48" s="197"/>
      <c r="P48" s="198"/>
    </row>
    <row r="49" spans="12:16">
      <c r="L49" s="196"/>
      <c r="M49" s="197"/>
      <c r="N49" s="197"/>
      <c r="O49" s="197"/>
      <c r="P49" s="198"/>
    </row>
    <row r="50" spans="12:16" ht="26.25" customHeight="1">
      <c r="L50" s="199"/>
      <c r="M50" s="200"/>
      <c r="N50" s="200"/>
      <c r="O50" s="200"/>
      <c r="P50" s="201"/>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2018-02-18T23:54:31Z</cp:lastPrinted>
  <dcterms:created xsi:type="dcterms:W3CDTF">2017-12-18T05:31:03Z</dcterms:created>
  <dcterms:modified xsi:type="dcterms:W3CDTF">2018-02-18T23:54:38Z</dcterms:modified>
</cp:coreProperties>
</file>