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<sst xmlns="http://schemas.openxmlformats.org/spreadsheetml/2006/main" count="251" uniqueCount="126">
  <si>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</si>
  <si>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</si>
  <si>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</si>
  <si>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</si>
  <si>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</si>
  <si>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</si>
  <si>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</si>
  <si>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</si>
  <si>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</si>
  <si>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</si>
  <si>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</si>
  <si>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</si>
  <si>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</si>
  <si>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</si>
  <si>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</si>
  <si>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</si>
  <si>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</si>
  <si>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</si>
  <si>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</si>
  <si>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</si>
  <si>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</si>
  <si>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</si>
  <si>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</si>
  <si>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</si>
  <si>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</si>
  <si>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</si>
  <si>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</si>
  <si>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</si>
  <si>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</si>
  <si>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</si>
  <si>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</si>
  <si>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</si>
  <si>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</si>
  <si>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</si>
  <si>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</si>
  <si>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</si>
  <si>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</si>
  <si>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</si>
  <si>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</si>
  <si>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</si>
  <si>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</si>
  <si>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</si>
  <si>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</si>
  <si>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</si>
  <si>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</si>
  <si>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</si>
  <si>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</si>
  <si>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</si>
  <si>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</si>
  <si>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</si>
  <si>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</si>
  <si>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</si>
  <si>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</si>
  <si>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</si>
  <si>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</si>
  <si>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</si>
  <si>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</si>
  <si>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</si>
  <si>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</si>
  <si>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</si>
  <si>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</si>
  <si>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</si>
  <si>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</si>
  <si>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</si>
  <si>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</si>
  <si>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</si>
  <si>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</si>
  <si>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</si>
  <si>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</si>
  <si>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</si>
  <si>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</si>
  <si>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</si>
  <si>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</si>
  <si>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</si>
  <si>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</si>
  <si>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</si>
  <si>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</si>
  <si>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</si>
  <si>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</si>
  <si>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</si>
  <si>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</si>
  <si>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</si>
  <si>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</si>
  <si>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</si>
  <si>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</si>
  <si>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</si>
  <si>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</si>
  <si>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</si>
  <si>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</si>
  <si>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</si>
  <si>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</si>
  <si>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</si>
  <si>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</si>
  <si>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</si>
  <si>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</si>
  <si>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</si>
  <si>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</si>
  <si>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</si>
  <si>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</si>
  <si>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</si>
  <si>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</si>
  <si>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</si>
  <si>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</si>
  <si>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</si>
  <si>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</si>
  <si>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</si>
  <si>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</si>
  <si>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</si>
  <si>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</si>
  <si>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</si>
  <si>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中之条町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</si>
  <si>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</si>
  <si>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</si>
  <si>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</si>
  <si>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</si>
  <si>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</si>
  <si>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</si>
  <si>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</si>
  <si>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</si>
  <si>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</si>
  <si>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</si>
  <si>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</si>
  <si>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平成７年度から事業を開始し、平成２７年度で２１年が経過した。
　浄化槽本体の修繕は何基か行ったが、布設替えを行う必要がある状況ではない。
　今後、老朽化が進めば計画的に布設替えを行っていく必要がある。</t>
    <rPh sb="15" eb="17">
      <t>ヘイセイ</t>
    </rPh>
    <phoneticPr fontId="7"/>
  </si>
  <si>
    <t>非設置</t>
    <rPh sb="0" eb="1">
      <t>ヒ</t>
    </rPh>
    <rPh sb="1" eb="3">
      <t>セッチ</t>
    </rPh>
    <phoneticPr fontId="4"/>
  </si>
  <si>
    <t>①収益的収支比率
　１００％以上の収支の年度はあるが、一般会計からの繰入金に依存している状況。
　平成２５年度と平成２７年度からは、一般会計からの繰入金を抑え繰越金を減らしたので減少している。
④企業債残高対事業規模比率
　企業債の償還金は１００％一般会計からの繰入金に依存している状況。
⑤経費回収率
　使用料で回収すべき経費を賄えていない状況。
⑥汚水処理原価
　有収水量が減少しているので増加傾向にある。
　汚泥処分量により若干の差が出ているがほぼ横ばいとなっている。
⑦施設利用率
　処理人口が減少しているので減少傾向にある。
⑧水洗化率
　水洗便所の整備が進み１００％の値である。
現状・課題のコメント
　水洗化率は１００％の値ではあるが、処理人口の減少等により使用料の増加は見込まれないので一般会計からの繰入金に依存している状況
　維持管理費等の効率化を図りつつ使用料の改定を視野に入れ経営改善していく必要がある。</t>
    <rPh sb="215" eb="217">
      <t>ジャッカン</t>
    </rPh>
    <rPh sb="218" eb="219">
      <t>サ</t>
    </rPh>
    <rPh sb="220" eb="221">
      <t>デ</t>
    </rPh>
    <rPh sb="227" eb="228">
      <t>ヨコ</t>
    </rPh>
    <rPh sb="246" eb="248">
      <t>ショリ</t>
    </rPh>
    <rPh sb="248" eb="250">
      <t>ジンコウ</t>
    </rPh>
    <rPh sb="290" eb="291">
      <t>アタイ</t>
    </rPh>
    <rPh sb="319" eb="320">
      <t>アタイ</t>
    </rPh>
    <rPh sb="326" eb="328">
      <t>ショリ</t>
    </rPh>
    <rPh sb="328" eb="330">
      <t>ジンコウ</t>
    </rPh>
    <rPh sb="333" eb="334">
      <t>トウ</t>
    </rPh>
    <rPh sb="341" eb="343">
      <t>ゾウカ</t>
    </rPh>
    <rPh sb="344" eb="346">
      <t>ミコ</t>
    </rPh>
    <rPh sb="384" eb="385">
      <t>ハカ</t>
    </rPh>
    <phoneticPr fontId="7"/>
  </si>
  <si>
    <t>　維持管理費等の効率化を図りつつ使用料の改定を視野に入れ経営改善していく必要がある。</t>
    <rPh sb="12" eb="13">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</si>
</sst>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63648"/>
        <c:axId val="340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363648"/>
        <c:axId val="34052736"/>
      </c:lineChart>
      <c:dateAx>
        <c:axId val="32363648"/>
        <c:scaling>
          <c:orientation val="minMax"/>
        </c:scaling>
        <c:delete val="1"/>
        <c:axPos val="b"/>
        <c:numFmt formatCode="ge" sourceLinked="1"/>
        <c:majorTickMark val="none"/>
        <c:minorTickMark val="none"/>
        <c:tickLblPos val="none"/>
        <c:crossAx val="34052736"/>
        <c:crosses val="autoZero"/>
        <c:auto val="1"/>
        <c:lblOffset val="100"/>
        <c:baseTimeUnit val="years"/>
      </c:dateAx>
      <c:valAx>
        <c:axId val="340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51.35</c:v>
                </c:pt>
                <c:pt idx="1">
                  <c:v>48.65</c:v>
                </c:pt>
                <c:pt idx="2">
                  <c:v>45.95</c:v>
                </c:pt>
                <c:pt idx="3">
                  <c:v>45.95</c:v>
                </c:pt>
                <c:pt idx="4">
                  <c:v>45.95</c:v>
                </c:pt>
              </c:numCache>
            </c:numRef>
          </c:val>
        </c:ser>
        <c:dLbls>
          <c:showLegendKey val="0"/>
          <c:showVal val="0"/>
          <c:showCatName val="0"/>
          <c:showSerName val="0"/>
          <c:showPercent val="0"/>
          <c:showBubbleSize val="0"/>
        </c:dLbls>
        <c:gapWidth val="150"/>
        <c:axId val="28856704"/>
        <c:axId val="288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45.33</c:v>
                </c:pt>
                <c:pt idx="1">
                  <c:v>48.69</c:v>
                </c:pt>
                <c:pt idx="2">
                  <c:v>52.52</c:v>
                </c:pt>
                <c:pt idx="3">
                  <c:v>54.14</c:v>
                </c:pt>
                <c:pt idx="4">
                  <c:v>132.99</c:v>
                </c:pt>
              </c:numCache>
            </c:numRef>
          </c:val>
          <c:smooth val="0"/>
        </c:ser>
        <c:dLbls>
          <c:showLegendKey val="0"/>
          <c:showVal val="0"/>
          <c:showCatName val="0"/>
          <c:showSerName val="0"/>
          <c:showPercent val="0"/>
          <c:showBubbleSize val="0"/>
        </c:dLbls>
        <c:marker val="1"/>
        <c:smooth val="0"/>
        <c:axId val="28856704"/>
        <c:axId val="28858624"/>
      </c:lineChart>
      <c:dateAx>
        <c:axId val="28856704"/>
        <c:scaling>
          <c:orientation val="minMax"/>
        </c:scaling>
        <c:delete val="1"/>
        <c:axPos val="b"/>
        <c:numFmt formatCode="ge" sourceLinked="1"/>
        <c:majorTickMark val="none"/>
        <c:minorTickMark val="none"/>
        <c:tickLblPos val="none"/>
        <c:crossAx val="28858624"/>
        <c:crosses val="autoZero"/>
        <c:auto val="1"/>
        <c:lblOffset val="100"/>
        <c:baseTimeUnit val="years"/>
      </c:dateAx>
      <c:valAx>
        <c:axId val="288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c:v>
                </c:pt>
                <c:pt idx="1">
                  <c:v>100</c:v>
                </c:pt>
                <c:pt idx="2">
                  <c:v>100</c:v>
                </c:pt>
                <c:pt idx="3">
                  <c:v>100</c:v>
                </c:pt>
                <c:pt idx="4">
                  <c:v>100</c:v>
                </c:pt>
              </c:numCache>
            </c:numRef>
          </c:val>
        </c:ser>
        <c:dLbls>
          <c:showLegendKey val="0"/>
          <c:showVal val="0"/>
          <c:showCatName val="0"/>
          <c:showSerName val="0"/>
          <c:showPercent val="0"/>
          <c:showBubbleSize val="0"/>
        </c:dLbls>
        <c:gapWidth val="150"/>
        <c:axId val="28872704"/>
        <c:axId val="288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87.3</c:v>
                </c:pt>
                <c:pt idx="1">
                  <c:v>87.42</c:v>
                </c:pt>
                <c:pt idx="2">
                  <c:v>84.94</c:v>
                </c:pt>
                <c:pt idx="3">
                  <c:v>84.69</c:v>
                </c:pt>
                <c:pt idx="4">
                  <c:v>82.94</c:v>
                </c:pt>
              </c:numCache>
            </c:numRef>
          </c:val>
          <c:smooth val="0"/>
        </c:ser>
        <c:dLbls>
          <c:showLegendKey val="0"/>
          <c:showVal val="0"/>
          <c:showCatName val="0"/>
          <c:showSerName val="0"/>
          <c:showPercent val="0"/>
          <c:showBubbleSize val="0"/>
        </c:dLbls>
        <c:marker val="1"/>
        <c:smooth val="0"/>
        <c:axId val="28872704"/>
        <c:axId val="28874624"/>
      </c:lineChart>
      <c:dateAx>
        <c:axId val="28872704"/>
        <c:scaling>
          <c:orientation val="minMax"/>
        </c:scaling>
        <c:delete val="1"/>
        <c:axPos val="b"/>
        <c:numFmt formatCode="ge" sourceLinked="1"/>
        <c:majorTickMark val="none"/>
        <c:minorTickMark val="none"/>
        <c:tickLblPos val="none"/>
        <c:crossAx val="28874624"/>
        <c:crosses val="autoZero"/>
        <c:auto val="1"/>
        <c:lblOffset val="100"/>
        <c:baseTimeUnit val="years"/>
      </c:dateAx>
      <c:valAx>
        <c:axId val="288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112.52</c:v>
                </c:pt>
                <c:pt idx="1">
                  <c:v>74.95</c:v>
                </c:pt>
                <c:pt idx="2">
                  <c:v>102.17</c:v>
                </c:pt>
                <c:pt idx="3">
                  <c:v>64.38</c:v>
                </c:pt>
                <c:pt idx="4">
                  <c:v>67.290000000000006</c:v>
                </c:pt>
              </c:numCache>
            </c:numRef>
          </c:val>
        </c:ser>
        <c:dLbls>
          <c:showLegendKey val="0"/>
          <c:showVal val="0"/>
          <c:showCatName val="0"/>
          <c:showSerName val="0"/>
          <c:showPercent val="0"/>
          <c:showBubbleSize val="0"/>
        </c:dLbls>
        <c:gapWidth val="150"/>
        <c:axId val="38343040"/>
        <c:axId val="383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43040"/>
        <c:axId val="38345728"/>
      </c:lineChart>
      <c:dateAx>
        <c:axId val="38343040"/>
        <c:scaling>
          <c:orientation val="minMax"/>
        </c:scaling>
        <c:delete val="1"/>
        <c:axPos val="b"/>
        <c:numFmt formatCode="ge" sourceLinked="1"/>
        <c:majorTickMark val="none"/>
        <c:minorTickMark val="none"/>
        <c:tickLblPos val="none"/>
        <c:crossAx val="38345728"/>
        <c:crosses val="autoZero"/>
        <c:auto val="1"/>
        <c:lblOffset val="100"/>
        <c:baseTimeUnit val="years"/>
      </c:dateAx>
      <c:valAx>
        <c:axId val="383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48992"/>
        <c:axId val="1126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48992"/>
        <c:axId val="112609152"/>
      </c:lineChart>
      <c:dateAx>
        <c:axId val="84548992"/>
        <c:scaling>
          <c:orientation val="minMax"/>
        </c:scaling>
        <c:delete val="1"/>
        <c:axPos val="b"/>
        <c:numFmt formatCode="ge" sourceLinked="1"/>
        <c:majorTickMark val="none"/>
        <c:minorTickMark val="none"/>
        <c:tickLblPos val="none"/>
        <c:crossAx val="112609152"/>
        <c:crosses val="autoZero"/>
        <c:auto val="1"/>
        <c:lblOffset val="100"/>
        <c:baseTimeUnit val="years"/>
      </c:dateAx>
      <c:valAx>
        <c:axId val="1126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3360"/>
        <c:axId val="287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3360"/>
        <c:axId val="28705536"/>
      </c:lineChart>
      <c:dateAx>
        <c:axId val="28703360"/>
        <c:scaling>
          <c:orientation val="minMax"/>
        </c:scaling>
        <c:delete val="1"/>
        <c:axPos val="b"/>
        <c:numFmt formatCode="ge" sourceLinked="1"/>
        <c:majorTickMark val="none"/>
        <c:minorTickMark val="none"/>
        <c:tickLblPos val="none"/>
        <c:crossAx val="28705536"/>
        <c:crosses val="autoZero"/>
        <c:auto val="1"/>
        <c:lblOffset val="100"/>
        <c:baseTimeUnit val="years"/>
      </c:dateAx>
      <c:valAx>
        <c:axId val="287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35744"/>
        <c:axId val="287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35744"/>
        <c:axId val="28750208"/>
      </c:lineChart>
      <c:dateAx>
        <c:axId val="28735744"/>
        <c:scaling>
          <c:orientation val="minMax"/>
        </c:scaling>
        <c:delete val="1"/>
        <c:axPos val="b"/>
        <c:numFmt formatCode="ge" sourceLinked="1"/>
        <c:majorTickMark val="none"/>
        <c:minorTickMark val="none"/>
        <c:tickLblPos val="none"/>
        <c:crossAx val="28750208"/>
        <c:crosses val="autoZero"/>
        <c:auto val="1"/>
        <c:lblOffset val="100"/>
        <c:baseTimeUnit val="years"/>
      </c:dateAx>
      <c:valAx>
        <c:axId val="287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68128"/>
        <c:axId val="287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68128"/>
        <c:axId val="28770304"/>
      </c:lineChart>
      <c:dateAx>
        <c:axId val="28768128"/>
        <c:scaling>
          <c:orientation val="minMax"/>
        </c:scaling>
        <c:delete val="1"/>
        <c:axPos val="b"/>
        <c:numFmt formatCode="ge" sourceLinked="1"/>
        <c:majorTickMark val="none"/>
        <c:minorTickMark val="none"/>
        <c:tickLblPos val="none"/>
        <c:crossAx val="28770304"/>
        <c:crosses val="autoZero"/>
        <c:auto val="1"/>
        <c:lblOffset val="100"/>
        <c:baseTimeUnit val="years"/>
      </c:dateAx>
      <c:valAx>
        <c:axId val="287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788224"/>
        <c:axId val="287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825.66</c:v>
                </c:pt>
                <c:pt idx="1">
                  <c:v>799.41</c:v>
                </c:pt>
                <c:pt idx="2">
                  <c:v>701.33</c:v>
                </c:pt>
                <c:pt idx="3">
                  <c:v>663.76</c:v>
                </c:pt>
                <c:pt idx="4">
                  <c:v>566.35</c:v>
                </c:pt>
              </c:numCache>
            </c:numRef>
          </c:val>
          <c:smooth val="0"/>
        </c:ser>
        <c:dLbls>
          <c:showLegendKey val="0"/>
          <c:showVal val="0"/>
          <c:showCatName val="0"/>
          <c:showSerName val="0"/>
          <c:showPercent val="0"/>
          <c:showBubbleSize val="0"/>
        </c:dLbls>
        <c:marker val="1"/>
        <c:smooth val="0"/>
        <c:axId val="28788224"/>
        <c:axId val="28790144"/>
      </c:lineChart>
      <c:dateAx>
        <c:axId val="28788224"/>
        <c:scaling>
          <c:orientation val="minMax"/>
        </c:scaling>
        <c:delete val="1"/>
        <c:axPos val="b"/>
        <c:numFmt formatCode="ge" sourceLinked="1"/>
        <c:majorTickMark val="none"/>
        <c:minorTickMark val="none"/>
        <c:tickLblPos val="none"/>
        <c:crossAx val="28790144"/>
        <c:crosses val="autoZero"/>
        <c:auto val="1"/>
        <c:lblOffset val="100"/>
        <c:baseTimeUnit val="years"/>
      </c:dateAx>
      <c:valAx>
        <c:axId val="287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77.89</c:v>
                </c:pt>
                <c:pt idx="1">
                  <c:v>57.43</c:v>
                </c:pt>
                <c:pt idx="2">
                  <c:v>67.900000000000006</c:v>
                </c:pt>
                <c:pt idx="3">
                  <c:v>51.18</c:v>
                </c:pt>
                <c:pt idx="4">
                  <c:v>56.12</c:v>
                </c:pt>
              </c:numCache>
            </c:numRef>
          </c:val>
        </c:ser>
        <c:dLbls>
          <c:showLegendKey val="0"/>
          <c:showVal val="0"/>
          <c:showCatName val="0"/>
          <c:showSerName val="0"/>
          <c:showPercent val="0"/>
          <c:showBubbleSize val="0"/>
        </c:dLbls>
        <c:gapWidth val="150"/>
        <c:axId val="28804224"/>
        <c:axId val="288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51.57</c:v>
                </c:pt>
                <c:pt idx="2">
                  <c:v>53.48</c:v>
                </c:pt>
                <c:pt idx="3">
                  <c:v>53.76</c:v>
                </c:pt>
                <c:pt idx="4">
                  <c:v>52.27</c:v>
                </c:pt>
              </c:numCache>
            </c:numRef>
          </c:val>
          <c:smooth val="0"/>
        </c:ser>
        <c:dLbls>
          <c:showLegendKey val="0"/>
          <c:showVal val="0"/>
          <c:showCatName val="0"/>
          <c:showSerName val="0"/>
          <c:showPercent val="0"/>
          <c:showBubbleSize val="0"/>
        </c:dLbls>
        <c:marker val="1"/>
        <c:smooth val="0"/>
        <c:axId val="28804224"/>
        <c:axId val="28806144"/>
      </c:lineChart>
      <c:dateAx>
        <c:axId val="28804224"/>
        <c:scaling>
          <c:orientation val="minMax"/>
        </c:scaling>
        <c:delete val="1"/>
        <c:axPos val="b"/>
        <c:numFmt formatCode="ge" sourceLinked="1"/>
        <c:majorTickMark val="none"/>
        <c:minorTickMark val="none"/>
        <c:tickLblPos val="none"/>
        <c:crossAx val="28806144"/>
        <c:crosses val="autoZero"/>
        <c:auto val="1"/>
        <c:lblOffset val="100"/>
        <c:baseTimeUnit val="years"/>
      </c:dateAx>
      <c:valAx>
        <c:axId val="288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152.53</c:v>
                </c:pt>
                <c:pt idx="1">
                  <c:v>206.25</c:v>
                </c:pt>
                <c:pt idx="2">
                  <c:v>176.9</c:v>
                </c:pt>
                <c:pt idx="3">
                  <c:v>236.52</c:v>
                </c:pt>
                <c:pt idx="4">
                  <c:v>218.56</c:v>
                </c:pt>
              </c:numCache>
            </c:numRef>
          </c:val>
        </c:ser>
        <c:dLbls>
          <c:showLegendKey val="0"/>
          <c:showVal val="0"/>
          <c:showCatName val="0"/>
          <c:showSerName val="0"/>
          <c:showPercent val="0"/>
          <c:showBubbleSize val="0"/>
        </c:dLbls>
        <c:gapWidth val="150"/>
        <c:axId val="28828416"/>
        <c:axId val="288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275.01</c:v>
                </c:pt>
                <c:pt idx="1">
                  <c:v>282.5</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28828416"/>
        <c:axId val="28830336"/>
      </c:lineChart>
      <c:dateAx>
        <c:axId val="28828416"/>
        <c:scaling>
          <c:orientation val="minMax"/>
        </c:scaling>
        <c:delete val="1"/>
        <c:axPos val="b"/>
        <c:numFmt formatCode="ge" sourceLinked="1"/>
        <c:majorTickMark val="none"/>
        <c:minorTickMark val="none"/>
        <c:tickLblPos val="none"/>
        <c:crossAx val="28830336"/>
        <c:crosses val="autoZero"/>
        <c:auto val="1"/>
        <c:lblOffset val="100"/>
        <c:baseTimeUnit val="years"/>
      </c:dateAx>
      <c:valAx>
        <c:axId val="288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群馬県　中之条町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123</v>
      </c>
      <c r="AE8" s="73"/>
      <c r="AF8" s="73"/>
      <c r="AG8" s="73"/>
      <c r="AH8" s="73"/>
      <c r="AI8" s="73"/>
      <c r="AJ8" s="73"/>
      <c r="AK8" s="4"/>
      <c r="AL8" s="67">
        <f>データ!S6</f>
        <v>16781</v>
      </c>
      <c r="AM8" s="67"/>
      <c r="AN8" s="67"/>
      <c r="AO8" s="67"/>
      <c r="AP8" s="67"/>
      <c r="AQ8" s="67"/>
      <c r="AR8" s="67"/>
      <c r="AS8" s="67"/>
      <c r="AT8" s="66">
        <f>データ!T6</f>
        <v>439.28</v>
      </c>
      <c r="AU8" s="66"/>
      <c r="AV8" s="66"/>
      <c r="AW8" s="66"/>
      <c r="AX8" s="66"/>
      <c r="AY8" s="66"/>
      <c r="AZ8" s="66"/>
      <c r="BA8" s="66"/>
      <c r="BB8" s="66">
        <f>データ!U6</f>
        <v>38.200000000000003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0.41</v>
      </c>
      <c r="Q10" s="66"/>
      <c r="R10" s="66"/>
      <c r="S10" s="66"/>
      <c r="T10" s="66"/>
      <c r="U10" s="66"/>
      <c r="V10" s="66"/>
      <c r="W10" s="66">
        <f>データ!Q6</f>
        <v>100</v>
      </c>
      <c r="X10" s="66"/>
      <c r="Y10" s="66"/>
      <c r="Z10" s="66"/>
      <c r="AA10" s="66"/>
      <c r="AB10" s="66"/>
      <c r="AC10" s="66"/>
      <c r="AD10" s="67">
        <f>データ!R6</f>
        <v>2160</v>
      </c>
      <c r="AE10" s="67"/>
      <c r="AF10" s="67"/>
      <c r="AG10" s="67"/>
      <c r="AH10" s="67"/>
      <c r="AI10" s="67"/>
      <c r="AJ10" s="67"/>
      <c r="AK10" s="2"/>
      <c r="AL10" s="67">
        <f>データ!V6</f>
        <v>68</v>
      </c>
      <c r="AM10" s="67"/>
      <c r="AN10" s="67"/>
      <c r="AO10" s="67"/>
      <c r="AP10" s="67"/>
      <c r="AQ10" s="67"/>
      <c r="AR10" s="67"/>
      <c r="AS10" s="67"/>
      <c r="AT10" s="66">
        <f>データ!W6</f>
        <v>0.01</v>
      </c>
      <c r="AU10" s="66"/>
      <c r="AV10" s="66"/>
      <c r="AW10" s="66"/>
      <c r="AX10" s="66"/>
      <c r="AY10" s="66"/>
      <c r="AZ10" s="66"/>
      <c r="BA10" s="66"/>
      <c r="BB10" s="66">
        <f>データ!X6</f>
        <v>6800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104213</v>
      </c>
      <c r="D6" s="33">
        <f t="shared" si="3"/>
        <v>47</v>
      </c>
      <c r="E6" s="33">
        <f t="shared" si="3"/>
        <v>18</v>
      </c>
      <c r="F6" s="33">
        <f t="shared" si="3"/>
        <v>1</v>
      </c>
      <c r="G6" s="33">
        <f t="shared" si="3"/>
        <v>0</v>
      </c>
      <c r="H6" s="33" t="str">
        <f t="shared" si="3"/>
        <v>群馬県　中之条町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0.41</v>
      </c>
      <c r="Q6" s="34">
        <f t="shared" si="3"/>
        <v>100</v>
      </c>
      <c r="R6" s="34">
        <f t="shared" si="3"/>
        <v>2160</v>
      </c>
      <c r="S6" s="34">
        <f t="shared" si="3"/>
        <v>16781</v>
      </c>
      <c r="T6" s="34">
        <f t="shared" si="3"/>
        <v>439.28</v>
      </c>
      <c r="U6" s="34">
        <f t="shared" si="3"/>
        <v>38.200000000000003</v>
      </c>
      <c r="V6" s="34">
        <f t="shared" si="3"/>
        <v>68</v>
      </c>
      <c r="W6" s="34">
        <f t="shared" si="3"/>
        <v>0.01</v>
      </c>
      <c r="X6" s="34">
        <f t="shared" si="3"/>
        <v>6800</v>
      </c>
      <c r="Y6" s="35">
        <f>IF(Y7="",NA(),Y7)</f>
        <v>112.52</v>
      </c>
      <c r="Z6" s="35">
        <f t="shared" ref="Z6:AH6" si="4">IF(Z7="",NA(),Z7)</f>
        <v>74.95</v>
      </c>
      <c r="AA6" s="35">
        <f t="shared" si="4"/>
        <v>102.17</v>
      </c>
      <c r="AB6" s="35">
        <f t="shared" si="4"/>
        <v>64.38</v>
      </c>
      <c r="AC6" s="35">
        <f t="shared" si="4"/>
        <v>67.290000000000006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825.66</v>
      </c>
      <c r="BL6" s="35">
        <f t="shared" si="7"/>
        <v>799.41</v>
      </c>
      <c r="BM6" s="35">
        <f t="shared" si="7"/>
        <v>701.33</v>
      </c>
      <c r="BN6" s="35">
        <f t="shared" si="7"/>
        <v>663.76</v>
      </c>
      <c r="BO6" s="35">
        <f t="shared" si="7"/>
        <v>566.35</v>
      </c>
      <c r="BP6" s="34" t="str">
        <f>IF(BP7="","",IF(BP7="-","【-】","【"&amp;SUBSTITUTE(TEXT(BP7,"#,##0.00"),"-","△")&amp;"】"))</f>
        <v>【559.52】</v>
      </c>
      <c r="BQ6" s="35">
        <f>IF(BQ7="",NA(),BQ7)</f>
        <v>77.89</v>
      </c>
      <c r="BR6" s="35">
        <f t="shared" ref="BR6:BZ6" si="8">IF(BR7="",NA(),BR7)</f>
        <v>57.43</v>
      </c>
      <c r="BS6" s="35">
        <f t="shared" si="8"/>
        <v>67.900000000000006</v>
      </c>
      <c r="BT6" s="35">
        <f t="shared" si="8"/>
        <v>51.18</v>
      </c>
      <c r="BU6" s="35">
        <f t="shared" si="8"/>
        <v>56.12</v>
      </c>
      <c r="BV6" s="35">
        <f t="shared" si="8"/>
        <v>53.57</v>
      </c>
      <c r="BW6" s="35">
        <f t="shared" si="8"/>
        <v>51.57</v>
      </c>
      <c r="BX6" s="35">
        <f t="shared" si="8"/>
        <v>53.48</v>
      </c>
      <c r="BY6" s="35">
        <f t="shared" si="8"/>
        <v>53.76</v>
      </c>
      <c r="BZ6" s="35">
        <f t="shared" si="8"/>
        <v>52.27</v>
      </c>
      <c r="CA6" s="34" t="str">
        <f>IF(CA7="","",IF(CA7="-","【-】","【"&amp;SUBSTITUTE(TEXT(CA7,"#,##0.00"),"-","△")&amp;"】"))</f>
        <v>【52.20】</v>
      </c>
      <c r="CB6" s="35">
        <f>IF(CB7="",NA(),CB7)</f>
        <v>152.53</v>
      </c>
      <c r="CC6" s="35">
        <f t="shared" ref="CC6:CK6" si="9">IF(CC7="",NA(),CC7)</f>
        <v>206.25</v>
      </c>
      <c r="CD6" s="35">
        <f t="shared" si="9"/>
        <v>176.9</v>
      </c>
      <c r="CE6" s="35">
        <f t="shared" si="9"/>
        <v>236.52</v>
      </c>
      <c r="CF6" s="35">
        <f t="shared" si="9"/>
        <v>218.56</v>
      </c>
      <c r="CG6" s="35">
        <f t="shared" si="9"/>
        <v>275.01</v>
      </c>
      <c r="CH6" s="35">
        <f t="shared" si="9"/>
        <v>282.5</v>
      </c>
      <c r="CI6" s="35">
        <f t="shared" si="9"/>
        <v>277.29000000000002</v>
      </c>
      <c r="CJ6" s="35">
        <f t="shared" si="9"/>
        <v>275.25</v>
      </c>
      <c r="CK6" s="35">
        <f t="shared" si="9"/>
        <v>291.01</v>
      </c>
      <c r="CL6" s="34" t="str">
        <f>IF(CL7="","",IF(CL7="-","【-】","【"&amp;SUBSTITUTE(TEXT(CL7,"#,##0.00"),"-","△")&amp;"】"))</f>
        <v>【295.20】</v>
      </c>
      <c r="CM6" s="35">
        <f>IF(CM7="",NA(),CM7)</f>
        <v>51.35</v>
      </c>
      <c r="CN6" s="35">
        <f t="shared" ref="CN6:CV6" si="10">IF(CN7="",NA(),CN7)</f>
        <v>48.65</v>
      </c>
      <c r="CO6" s="35">
        <f t="shared" si="10"/>
        <v>45.95</v>
      </c>
      <c r="CP6" s="35">
        <f t="shared" si="10"/>
        <v>45.95</v>
      </c>
      <c r="CQ6" s="35">
        <f t="shared" si="10"/>
        <v>45.95</v>
      </c>
      <c r="CR6" s="35">
        <f t="shared" si="10"/>
        <v>45.33</v>
      </c>
      <c r="CS6" s="35">
        <f t="shared" si="10"/>
        <v>48.69</v>
      </c>
      <c r="CT6" s="35">
        <f t="shared" si="10"/>
        <v>52.52</v>
      </c>
      <c r="CU6" s="35">
        <f t="shared" si="10"/>
        <v>54.14</v>
      </c>
      <c r="CV6" s="35">
        <f t="shared" si="10"/>
        <v>132.99</v>
      </c>
      <c r="CW6" s="34" t="str">
        <f>IF(CW7="","",IF(CW7="-","【-】","【"&amp;SUBSTITUTE(TEXT(CW7,"#,##0.00"),"-","△")&amp;"】"))</f>
        <v>【122.90】</v>
      </c>
      <c r="CX6" s="35">
        <f>IF(CX7="",NA(),CX7)</f>
        <v>98.7</v>
      </c>
      <c r="CY6" s="35">
        <f t="shared" ref="CY6:DG6" si="11">IF(CY7="",NA(),CY7)</f>
        <v>100</v>
      </c>
      <c r="CZ6" s="35">
        <f t="shared" si="11"/>
        <v>100</v>
      </c>
      <c r="DA6" s="35">
        <f t="shared" si="11"/>
        <v>100</v>
      </c>
      <c r="DB6" s="35">
        <f t="shared" si="11"/>
        <v>100</v>
      </c>
      <c r="DC6" s="35">
        <f t="shared" si="11"/>
        <v>87.3</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104213</v>
      </c>
      <c r="D7" s="37">
        <v>47</v>
      </c>
      <c r="E7" s="37">
        <v>18</v>
      </c>
      <c r="F7" s="37">
        <v>1</v>
      </c>
      <c r="G7" s="37">
        <v>0</v>
      </c>
      <c r="H7" s="37" t="s">
        <v>110</v>
      </c>
      <c r="I7" s="37" t="s">
        <v>111</v>
      </c>
      <c r="J7" s="37" t="s">
        <v>112</v>
      </c>
      <c r="K7" s="37" t="s">
        <v>113</v>
      </c>
      <c r="L7" s="37" t="s">
        <v>114</v>
      </c>
      <c r="M7" s="37"/>
      <c r="N7" s="38" t="s">
        <v>115</v>
      </c>
      <c r="O7" s="38" t="s">
        <v>116</v>
      </c>
      <c r="P7" s="38">
        <v>0.41</v>
      </c>
      <c r="Q7" s="38">
        <v>100</v>
      </c>
      <c r="R7" s="38">
        <v>2160</v>
      </c>
      <c r="S7" s="38">
        <v>16781</v>
      </c>
      <c r="T7" s="38">
        <v>439.28</v>
      </c>
      <c r="U7" s="38">
        <v>38.200000000000003</v>
      </c>
      <c r="V7" s="38">
        <v>68</v>
      </c>
      <c r="W7" s="38">
        <v>0.01</v>
      </c>
      <c r="X7" s="38">
        <v>6800</v>
      </c>
      <c r="Y7" s="38">
        <v>112.52</v>
      </c>
      <c r="Z7" s="38">
        <v>74.95</v>
      </c>
      <c r="AA7" s="38">
        <v>102.17</v>
      </c>
      <c r="AB7" s="38">
        <v>64.38</v>
      </c>
      <c r="AC7" s="38">
        <v>67.290000000000006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825.66</v>
      </c>
      <c r="BL7" s="38">
        <v>799.41</v>
      </c>
      <c r="BM7" s="38">
        <v>701.33</v>
      </c>
      <c r="BN7" s="38">
        <v>663.76</v>
      </c>
      <c r="BO7" s="38">
        <v>566.35</v>
      </c>
      <c r="BP7" s="38">
        <v>559.52</v>
      </c>
      <c r="BQ7" s="38">
        <v>77.89</v>
      </c>
      <c r="BR7" s="38">
        <v>57.43</v>
      </c>
      <c r="BS7" s="38">
        <v>67.900000000000006</v>
      </c>
      <c r="BT7" s="38">
        <v>51.18</v>
      </c>
      <c r="BU7" s="38">
        <v>56.12</v>
      </c>
      <c r="BV7" s="38">
        <v>53.57</v>
      </c>
      <c r="BW7" s="38">
        <v>51.57</v>
      </c>
      <c r="BX7" s="38">
        <v>53.48</v>
      </c>
      <c r="BY7" s="38">
        <v>53.76</v>
      </c>
      <c r="BZ7" s="38">
        <v>52.27</v>
      </c>
      <c r="CA7" s="38">
        <v>52.2</v>
      </c>
      <c r="CB7" s="38">
        <v>152.53</v>
      </c>
      <c r="CC7" s="38">
        <v>206.25</v>
      </c>
      <c r="CD7" s="38">
        <v>176.9</v>
      </c>
      <c r="CE7" s="38">
        <v>236.52</v>
      </c>
      <c r="CF7" s="38">
        <v>218.56</v>
      </c>
      <c r="CG7" s="38">
        <v>275.01</v>
      </c>
      <c r="CH7" s="38">
        <v>282.5</v>
      </c>
      <c r="CI7" s="38">
        <v>277.29000000000002</v>
      </c>
      <c r="CJ7" s="38">
        <v>275.25</v>
      </c>
      <c r="CK7" s="38">
        <v>291.01</v>
      </c>
      <c r="CL7" s="38">
        <v>295.2</v>
      </c>
      <c r="CM7" s="38">
        <v>51.35</v>
      </c>
      <c r="CN7" s="38">
        <v>48.65</v>
      </c>
      <c r="CO7" s="38">
        <v>45.95</v>
      </c>
      <c r="CP7" s="38">
        <v>45.95</v>
      </c>
      <c r="CQ7" s="38">
        <v>45.95</v>
      </c>
      <c r="CR7" s="38">
        <v>45.33</v>
      </c>
      <c r="CS7" s="38">
        <v>48.69</v>
      </c>
      <c r="CT7" s="38">
        <v>52.52</v>
      </c>
      <c r="CU7" s="38">
        <v>54.14</v>
      </c>
      <c r="CV7" s="38">
        <v>132.99</v>
      </c>
      <c r="CW7" s="38">
        <v>122.9</v>
      </c>
      <c r="CX7" s="38">
        <v>98.7</v>
      </c>
      <c r="CY7" s="38">
        <v>100</v>
      </c>
      <c r="CZ7" s="38">
        <v>100</v>
      </c>
      <c r="DA7" s="38">
        <v>100</v>
      </c>
      <c r="DB7" s="38">
        <v>100</v>
      </c>
      <c r="DC7" s="38">
        <v>87.3</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2018-02-26T08:50:44Z</cp:lastPrinted>
  <dcterms:created xsi:type="dcterms:W3CDTF">2017-12-25T02:43:14Z</dcterms:created>
  <dcterms:modified xsi:type="dcterms:W3CDTF">2018-02-26T08:50:48Z</dcterms:modified>
  <cp:category/>
</cp:coreProperties>
</file>