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<sst xmlns="http://schemas.openxmlformats.org/spreadsheetml/2006/main" count="250" uniqueCount="125">
  <si>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</si>
  <si>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</si>
  <si>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</si>
  <si>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</si>
  <si>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</si>
  <si>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</si>
  <si>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</si>
  <si>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</si>
  <si>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</si>
  <si>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</si>
  <si>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</si>
  <si>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</si>
  <si>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</si>
  <si>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</si>
  <si>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</si>
  <si>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</si>
  <si>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</si>
  <si>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</si>
  <si>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</si>
  <si>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</si>
  <si>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</si>
  <si>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</si>
  <si>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</si>
  <si>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</si>
  <si>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</si>
  <si>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</si>
  <si>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</si>
  <si>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</si>
  <si>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</si>
  <si>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</si>
  <si>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</si>
  <si>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</si>
  <si>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</si>
  <si>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</si>
  <si>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</si>
  <si>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</si>
  <si>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</si>
  <si>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</si>
  <si>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</si>
  <si>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</si>
  <si>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</si>
  <si>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</si>
  <si>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</si>
  <si>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</si>
  <si>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</si>
  <si>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</si>
  <si>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</si>
  <si>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</si>
  <si>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</si>
  <si>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</si>
  <si>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</si>
  <si>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</si>
  <si>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</si>
  <si>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</si>
  <si>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</si>
  <si>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</si>
  <si>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</si>
  <si>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</si>
  <si>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</si>
  <si>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</si>
  <si>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</si>
  <si>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</si>
  <si>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</si>
  <si>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</si>
  <si>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</si>
  <si>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</si>
  <si>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</si>
  <si>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</si>
  <si>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</si>
  <si>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</si>
  <si>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</si>
  <si>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</si>
  <si>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</si>
  <si>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</si>
  <si>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</si>
  <si>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</si>
  <si>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</si>
  <si>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</si>
  <si>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</si>
  <si>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</si>
  <si>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</si>
  <si>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</si>
  <si>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</si>
  <si>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</si>
  <si>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</si>
  <si>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</si>
  <si>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</si>
  <si>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</si>
  <si>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</si>
  <si>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</si>
  <si>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</si>
  <si>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</si>
  <si>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</si>
  <si>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</si>
  <si>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</si>
  <si>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</si>
  <si>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</si>
  <si>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</si>
  <si>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</si>
  <si>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</si>
  <si>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</si>
  <si>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</si>
  <si>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</si>
  <si>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</si>
  <si>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</si>
  <si>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</si>
  <si>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</si>
  <si>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</si>
  <si>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</si>
  <si>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</si>
  <si>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長野原町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</si>
  <si>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</si>
  <si>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</si>
  <si>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</si>
  <si>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</si>
  <si>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</si>
  <si>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</si>
  <si>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</si>
  <si>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</si>
  <si>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</si>
  <si>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</si>
  <si>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</si>
  <si>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⑤経費回収率が類似団体より低いため使用料金が適正ではないと考えられます。適正な維持管理を行い設備への負荷を軽減させ維持管理コストを減らしていくことが重要だと考えます。</t>
    <rPh sb="1" eb="3">
      <t>ケイヒ</t>
    </rPh>
    <rPh sb="3" eb="6">
      <t>カイシュウリツ</t>
    </rPh>
    <rPh sb="7" eb="9">
      <t>ルイジ</t>
    </rPh>
    <rPh sb="9" eb="11">
      <t>ダンタイ</t>
    </rPh>
    <rPh sb="13" eb="14">
      <t>ヒク</t>
    </rPh>
    <rPh sb="17" eb="19">
      <t>シヨウ</t>
    </rPh>
    <rPh sb="19" eb="21">
      <t>リョウキン</t>
    </rPh>
    <rPh sb="22" eb="24">
      <t>テキセイ</t>
    </rPh>
    <rPh sb="29" eb="30">
      <t>カンガ</t>
    </rPh>
    <rPh sb="36" eb="38">
      <t>テキセイ</t>
    </rPh>
    <rPh sb="39" eb="41">
      <t>イジ</t>
    </rPh>
    <rPh sb="41" eb="43">
      <t>カンリ</t>
    </rPh>
    <rPh sb="44" eb="45">
      <t>オコナ</t>
    </rPh>
    <rPh sb="46" eb="48">
      <t>セツビ</t>
    </rPh>
    <rPh sb="50" eb="52">
      <t>フカ</t>
    </rPh>
    <rPh sb="53" eb="55">
      <t>ケイゲン</t>
    </rPh>
    <rPh sb="57" eb="59">
      <t>イジ</t>
    </rPh>
    <rPh sb="59" eb="61">
      <t>カンリ</t>
    </rPh>
    <rPh sb="65" eb="66">
      <t>ヘ</t>
    </rPh>
    <rPh sb="74" eb="76">
      <t>ジュウヨウ</t>
    </rPh>
    <rPh sb="78" eb="79">
      <t>カンガ</t>
    </rPh>
    <phoneticPr fontId="7"/>
  </si>
  <si>
    <t>平成21年度より実施した事業のため比較的新しい設備です。</t>
    <rPh sb="0" eb="2">
      <t>ヘイセイ</t>
    </rPh>
    <rPh sb="4" eb="6">
      <t>ネンド</t>
    </rPh>
    <rPh sb="8" eb="10">
      <t>ジッシ</t>
    </rPh>
    <rPh sb="12" eb="14">
      <t>ジギョウ</t>
    </rPh>
    <rPh sb="17" eb="20">
      <t>ヒカクテキ</t>
    </rPh>
    <rPh sb="20" eb="21">
      <t>アタラ</t>
    </rPh>
    <rPh sb="23" eb="25">
      <t>セツビ</t>
    </rPh>
    <phoneticPr fontId="7"/>
  </si>
  <si>
    <t>①収益的収支比率は88.61％となっている。使用料・一般会計からの繰入金で賄っています。支出金額は昨年度より減少しているが一般会計繰入金も減少したため100%を下回った。
④の企業債残高についてはありません。
⑤経費回収率については49.45%と料金収入で足りない部分を一般会計繰入金で補填してる状況です。
⑥汚水処理原価、⑦施設利用率については類似団体を下回っています。⑤経費回収率が類似団体を下回っていることから使用料金が適正ではないことが考えられます。</t>
    <rPh sb="1" eb="4">
      <t>シュウエキテキ</t>
    </rPh>
    <rPh sb="4" eb="6">
      <t>シュウシ</t>
    </rPh>
    <rPh sb="6" eb="8">
      <t>ヒリツ</t>
    </rPh>
    <rPh sb="22" eb="25">
      <t>シヨウリョウ</t>
    </rPh>
    <rPh sb="26" eb="28">
      <t>イッパン</t>
    </rPh>
    <rPh sb="28" eb="30">
      <t>カイケイ</t>
    </rPh>
    <rPh sb="33" eb="36">
      <t>クリイレキン</t>
    </rPh>
    <rPh sb="37" eb="38">
      <t>マカナ</t>
    </rPh>
    <rPh sb="44" eb="46">
      <t>シシュツ</t>
    </rPh>
    <rPh sb="46" eb="48">
      <t>キンガク</t>
    </rPh>
    <rPh sb="49" eb="52">
      <t>サクネンド</t>
    </rPh>
    <rPh sb="54" eb="56">
      <t>ゲンショウ</t>
    </rPh>
    <rPh sb="61" eb="63">
      <t>イッパン</t>
    </rPh>
    <rPh sb="63" eb="65">
      <t>カイケイ</t>
    </rPh>
    <rPh sb="65" eb="68">
      <t>クリイレキン</t>
    </rPh>
    <rPh sb="69" eb="71">
      <t>ゲンショウ</t>
    </rPh>
    <rPh sb="80" eb="82">
      <t>シタマワ</t>
    </rPh>
    <rPh sb="88" eb="91">
      <t>キギョウサイ</t>
    </rPh>
    <rPh sb="91" eb="93">
      <t>ザンダカ</t>
    </rPh>
    <rPh sb="155" eb="157">
      <t>オスイ</t>
    </rPh>
    <rPh sb="157" eb="159">
      <t>ショリ</t>
    </rPh>
    <rPh sb="159" eb="161">
      <t>ゲンカ</t>
    </rPh>
    <rPh sb="163" eb="165">
      <t>シセツ</t>
    </rPh>
    <rPh sb="165" eb="168">
      <t>リヨウリツ</t>
    </rPh>
    <rPh sb="173" eb="175">
      <t>ルイジ</t>
    </rPh>
    <rPh sb="175" eb="177">
      <t>ダンタイ</t>
    </rPh>
    <rPh sb="178" eb="180">
      <t>シタマワ</t>
    </rPh>
    <rPh sb="187" eb="189">
      <t>ケイヒ</t>
    </rPh>
    <rPh sb="189" eb="192">
      <t>カイシュウリツ</t>
    </rPh>
    <rPh sb="193" eb="195">
      <t>ルイジ</t>
    </rPh>
    <rPh sb="195" eb="197">
      <t>ダンタイ</t>
    </rPh>
    <rPh sb="198" eb="200">
      <t>シタマワ</t>
    </rPh>
    <rPh sb="208" eb="210">
      <t>シヨウ</t>
    </rPh>
    <rPh sb="210" eb="212">
      <t>リョウキン</t>
    </rPh>
    <rPh sb="213" eb="215">
      <t>テキセイ</t>
    </rPh>
    <rPh sb="222" eb="22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</si>
</sst>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050048"/>
        <c:axId val="340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4050048"/>
        <c:axId val="34053120"/>
      </c:lineChart>
      <c:dateAx>
        <c:axId val="34050048"/>
        <c:scaling>
          <c:orientation val="minMax"/>
        </c:scaling>
        <c:delete val="1"/>
        <c:axPos val="b"/>
        <c:numFmt formatCode="ge" sourceLinked="1"/>
        <c:majorTickMark val="none"/>
        <c:minorTickMark val="none"/>
        <c:tickLblPos val="none"/>
        <c:crossAx val="34053120"/>
        <c:crosses val="autoZero"/>
        <c:auto val="1"/>
        <c:lblOffset val="100"/>
        <c:baseTimeUnit val="years"/>
      </c:dateAx>
      <c:valAx>
        <c:axId val="340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64.709999999999994</c:v>
                </c:pt>
                <c:pt idx="1">
                  <c:v>59.8</c:v>
                </c:pt>
                <c:pt idx="2">
                  <c:v>51.96</c:v>
                </c:pt>
                <c:pt idx="3">
                  <c:v>51.96</c:v>
                </c:pt>
                <c:pt idx="4">
                  <c:v>50.98</c:v>
                </c:pt>
              </c:numCache>
            </c:numRef>
          </c:val>
        </c:ser>
        <c:dLbls>
          <c:showLegendKey val="0"/>
          <c:showVal val="0"/>
          <c:showCatName val="0"/>
          <c:showSerName val="0"/>
          <c:showPercent val="0"/>
          <c:showBubbleSize val="0"/>
        </c:dLbls>
        <c:gapWidth val="150"/>
        <c:axId val="28889472"/>
        <c:axId val="288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28889472"/>
        <c:axId val="28891392"/>
      </c:lineChart>
      <c:dateAx>
        <c:axId val="28889472"/>
        <c:scaling>
          <c:orientation val="minMax"/>
        </c:scaling>
        <c:delete val="1"/>
        <c:axPos val="b"/>
        <c:numFmt formatCode="ge" sourceLinked="1"/>
        <c:majorTickMark val="none"/>
        <c:minorTickMark val="none"/>
        <c:tickLblPos val="none"/>
        <c:crossAx val="28891392"/>
        <c:crosses val="autoZero"/>
        <c:auto val="1"/>
        <c:lblOffset val="100"/>
        <c:baseTimeUnit val="years"/>
      </c:dateAx>
      <c:valAx>
        <c:axId val="288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8966912"/>
        <c:axId val="289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28966912"/>
        <c:axId val="28968832"/>
      </c:lineChart>
      <c:dateAx>
        <c:axId val="28966912"/>
        <c:scaling>
          <c:orientation val="minMax"/>
        </c:scaling>
        <c:delete val="1"/>
        <c:axPos val="b"/>
        <c:numFmt formatCode="ge" sourceLinked="1"/>
        <c:majorTickMark val="none"/>
        <c:minorTickMark val="none"/>
        <c:tickLblPos val="none"/>
        <c:crossAx val="28968832"/>
        <c:crosses val="autoZero"/>
        <c:auto val="1"/>
        <c:lblOffset val="100"/>
        <c:baseTimeUnit val="years"/>
      </c:dateAx>
      <c:valAx>
        <c:axId val="289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73.67</c:v>
                </c:pt>
                <c:pt idx="3">
                  <c:v>127.6</c:v>
                </c:pt>
                <c:pt idx="4">
                  <c:v>88.61</c:v>
                </c:pt>
              </c:numCache>
            </c:numRef>
          </c:val>
        </c:ser>
        <c:dLbls>
          <c:showLegendKey val="0"/>
          <c:showVal val="0"/>
          <c:showCatName val="0"/>
          <c:showSerName val="0"/>
          <c:showPercent val="0"/>
          <c:showBubbleSize val="0"/>
        </c:dLbls>
        <c:gapWidth val="150"/>
        <c:axId val="38365056"/>
        <c:axId val="388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365056"/>
        <c:axId val="38816384"/>
      </c:lineChart>
      <c:dateAx>
        <c:axId val="38365056"/>
        <c:scaling>
          <c:orientation val="minMax"/>
        </c:scaling>
        <c:delete val="1"/>
        <c:axPos val="b"/>
        <c:numFmt formatCode="ge" sourceLinked="1"/>
        <c:majorTickMark val="none"/>
        <c:minorTickMark val="none"/>
        <c:tickLblPos val="none"/>
        <c:crossAx val="38816384"/>
        <c:crosses val="autoZero"/>
        <c:auto val="1"/>
        <c:lblOffset val="100"/>
        <c:baseTimeUnit val="years"/>
      </c:dateAx>
      <c:valAx>
        <c:axId val="388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04768"/>
        <c:axId val="287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04768"/>
        <c:axId val="28706304"/>
      </c:lineChart>
      <c:dateAx>
        <c:axId val="28704768"/>
        <c:scaling>
          <c:orientation val="minMax"/>
        </c:scaling>
        <c:delete val="1"/>
        <c:axPos val="b"/>
        <c:numFmt formatCode="ge" sourceLinked="1"/>
        <c:majorTickMark val="none"/>
        <c:minorTickMark val="none"/>
        <c:tickLblPos val="none"/>
        <c:crossAx val="28706304"/>
        <c:crosses val="autoZero"/>
        <c:auto val="1"/>
        <c:lblOffset val="100"/>
        <c:baseTimeUnit val="years"/>
      </c:dateAx>
      <c:valAx>
        <c:axId val="287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56608"/>
        <c:axId val="287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56608"/>
        <c:axId val="28762880"/>
      </c:lineChart>
      <c:dateAx>
        <c:axId val="28756608"/>
        <c:scaling>
          <c:orientation val="minMax"/>
        </c:scaling>
        <c:delete val="1"/>
        <c:axPos val="b"/>
        <c:numFmt formatCode="ge" sourceLinked="1"/>
        <c:majorTickMark val="none"/>
        <c:minorTickMark val="none"/>
        <c:tickLblPos val="none"/>
        <c:crossAx val="28762880"/>
        <c:crosses val="autoZero"/>
        <c:auto val="1"/>
        <c:lblOffset val="100"/>
        <c:baseTimeUnit val="years"/>
      </c:dateAx>
      <c:valAx>
        <c:axId val="287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72608"/>
        <c:axId val="287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72608"/>
        <c:axId val="28774784"/>
      </c:lineChart>
      <c:dateAx>
        <c:axId val="28772608"/>
        <c:scaling>
          <c:orientation val="minMax"/>
        </c:scaling>
        <c:delete val="1"/>
        <c:axPos val="b"/>
        <c:numFmt formatCode="ge" sourceLinked="1"/>
        <c:majorTickMark val="none"/>
        <c:minorTickMark val="none"/>
        <c:tickLblPos val="none"/>
        <c:crossAx val="28774784"/>
        <c:crosses val="autoZero"/>
        <c:auto val="1"/>
        <c:lblOffset val="100"/>
        <c:baseTimeUnit val="years"/>
      </c:dateAx>
      <c:valAx>
        <c:axId val="287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97184"/>
        <c:axId val="287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97184"/>
        <c:axId val="28799360"/>
      </c:lineChart>
      <c:dateAx>
        <c:axId val="28797184"/>
        <c:scaling>
          <c:orientation val="minMax"/>
        </c:scaling>
        <c:delete val="1"/>
        <c:axPos val="b"/>
        <c:numFmt formatCode="ge" sourceLinked="1"/>
        <c:majorTickMark val="none"/>
        <c:minorTickMark val="none"/>
        <c:tickLblPos val="none"/>
        <c:crossAx val="28799360"/>
        <c:crosses val="autoZero"/>
        <c:auto val="1"/>
        <c:lblOffset val="100"/>
        <c:baseTimeUnit val="years"/>
      </c:dateAx>
      <c:valAx>
        <c:axId val="287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809088"/>
        <c:axId val="288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28809088"/>
        <c:axId val="28819456"/>
      </c:lineChart>
      <c:dateAx>
        <c:axId val="28809088"/>
        <c:scaling>
          <c:orientation val="minMax"/>
        </c:scaling>
        <c:delete val="1"/>
        <c:axPos val="b"/>
        <c:numFmt formatCode="ge" sourceLinked="1"/>
        <c:majorTickMark val="none"/>
        <c:minorTickMark val="none"/>
        <c:tickLblPos val="none"/>
        <c:crossAx val="28819456"/>
        <c:crosses val="autoZero"/>
        <c:auto val="1"/>
        <c:lblOffset val="100"/>
        <c:baseTimeUnit val="years"/>
      </c:dateAx>
      <c:valAx>
        <c:axId val="288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47.61</c:v>
                </c:pt>
                <c:pt idx="1">
                  <c:v>54.95</c:v>
                </c:pt>
                <c:pt idx="2">
                  <c:v>49.67</c:v>
                </c:pt>
                <c:pt idx="3">
                  <c:v>47.44</c:v>
                </c:pt>
                <c:pt idx="4">
                  <c:v>49.45</c:v>
                </c:pt>
              </c:numCache>
            </c:numRef>
          </c:val>
        </c:ser>
        <c:dLbls>
          <c:showLegendKey val="0"/>
          <c:showVal val="0"/>
          <c:showCatName val="0"/>
          <c:showSerName val="0"/>
          <c:showPercent val="0"/>
          <c:showBubbleSize val="0"/>
        </c:dLbls>
        <c:gapWidth val="150"/>
        <c:axId val="28832896"/>
        <c:axId val="288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28832896"/>
        <c:axId val="28834816"/>
      </c:lineChart>
      <c:dateAx>
        <c:axId val="28832896"/>
        <c:scaling>
          <c:orientation val="minMax"/>
        </c:scaling>
        <c:delete val="1"/>
        <c:axPos val="b"/>
        <c:numFmt formatCode="ge" sourceLinked="1"/>
        <c:majorTickMark val="none"/>
        <c:minorTickMark val="none"/>
        <c:tickLblPos val="none"/>
        <c:crossAx val="28834816"/>
        <c:crosses val="autoZero"/>
        <c:auto val="1"/>
        <c:lblOffset val="100"/>
        <c:baseTimeUnit val="years"/>
      </c:dateAx>
      <c:valAx>
        <c:axId val="288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230.1</c:v>
                </c:pt>
                <c:pt idx="1">
                  <c:v>196.64</c:v>
                </c:pt>
                <c:pt idx="2">
                  <c:v>240.3</c:v>
                </c:pt>
                <c:pt idx="3">
                  <c:v>248.51</c:v>
                </c:pt>
                <c:pt idx="4">
                  <c:v>238.03</c:v>
                </c:pt>
              </c:numCache>
            </c:numRef>
          </c:val>
        </c:ser>
        <c:dLbls>
          <c:showLegendKey val="0"/>
          <c:showVal val="0"/>
          <c:showCatName val="0"/>
          <c:showSerName val="0"/>
          <c:showPercent val="0"/>
          <c:showBubbleSize val="0"/>
        </c:dLbls>
        <c:gapWidth val="150"/>
        <c:axId val="28857088"/>
        <c:axId val="288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28857088"/>
        <c:axId val="28859008"/>
      </c:lineChart>
      <c:dateAx>
        <c:axId val="28857088"/>
        <c:scaling>
          <c:orientation val="minMax"/>
        </c:scaling>
        <c:delete val="1"/>
        <c:axPos val="b"/>
        <c:numFmt formatCode="ge" sourceLinked="1"/>
        <c:majorTickMark val="none"/>
        <c:minorTickMark val="none"/>
        <c:tickLblPos val="none"/>
        <c:crossAx val="28859008"/>
        <c:crosses val="autoZero"/>
        <c:auto val="1"/>
        <c:lblOffset val="100"/>
        <c:baseTimeUnit val="years"/>
      </c:dateAx>
      <c:valAx>
        <c:axId val="288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群馬県　長野原町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c r="AE8" s="49"/>
      <c r="AF8" s="49"/>
      <c r="AG8" s="49"/>
      <c r="AH8" s="49"/>
      <c r="AI8" s="49"/>
      <c r="AJ8" s="49"/>
      <c r="AK8" s="4"/>
      <c r="AL8" s="50">
        <f>データ!S6</f>
        <v>5774</v>
      </c>
      <c r="AM8" s="50"/>
      <c r="AN8" s="50"/>
      <c r="AO8" s="50"/>
      <c r="AP8" s="50"/>
      <c r="AQ8" s="50"/>
      <c r="AR8" s="50"/>
      <c r="AS8" s="50"/>
      <c r="AT8" s="45">
        <f>データ!T6</f>
        <v>133.85</v>
      </c>
      <c r="AU8" s="45"/>
      <c r="AV8" s="45"/>
      <c r="AW8" s="45"/>
      <c r="AX8" s="45"/>
      <c r="AY8" s="45"/>
      <c r="AZ8" s="45"/>
      <c r="BA8" s="45"/>
      <c r="BB8" s="45">
        <f>データ!U6</f>
        <v>43.14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3.38</v>
      </c>
      <c r="Q10" s="45"/>
      <c r="R10" s="45"/>
      <c r="S10" s="45"/>
      <c r="T10" s="45"/>
      <c r="U10" s="45"/>
      <c r="V10" s="45"/>
      <c r="W10" s="45">
        <f>データ!Q6</f>
        <v>100</v>
      </c>
      <c r="X10" s="45"/>
      <c r="Y10" s="45"/>
      <c r="Z10" s="45"/>
      <c r="AA10" s="45"/>
      <c r="AB10" s="45"/>
      <c r="AC10" s="45"/>
      <c r="AD10" s="50">
        <f>データ!R6</f>
        <v>2160</v>
      </c>
      <c r="AE10" s="50"/>
      <c r="AF10" s="50"/>
      <c r="AG10" s="50"/>
      <c r="AH10" s="50"/>
      <c r="AI10" s="50"/>
      <c r="AJ10" s="50"/>
      <c r="AK10" s="2"/>
      <c r="AL10" s="50">
        <f>データ!V6</f>
        <v>194</v>
      </c>
      <c r="AM10" s="50"/>
      <c r="AN10" s="50"/>
      <c r="AO10" s="50"/>
      <c r="AP10" s="50"/>
      <c r="AQ10" s="50"/>
      <c r="AR10" s="50"/>
      <c r="AS10" s="50"/>
      <c r="AT10" s="45">
        <f>データ!W6</f>
        <v>117.5</v>
      </c>
      <c r="AU10" s="45"/>
      <c r="AV10" s="45"/>
      <c r="AW10" s="45"/>
      <c r="AX10" s="45"/>
      <c r="AY10" s="45"/>
      <c r="AZ10" s="45"/>
      <c r="BA10" s="45"/>
      <c r="BB10" s="45">
        <f>データ!X6</f>
        <v>1.65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123</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122</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104248</v>
      </c>
      <c r="D6" s="33">
        <f t="shared" si="3"/>
        <v>47</v>
      </c>
      <c r="E6" s="33">
        <f t="shared" si="3"/>
        <v>18</v>
      </c>
      <c r="F6" s="33">
        <f t="shared" si="3"/>
        <v>0</v>
      </c>
      <c r="G6" s="33">
        <f t="shared" si="3"/>
        <v>0</v>
      </c>
      <c r="H6" s="33" t="str">
        <f t="shared" si="3"/>
        <v>群馬県　長野原町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3.38</v>
      </c>
      <c r="Q6" s="34">
        <f t="shared" si="3"/>
        <v>100</v>
      </c>
      <c r="R6" s="34">
        <f t="shared" si="3"/>
        <v>2160</v>
      </c>
      <c r="S6" s="34">
        <f t="shared" si="3"/>
        <v>5774</v>
      </c>
      <c r="T6" s="34">
        <f t="shared" si="3"/>
        <v>133.85</v>
      </c>
      <c r="U6" s="34">
        <f t="shared" si="3"/>
        <v>43.14</v>
      </c>
      <c r="V6" s="34">
        <f t="shared" si="3"/>
        <v>194</v>
      </c>
      <c r="W6" s="34">
        <f t="shared" si="3"/>
        <v>117.5</v>
      </c>
      <c r="X6" s="34">
        <f t="shared" si="3"/>
        <v>1.65</v>
      </c>
      <c r="Y6" s="35">
        <f>IF(Y7="",NA(),Y7)</f>
        <v>100</v>
      </c>
      <c r="Z6" s="35">
        <f t="shared" ref="Z6:AH6" si="4">IF(Z7="",NA(),Z7)</f>
        <v>100</v>
      </c>
      <c r="AA6" s="35">
        <f t="shared" si="4"/>
        <v>73.67</v>
      </c>
      <c r="AB6" s="35">
        <f t="shared" si="4"/>
        <v>127.6</v>
      </c>
      <c r="AC6" s="35">
        <f t="shared" si="4"/>
        <v>88.61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47.61</v>
      </c>
      <c r="BR6" s="35">
        <f t="shared" ref="BR6:BZ6" si="8">IF(BR7="",NA(),BR7)</f>
        <v>54.95</v>
      </c>
      <c r="BS6" s="35">
        <f t="shared" si="8"/>
        <v>49.67</v>
      </c>
      <c r="BT6" s="35">
        <f t="shared" si="8"/>
        <v>47.44</v>
      </c>
      <c r="BU6" s="35">
        <f t="shared" si="8"/>
        <v>49.45</v>
      </c>
      <c r="BV6" s="35">
        <f t="shared" si="8"/>
        <v>58.78</v>
      </c>
      <c r="BW6" s="35">
        <f t="shared" si="8"/>
        <v>58.53</v>
      </c>
      <c r="BX6" s="35">
        <f t="shared" si="8"/>
        <v>57.93</v>
      </c>
      <c r="BY6" s="35">
        <f t="shared" si="8"/>
        <v>57.03</v>
      </c>
      <c r="BZ6" s="35">
        <f t="shared" si="8"/>
        <v>55.84</v>
      </c>
      <c r="CA6" s="34" t="str">
        <f>IF(CA7="","",IF(CA7="-","【-】","【"&amp;SUBSTITUTE(TEXT(CA7,"#,##0.00"),"-","△")&amp;"】"))</f>
        <v>【59.83】</v>
      </c>
      <c r="CB6" s="35">
        <f>IF(CB7="",NA(),CB7)</f>
        <v>230.1</v>
      </c>
      <c r="CC6" s="35">
        <f t="shared" ref="CC6:CK6" si="9">IF(CC7="",NA(),CC7)</f>
        <v>196.64</v>
      </c>
      <c r="CD6" s="35">
        <f t="shared" si="9"/>
        <v>240.3</v>
      </c>
      <c r="CE6" s="35">
        <f t="shared" si="9"/>
        <v>248.51</v>
      </c>
      <c r="CF6" s="35">
        <f t="shared" si="9"/>
        <v>238.03</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64.709999999999994</v>
      </c>
      <c r="CN6" s="35">
        <f t="shared" ref="CN6:CV6" si="10">IF(CN7="",NA(),CN7)</f>
        <v>59.8</v>
      </c>
      <c r="CO6" s="35">
        <f t="shared" si="10"/>
        <v>51.96</v>
      </c>
      <c r="CP6" s="35">
        <f t="shared" si="10"/>
        <v>51.96</v>
      </c>
      <c r="CQ6" s="35">
        <f t="shared" si="10"/>
        <v>50.98</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104248</v>
      </c>
      <c r="D7" s="37">
        <v>47</v>
      </c>
      <c r="E7" s="37">
        <v>18</v>
      </c>
      <c r="F7" s="37">
        <v>0</v>
      </c>
      <c r="G7" s="37">
        <v>0</v>
      </c>
      <c r="H7" s="37" t="s">
        <v>110</v>
      </c>
      <c r="I7" s="37" t="s">
        <v>111</v>
      </c>
      <c r="J7" s="37" t="s">
        <v>112</v>
      </c>
      <c r="K7" s="37" t="s">
        <v>113</v>
      </c>
      <c r="L7" s="37" t="s">
        <v>114</v>
      </c>
      <c r="M7" s="37"/>
      <c r="N7" s="38" t="s">
        <v>115</v>
      </c>
      <c r="O7" s="38" t="s">
        <v>116</v>
      </c>
      <c r="P7" s="38">
        <v>3.38</v>
      </c>
      <c r="Q7" s="38">
        <v>100</v>
      </c>
      <c r="R7" s="38">
        <v>2160</v>
      </c>
      <c r="S7" s="38">
        <v>5774</v>
      </c>
      <c r="T7" s="38">
        <v>133.85</v>
      </c>
      <c r="U7" s="38">
        <v>43.14</v>
      </c>
      <c r="V7" s="38">
        <v>194</v>
      </c>
      <c r="W7" s="38">
        <v>117.5</v>
      </c>
      <c r="X7" s="38">
        <v>1.65</v>
      </c>
      <c r="Y7" s="38">
        <v>100</v>
      </c>
      <c r="Z7" s="38">
        <v>100</v>
      </c>
      <c r="AA7" s="38">
        <v>73.67</v>
      </c>
      <c r="AB7" s="38">
        <v>127.6</v>
      </c>
      <c r="AC7" s="38">
        <v>88.61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430.64</v>
      </c>
      <c r="BL7" s="38">
        <v>446.63</v>
      </c>
      <c r="BM7" s="38">
        <v>416.91</v>
      </c>
      <c r="BN7" s="38">
        <v>392.19</v>
      </c>
      <c r="BO7" s="38">
        <v>413.5</v>
      </c>
      <c r="BP7" s="38">
        <v>346.13</v>
      </c>
      <c r="BQ7" s="38">
        <v>47.61</v>
      </c>
      <c r="BR7" s="38">
        <v>54.95</v>
      </c>
      <c r="BS7" s="38">
        <v>49.67</v>
      </c>
      <c r="BT7" s="38">
        <v>47.44</v>
      </c>
      <c r="BU7" s="38">
        <v>49.45</v>
      </c>
      <c r="BV7" s="38">
        <v>58.78</v>
      </c>
      <c r="BW7" s="38">
        <v>58.53</v>
      </c>
      <c r="BX7" s="38">
        <v>57.93</v>
      </c>
      <c r="BY7" s="38">
        <v>57.03</v>
      </c>
      <c r="BZ7" s="38">
        <v>55.84</v>
      </c>
      <c r="CA7" s="38">
        <v>59.83</v>
      </c>
      <c r="CB7" s="38">
        <v>230.1</v>
      </c>
      <c r="CC7" s="38">
        <v>196.64</v>
      </c>
      <c r="CD7" s="38">
        <v>240.3</v>
      </c>
      <c r="CE7" s="38">
        <v>248.51</v>
      </c>
      <c r="CF7" s="38">
        <v>238.03</v>
      </c>
      <c r="CG7" s="38">
        <v>257.02999999999997</v>
      </c>
      <c r="CH7" s="38">
        <v>266.57</v>
      </c>
      <c r="CI7" s="38">
        <v>276.93</v>
      </c>
      <c r="CJ7" s="38">
        <v>283.73</v>
      </c>
      <c r="CK7" s="38">
        <v>287.57</v>
      </c>
      <c r="CL7" s="38">
        <v>268.69</v>
      </c>
      <c r="CM7" s="38">
        <v>64.709999999999994</v>
      </c>
      <c r="CN7" s="38">
        <v>59.8</v>
      </c>
      <c r="CO7" s="38">
        <v>51.96</v>
      </c>
      <c r="CP7" s="38">
        <v>51.96</v>
      </c>
      <c r="CQ7" s="38">
        <v>50.98</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2018-02-26T08:57:18Z</cp:lastPrinted>
  <dcterms:created xsi:type="dcterms:W3CDTF">2017-12-25T02:40:01Z</dcterms:created>
  <dcterms:modified xsi:type="dcterms:W3CDTF">2018-02-26T08:57:29Z</dcterms:modified>
</cp:coreProperties>
</file>