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ki-toshihiro\Desktop\経営比較分析表\"/>
    </mc:Choice>
  </mc:AlternateContent>
  <workbookProtection workbookPassword="B319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<sst xmlns="http://schemas.openxmlformats.org/spreadsheetml/2006/main" count="240" uniqueCount="126">
  <si>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</si>
  <si>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</si>
  <si>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</si>
  <si>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</si>
  <si>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</si>
  <si>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</si>
  <si>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</si>
  <si>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</si>
  <si>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</si>
  <si>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</si>
  <si>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</si>
  <si>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</si>
  <si>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</si>
  <si>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</si>
  <si>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</si>
  <si>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</si>
  <si>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</si>
  <si>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</si>
  <si>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</si>
  <si>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</si>
  <si>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</si>
  <si>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</si>
  <si>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</si>
  <si>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</si>
  <si>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</si>
  <si>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</si>
  <si>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</si>
  <si>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</si>
  <si>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</si>
  <si>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</si>
  <si>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</si>
  <si>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</si>
  <si>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</si>
  <si>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</si>
  <si>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</si>
  <si>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</si>
  <si>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</si>
  <si>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</si>
  <si>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</si>
  <si>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</si>
  <si>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</si>
  <si>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</si>
  <si>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</si>
  <si>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</si>
  <si>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</si>
  <si>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</si>
  <si>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</si>
  <si>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</si>
  <si>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</si>
  <si>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</si>
  <si>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</si>
  <si>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</si>
  <si>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</si>
  <si>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</si>
  <si>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</si>
  <si>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</si>
  <si>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</si>
  <si>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</si>
  <si>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</si>
  <si>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</si>
  <si>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</si>
  <si>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</si>
  <si>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</si>
  <si>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</si>
  <si>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</si>
  <si>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</si>
  <si>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</si>
  <si>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</si>
  <si>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</si>
  <si>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</si>
  <si>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</si>
  <si>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</si>
  <si>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</si>
  <si>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</si>
  <si>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</si>
  <si>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</si>
  <si>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</si>
  <si>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</si>
  <si>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</si>
  <si>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</si>
  <si>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</si>
  <si>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</si>
  <si>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</si>
  <si>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</si>
  <si>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</si>
  <si>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</si>
  <si>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</si>
  <si>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</si>
  <si>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</si>
  <si>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</si>
  <si>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</si>
  <si>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</si>
  <si>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</si>
  <si>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</si>
  <si>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</si>
  <si>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</si>
  <si>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</si>
  <si>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</si>
  <si>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</si>
  <si>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</si>
  <si>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</si>
  <si>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</si>
  <si>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</si>
  <si>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</si>
  <si>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</si>
  <si>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</si>
  <si>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</si>
  <si>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</si>
  <si>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</si>
  <si>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</si>
  <si>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群馬県　榛東村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</si>
  <si>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</si>
  <si>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</si>
  <si>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</si>
  <si>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</si>
  <si>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</si>
  <si>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</si>
  <si>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</si>
  <si>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</si>
  <si>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</si>
  <si>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</si>
  <si>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</si>
  <si>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地方債の元金及び利子の償還を使用料で賄うことができておらず、一般会計からの繰入金により経営を維持している。今後老朽化に伴う処理施設の維持管理費増大が懸念されるため、接続率の増加・繰入金等について検討し、事業の安定確保に努める必要がある。施設利用率については伸び悩んでおり、今後も接続推進に取り組む必要がある。水洗化率については類似団体を下回っており、くみ取り・単独槽や合併浄化槽からの切替が進んでいないのが現状である。</t>
    <phoneticPr fontId="4"/>
  </si>
  <si>
    <t>管渠整備は完了しており、今後は接続率（水洗化け率）の向上を目指す。また、施設の老朽化に伴う維持管理費の増大も懸念されるため、施設の適切な維持管理や未収金の回収、繰入金等の問題についても総合的に検討し、事業の安定確保に努める。</t>
    <phoneticPr fontId="4"/>
  </si>
  <si>
    <t>供用開始から１０年が経過した長岡地区処理場については平成２８年度中に機能診断及び最適整備構想の策定を実施しており、４年後には広馬場地区についても実施を検討している。</t>
    <rPh sb="50" eb="52">
      <t>ジッシ</t>
    </rPh>
    <phoneticPr fontId="4"/>
  </si>
  <si>
    <t>非設置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</si>
</sst>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365624"/>
        <c:axId val="460366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0.06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0.02</c:v>
                </c:pt>
                <c:pt idx="4">
                  <c:v>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365624"/>
        <c:axId val="460366016"/>
      </c:lineChart>
      <c:dateAx>
        <c:axId val="460365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0366016"/>
        <c:crosses val="autoZero"/>
        <c:auto val="1"/>
        <c:lblOffset val="100"/>
        <c:baseTimeUnit val="years"/>
      </c:dateAx>
      <c:valAx>
        <c:axId val="460366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0365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33.28</c:v>
                </c:pt>
                <c:pt idx="1">
                  <c:v>36.479999999999997</c:v>
                </c:pt>
                <c:pt idx="2">
                  <c:v>38.630000000000003</c:v>
                </c:pt>
                <c:pt idx="3">
                  <c:v>38.85</c:v>
                </c:pt>
                <c:pt idx="4">
                  <c:v>40.51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012608"/>
        <c:axId val="462013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46.06</c:v>
                </c:pt>
                <c:pt idx="1">
                  <c:v>45.95</c:v>
                </c:pt>
                <c:pt idx="2">
                  <c:v>44.69</c:v>
                </c:pt>
                <c:pt idx="3">
                  <c:v>44.69</c:v>
                </c:pt>
                <c:pt idx="4">
                  <c:v>42.84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012608"/>
        <c:axId val="462013000"/>
      </c:lineChart>
      <c:dateAx>
        <c:axId val="46201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2013000"/>
        <c:crosses val="autoZero"/>
        <c:auto val="1"/>
        <c:lblOffset val="100"/>
        <c:baseTimeUnit val="years"/>
      </c:dateAx>
      <c:valAx>
        <c:axId val="462013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2012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54.54</c:v>
                </c:pt>
                <c:pt idx="1">
                  <c:v>56.01</c:v>
                </c:pt>
                <c:pt idx="2">
                  <c:v>56.43</c:v>
                </c:pt>
                <c:pt idx="3">
                  <c:v>56.21</c:v>
                </c:pt>
                <c:pt idx="4">
                  <c:v>55.7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014352"/>
        <c:axId val="462014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72.989999999999995</c:v>
                </c:pt>
                <c:pt idx="1">
                  <c:v>71.97</c:v>
                </c:pt>
                <c:pt idx="2">
                  <c:v>70.59</c:v>
                </c:pt>
                <c:pt idx="3">
                  <c:v>69.67</c:v>
                </c:pt>
                <c:pt idx="4">
                  <c:v>66.3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014352"/>
        <c:axId val="462014744"/>
      </c:lineChart>
      <c:dateAx>
        <c:axId val="462014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2014744"/>
        <c:crosses val="autoZero"/>
        <c:auto val="1"/>
        <c:lblOffset val="100"/>
        <c:baseTimeUnit val="years"/>
      </c:dateAx>
      <c:valAx>
        <c:axId val="462014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2014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97.8</c:v>
                </c:pt>
                <c:pt idx="1">
                  <c:v>98.19</c:v>
                </c:pt>
                <c:pt idx="2">
                  <c:v>99.51</c:v>
                </c:pt>
                <c:pt idx="3">
                  <c:v>98.52</c:v>
                </c:pt>
                <c:pt idx="4">
                  <c:v>98.97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943816"/>
        <c:axId val="45494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943816"/>
        <c:axId val="454944208"/>
      </c:lineChart>
      <c:dateAx>
        <c:axId val="454943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4944208"/>
        <c:crosses val="autoZero"/>
        <c:auto val="1"/>
        <c:lblOffset val="100"/>
        <c:baseTimeUnit val="years"/>
      </c:dateAx>
      <c:valAx>
        <c:axId val="45494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4943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069080"/>
        <c:axId val="45706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069080"/>
        <c:axId val="457069472"/>
      </c:lineChart>
      <c:dateAx>
        <c:axId val="457069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7069472"/>
        <c:crosses val="autoZero"/>
        <c:auto val="1"/>
        <c:lblOffset val="100"/>
        <c:baseTimeUnit val="years"/>
      </c:dateAx>
      <c:valAx>
        <c:axId val="45706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7069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070648"/>
        <c:axId val="454939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070648"/>
        <c:axId val="454939000"/>
      </c:lineChart>
      <c:dateAx>
        <c:axId val="457070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4939000"/>
        <c:crosses val="autoZero"/>
        <c:auto val="1"/>
        <c:lblOffset val="100"/>
        <c:baseTimeUnit val="years"/>
      </c:dateAx>
      <c:valAx>
        <c:axId val="454939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7070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940176"/>
        <c:axId val="454940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940176"/>
        <c:axId val="454940568"/>
      </c:lineChart>
      <c:dateAx>
        <c:axId val="45494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4940568"/>
        <c:crosses val="autoZero"/>
        <c:auto val="1"/>
        <c:lblOffset val="100"/>
        <c:baseTimeUnit val="years"/>
      </c:dateAx>
      <c:valAx>
        <c:axId val="454940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4940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0443264"/>
        <c:axId val="460443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0443264"/>
        <c:axId val="460443656"/>
      </c:lineChart>
      <c:dateAx>
        <c:axId val="460443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0443656"/>
        <c:crosses val="autoZero"/>
        <c:auto val="1"/>
        <c:lblOffset val="100"/>
        <c:baseTimeUnit val="years"/>
      </c:dateAx>
      <c:valAx>
        <c:axId val="460443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0443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941440"/>
        <c:axId val="454941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1144.05</c:v>
                </c:pt>
                <c:pt idx="1">
                  <c:v>1117.1099999999999</c:v>
                </c:pt>
                <c:pt idx="2">
                  <c:v>1161.05</c:v>
                </c:pt>
                <c:pt idx="3">
                  <c:v>979.89</c:v>
                </c:pt>
                <c:pt idx="4">
                  <c:v>1051.43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941440"/>
        <c:axId val="454941832"/>
      </c:lineChart>
      <c:dateAx>
        <c:axId val="454941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4941832"/>
        <c:crosses val="autoZero"/>
        <c:auto val="1"/>
        <c:lblOffset val="100"/>
        <c:baseTimeUnit val="years"/>
      </c:dateAx>
      <c:valAx>
        <c:axId val="454941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4941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64.81</c:v>
                </c:pt>
                <c:pt idx="1">
                  <c:v>72</c:v>
                </c:pt>
                <c:pt idx="2">
                  <c:v>65.44</c:v>
                </c:pt>
                <c:pt idx="3">
                  <c:v>66.849999999999994</c:v>
                </c:pt>
                <c:pt idx="4">
                  <c:v>45.5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009472"/>
        <c:axId val="462009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42.48</c:v>
                </c:pt>
                <c:pt idx="1">
                  <c:v>41.04</c:v>
                </c:pt>
                <c:pt idx="2">
                  <c:v>41.08</c:v>
                </c:pt>
                <c:pt idx="3">
                  <c:v>41.34</c:v>
                </c:pt>
                <c:pt idx="4">
                  <c:v>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009472"/>
        <c:axId val="462009864"/>
      </c:lineChart>
      <c:dateAx>
        <c:axId val="462009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2009864"/>
        <c:crosses val="autoZero"/>
        <c:auto val="1"/>
        <c:lblOffset val="100"/>
        <c:baseTimeUnit val="years"/>
      </c:dateAx>
      <c:valAx>
        <c:axId val="462009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2009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167.57</c:v>
                </c:pt>
                <c:pt idx="1">
                  <c:v>150</c:v>
                </c:pt>
                <c:pt idx="2">
                  <c:v>170.09</c:v>
                </c:pt>
                <c:pt idx="3">
                  <c:v>167.45</c:v>
                </c:pt>
                <c:pt idx="4">
                  <c:v>245.31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011040"/>
        <c:axId val="462011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343.8</c:v>
                </c:pt>
                <c:pt idx="1">
                  <c:v>357.08</c:v>
                </c:pt>
                <c:pt idx="2">
                  <c:v>378.08</c:v>
                </c:pt>
                <c:pt idx="3">
                  <c:v>357.49</c:v>
                </c:pt>
                <c:pt idx="4">
                  <c:v>355.22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011040"/>
        <c:axId val="462011432"/>
      </c:lineChart>
      <c:dateAx>
        <c:axId val="462011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2011432"/>
        <c:crosses val="autoZero"/>
        <c:auto val="1"/>
        <c:lblOffset val="100"/>
        <c:baseTimeUnit val="years"/>
      </c:dateAx>
      <c:valAx>
        <c:axId val="462011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2011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群馬県　榛東村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F3</v>
      </c>
      <c r="X8" s="72"/>
      <c r="Y8" s="72"/>
      <c r="Z8" s="72"/>
      <c r="AA8" s="72"/>
      <c r="AB8" s="72"/>
      <c r="AC8" s="72"/>
      <c r="AD8" s="73" t="s">
        <v>125</v>
      </c>
      <c r="AE8" s="73"/>
      <c r="AF8" s="73"/>
      <c r="AG8" s="73"/>
      <c r="AH8" s="73"/>
      <c r="AI8" s="73"/>
      <c r="AJ8" s="73"/>
      <c r="AK8" s="4"/>
      <c r="AL8" s="67">
        <f>データ!S6</f>
        <v>14665</v>
      </c>
      <c r="AM8" s="67"/>
      <c r="AN8" s="67"/>
      <c r="AO8" s="67"/>
      <c r="AP8" s="67"/>
      <c r="AQ8" s="67"/>
      <c r="AR8" s="67"/>
      <c r="AS8" s="67"/>
      <c r="AT8" s="66">
        <f>データ!T6</f>
        <v>27.92</v>
      </c>
      <c r="AU8" s="66"/>
      <c r="AV8" s="66"/>
      <c r="AW8" s="66"/>
      <c r="AX8" s="66"/>
      <c r="AY8" s="66"/>
      <c r="AZ8" s="66"/>
      <c r="BA8" s="66"/>
      <c r="BB8" s="66">
        <f>データ!U6</f>
        <v>525.25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30.46</v>
      </c>
      <c r="Q10" s="66"/>
      <c r="R10" s="66"/>
      <c r="S10" s="66"/>
      <c r="T10" s="66"/>
      <c r="U10" s="66"/>
      <c r="V10" s="66"/>
      <c r="W10" s="66">
        <f>データ!Q6</f>
        <v>102.18</v>
      </c>
      <c r="X10" s="66"/>
      <c r="Y10" s="66"/>
      <c r="Z10" s="66"/>
      <c r="AA10" s="66"/>
      <c r="AB10" s="66"/>
      <c r="AC10" s="66"/>
      <c r="AD10" s="67">
        <f>データ!R6</f>
        <v>2160</v>
      </c>
      <c r="AE10" s="67"/>
      <c r="AF10" s="67"/>
      <c r="AG10" s="67"/>
      <c r="AH10" s="67"/>
      <c r="AI10" s="67"/>
      <c r="AJ10" s="67"/>
      <c r="AK10" s="2"/>
      <c r="AL10" s="67">
        <f>データ!V6</f>
        <v>4456</v>
      </c>
      <c r="AM10" s="67"/>
      <c r="AN10" s="67"/>
      <c r="AO10" s="67"/>
      <c r="AP10" s="67"/>
      <c r="AQ10" s="67"/>
      <c r="AR10" s="67"/>
      <c r="AS10" s="67"/>
      <c r="AT10" s="66">
        <f>データ!W6</f>
        <v>2.79</v>
      </c>
      <c r="AU10" s="66"/>
      <c r="AV10" s="66"/>
      <c r="AW10" s="66"/>
      <c r="AX10" s="66"/>
      <c r="AY10" s="66"/>
      <c r="AZ10" s="66"/>
      <c r="BA10" s="66"/>
      <c r="BB10" s="66">
        <f>データ!X6</f>
        <v>1597.13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124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103446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群馬県　榛東村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30.46</v>
      </c>
      <c r="Q6" s="34">
        <f t="shared" si="3"/>
        <v>102.18</v>
      </c>
      <c r="R6" s="34">
        <f t="shared" si="3"/>
        <v>2160</v>
      </c>
      <c r="S6" s="34">
        <f t="shared" si="3"/>
        <v>14665</v>
      </c>
      <c r="T6" s="34">
        <f t="shared" si="3"/>
        <v>27.92</v>
      </c>
      <c r="U6" s="34">
        <f t="shared" si="3"/>
        <v>525.25</v>
      </c>
      <c r="V6" s="34">
        <f t="shared" si="3"/>
        <v>4456</v>
      </c>
      <c r="W6" s="34">
        <f t="shared" si="3"/>
        <v>2.79</v>
      </c>
      <c r="X6" s="34">
        <f t="shared" si="3"/>
        <v>1597.13</v>
      </c>
      <c r="Y6" s="35">
        <f>IF(Y7="",NA(),Y7)</f>
        <v>97.8</v>
      </c>
      <c r="Z6" s="35">
        <f t="shared" ref="Z6:AH6" si="4">IF(Z7="",NA(),Z7)</f>
        <v>98.19</v>
      </c>
      <c r="AA6" s="35">
        <f t="shared" si="4"/>
        <v>99.51</v>
      </c>
      <c r="AB6" s="35">
        <f t="shared" si="4"/>
        <v>98.52</v>
      </c>
      <c r="AC6" s="35">
        <f t="shared" si="4"/>
        <v>98.97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1144.05</v>
      </c>
      <c r="BL6" s="35">
        <f t="shared" si="7"/>
        <v>1117.1099999999999</v>
      </c>
      <c r="BM6" s="35">
        <f t="shared" si="7"/>
        <v>1161.05</v>
      </c>
      <c r="BN6" s="35">
        <f t="shared" si="7"/>
        <v>979.89</v>
      </c>
      <c r="BO6" s="35">
        <f t="shared" si="7"/>
        <v>1051.43</v>
      </c>
      <c r="BP6" s="34" t="str">
        <f>IF(BP7="","",IF(BP7="-","【-】","【"&amp;SUBSTITUTE(TEXT(BP7,"#,##0.00"),"-","△")&amp;"】"))</f>
        <v>【914.53】</v>
      </c>
      <c r="BQ6" s="35">
        <f>IF(BQ7="",NA(),BQ7)</f>
        <v>64.81</v>
      </c>
      <c r="BR6" s="35">
        <f t="shared" ref="BR6:BZ6" si="8">IF(BR7="",NA(),BR7)</f>
        <v>72</v>
      </c>
      <c r="BS6" s="35">
        <f t="shared" si="8"/>
        <v>65.44</v>
      </c>
      <c r="BT6" s="35">
        <f t="shared" si="8"/>
        <v>66.849999999999994</v>
      </c>
      <c r="BU6" s="35">
        <f t="shared" si="8"/>
        <v>45.5</v>
      </c>
      <c r="BV6" s="35">
        <f t="shared" si="8"/>
        <v>42.48</v>
      </c>
      <c r="BW6" s="35">
        <f t="shared" si="8"/>
        <v>41.04</v>
      </c>
      <c r="BX6" s="35">
        <f t="shared" si="8"/>
        <v>41.08</v>
      </c>
      <c r="BY6" s="35">
        <f t="shared" si="8"/>
        <v>41.34</v>
      </c>
      <c r="BZ6" s="35">
        <f t="shared" si="8"/>
        <v>40.06</v>
      </c>
      <c r="CA6" s="34" t="str">
        <f>IF(CA7="","",IF(CA7="-","【-】","【"&amp;SUBSTITUTE(TEXT(CA7,"#,##0.00"),"-","△")&amp;"】"))</f>
        <v>【55.73】</v>
      </c>
      <c r="CB6" s="35">
        <f>IF(CB7="",NA(),CB7)</f>
        <v>167.57</v>
      </c>
      <c r="CC6" s="35">
        <f t="shared" ref="CC6:CK6" si="9">IF(CC7="",NA(),CC7)</f>
        <v>150</v>
      </c>
      <c r="CD6" s="35">
        <f t="shared" si="9"/>
        <v>170.09</v>
      </c>
      <c r="CE6" s="35">
        <f t="shared" si="9"/>
        <v>167.45</v>
      </c>
      <c r="CF6" s="35">
        <f t="shared" si="9"/>
        <v>245.31</v>
      </c>
      <c r="CG6" s="35">
        <f t="shared" si="9"/>
        <v>343.8</v>
      </c>
      <c r="CH6" s="35">
        <f t="shared" si="9"/>
        <v>357.08</v>
      </c>
      <c r="CI6" s="35">
        <f t="shared" si="9"/>
        <v>378.08</v>
      </c>
      <c r="CJ6" s="35">
        <f t="shared" si="9"/>
        <v>357.49</v>
      </c>
      <c r="CK6" s="35">
        <f t="shared" si="9"/>
        <v>355.22</v>
      </c>
      <c r="CL6" s="34" t="str">
        <f>IF(CL7="","",IF(CL7="-","【-】","【"&amp;SUBSTITUTE(TEXT(CL7,"#,##0.00"),"-","△")&amp;"】"))</f>
        <v>【276.78】</v>
      </c>
      <c r="CM6" s="35">
        <f>IF(CM7="",NA(),CM7)</f>
        <v>33.28</v>
      </c>
      <c r="CN6" s="35">
        <f t="shared" ref="CN6:CV6" si="10">IF(CN7="",NA(),CN7)</f>
        <v>36.479999999999997</v>
      </c>
      <c r="CO6" s="35">
        <f t="shared" si="10"/>
        <v>38.630000000000003</v>
      </c>
      <c r="CP6" s="35">
        <f t="shared" si="10"/>
        <v>38.85</v>
      </c>
      <c r="CQ6" s="35">
        <f t="shared" si="10"/>
        <v>40.51</v>
      </c>
      <c r="CR6" s="35">
        <f t="shared" si="10"/>
        <v>46.06</v>
      </c>
      <c r="CS6" s="35">
        <f t="shared" si="10"/>
        <v>45.95</v>
      </c>
      <c r="CT6" s="35">
        <f t="shared" si="10"/>
        <v>44.69</v>
      </c>
      <c r="CU6" s="35">
        <f t="shared" si="10"/>
        <v>44.69</v>
      </c>
      <c r="CV6" s="35">
        <f t="shared" si="10"/>
        <v>42.84</v>
      </c>
      <c r="CW6" s="34" t="str">
        <f>IF(CW7="","",IF(CW7="-","【-】","【"&amp;SUBSTITUTE(TEXT(CW7,"#,##0.00"),"-","△")&amp;"】"))</f>
        <v>【59.15】</v>
      </c>
      <c r="CX6" s="35">
        <f>IF(CX7="",NA(),CX7)</f>
        <v>54.54</v>
      </c>
      <c r="CY6" s="35">
        <f t="shared" ref="CY6:DG6" si="11">IF(CY7="",NA(),CY7)</f>
        <v>56.01</v>
      </c>
      <c r="CZ6" s="35">
        <f t="shared" si="11"/>
        <v>56.43</v>
      </c>
      <c r="DA6" s="35">
        <f t="shared" si="11"/>
        <v>56.21</v>
      </c>
      <c r="DB6" s="35">
        <f t="shared" si="11"/>
        <v>55.7</v>
      </c>
      <c r="DC6" s="35">
        <f t="shared" si="11"/>
        <v>72.989999999999995</v>
      </c>
      <c r="DD6" s="35">
        <f t="shared" si="11"/>
        <v>71.97</v>
      </c>
      <c r="DE6" s="35">
        <f t="shared" si="11"/>
        <v>70.59</v>
      </c>
      <c r="DF6" s="35">
        <f t="shared" si="11"/>
        <v>69.67</v>
      </c>
      <c r="DG6" s="35">
        <f t="shared" si="11"/>
        <v>66.3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0.06</v>
      </c>
      <c r="EK6" s="35">
        <f t="shared" si="14"/>
        <v>0.04</v>
      </c>
      <c r="EL6" s="35">
        <f t="shared" si="14"/>
        <v>7.0000000000000007E-2</v>
      </c>
      <c r="EM6" s="35">
        <f t="shared" si="14"/>
        <v>0.02</v>
      </c>
      <c r="EN6" s="35">
        <f t="shared" si="14"/>
        <v>0.03</v>
      </c>
      <c r="EO6" s="34" t="str">
        <f>IF(EO7="","",IF(EO7="-","【-】","【"&amp;SUBSTITUTE(TEXT(EO7,"#,##0.00"),"-","△")&amp;"】"))</f>
        <v>【1.58】</v>
      </c>
    </row>
    <row r="7" spans="1:145" s="36" customFormat="1">
      <c r="A7" s="28"/>
      <c r="B7" s="37">
        <v>2016</v>
      </c>
      <c r="C7" s="37">
        <v>103446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30.46</v>
      </c>
      <c r="Q7" s="38">
        <v>102.18</v>
      </c>
      <c r="R7" s="38">
        <v>2160</v>
      </c>
      <c r="S7" s="38">
        <v>14665</v>
      </c>
      <c r="T7" s="38">
        <v>27.92</v>
      </c>
      <c r="U7" s="38">
        <v>525.25</v>
      </c>
      <c r="V7" s="38">
        <v>4456</v>
      </c>
      <c r="W7" s="38">
        <v>2.79</v>
      </c>
      <c r="X7" s="38">
        <v>1597.13</v>
      </c>
      <c r="Y7" s="38">
        <v>97.8</v>
      </c>
      <c r="Z7" s="38">
        <v>98.19</v>
      </c>
      <c r="AA7" s="38">
        <v>99.51</v>
      </c>
      <c r="AB7" s="38">
        <v>98.52</v>
      </c>
      <c r="AC7" s="38">
        <v>98.97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1144.05</v>
      </c>
      <c r="BL7" s="38">
        <v>1117.1099999999999</v>
      </c>
      <c r="BM7" s="38">
        <v>1161.05</v>
      </c>
      <c r="BN7" s="38">
        <v>979.89</v>
      </c>
      <c r="BO7" s="38">
        <v>1051.43</v>
      </c>
      <c r="BP7" s="38">
        <v>914.53</v>
      </c>
      <c r="BQ7" s="38">
        <v>64.81</v>
      </c>
      <c r="BR7" s="38">
        <v>72</v>
      </c>
      <c r="BS7" s="38">
        <v>65.44</v>
      </c>
      <c r="BT7" s="38">
        <v>66.849999999999994</v>
      </c>
      <c r="BU7" s="38">
        <v>45.5</v>
      </c>
      <c r="BV7" s="38">
        <v>42.48</v>
      </c>
      <c r="BW7" s="38">
        <v>41.04</v>
      </c>
      <c r="BX7" s="38">
        <v>41.08</v>
      </c>
      <c r="BY7" s="38">
        <v>41.34</v>
      </c>
      <c r="BZ7" s="38">
        <v>40.06</v>
      </c>
      <c r="CA7" s="38">
        <v>55.73</v>
      </c>
      <c r="CB7" s="38">
        <v>167.57</v>
      </c>
      <c r="CC7" s="38">
        <v>150</v>
      </c>
      <c r="CD7" s="38">
        <v>170.09</v>
      </c>
      <c r="CE7" s="38">
        <v>167.45</v>
      </c>
      <c r="CF7" s="38">
        <v>245.31</v>
      </c>
      <c r="CG7" s="38">
        <v>343.8</v>
      </c>
      <c r="CH7" s="38">
        <v>357.08</v>
      </c>
      <c r="CI7" s="38">
        <v>378.08</v>
      </c>
      <c r="CJ7" s="38">
        <v>357.49</v>
      </c>
      <c r="CK7" s="38">
        <v>355.22</v>
      </c>
      <c r="CL7" s="38">
        <v>276.77999999999997</v>
      </c>
      <c r="CM7" s="38">
        <v>33.28</v>
      </c>
      <c r="CN7" s="38">
        <v>36.479999999999997</v>
      </c>
      <c r="CO7" s="38">
        <v>38.630000000000003</v>
      </c>
      <c r="CP7" s="38">
        <v>38.85</v>
      </c>
      <c r="CQ7" s="38">
        <v>40.51</v>
      </c>
      <c r="CR7" s="38">
        <v>46.06</v>
      </c>
      <c r="CS7" s="38">
        <v>45.95</v>
      </c>
      <c r="CT7" s="38">
        <v>44.69</v>
      </c>
      <c r="CU7" s="38">
        <v>44.69</v>
      </c>
      <c r="CV7" s="38">
        <v>42.84</v>
      </c>
      <c r="CW7" s="38">
        <v>59.15</v>
      </c>
      <c r="CX7" s="38">
        <v>54.54</v>
      </c>
      <c r="CY7" s="38">
        <v>56.01</v>
      </c>
      <c r="CZ7" s="38">
        <v>56.43</v>
      </c>
      <c r="DA7" s="38">
        <v>56.21</v>
      </c>
      <c r="DB7" s="38">
        <v>55.7</v>
      </c>
      <c r="DC7" s="38">
        <v>72.989999999999995</v>
      </c>
      <c r="DD7" s="38">
        <v>71.97</v>
      </c>
      <c r="DE7" s="38">
        <v>70.59</v>
      </c>
      <c r="DF7" s="38">
        <v>69.67</v>
      </c>
      <c r="DG7" s="38">
        <v>66.3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0.06</v>
      </c>
      <c r="EK7" s="38">
        <v>0.04</v>
      </c>
      <c r="EL7" s="38">
        <v>7.0000000000000007E-2</v>
      </c>
      <c r="EM7" s="38">
        <v>0.02</v>
      </c>
      <c r="EN7" s="38">
        <v>0.03</v>
      </c>
      <c r="EO7" s="38">
        <v>1.58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/>
  <cp:lastModifiedBy> </cp:lastModifiedBy>
  <cp:lastPrinted>2018-02-16T00:35:23Z</cp:lastPrinted>
  <dcterms:created xsi:type="dcterms:W3CDTF">2017-12-25T02:27:01Z</dcterms:created>
  <dcterms:modified xsi:type="dcterms:W3CDTF">2018-02-21T08:17:34Z</dcterms:modified>
  <cp:category/>
</cp:coreProperties>
</file>