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s220dc7a\地方債係（ls220d）\210-公営企業決算調査\02公営企業決算（法適用・全体とりまとめ）\H29(H28調査)\50_経営比較分析表\04_市町村回答\35 邑楽町\"/>
    </mc:Choice>
  </mc:AlternateContent>
  <workbookProtection workbookPassword="B31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S6" i="5"/>
  <c r="AL8" i="4" s="1"/>
  <c r="R6" i="5"/>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H86" i="4"/>
  <c r="AT10" i="4"/>
  <c r="AL10" i="4"/>
  <c r="AD10" i="4"/>
  <c r="P10" i="4"/>
  <c r="I10" i="4"/>
  <c r="B10" i="4"/>
  <c r="AT8" i="4"/>
  <c r="P8" i="4"/>
  <c r="I8" i="4"/>
  <c r="B8" i="4"/>
  <c r="C10" i="5" l="1"/>
  <c r="D10" i="5"/>
  <c r="E10" i="5"/>
  <c r="B10" i="5"/>
</calcChain>
</file>

<file path=xl/sharedStrings.xml><?xml version="1.0" encoding="utf-8"?>
<sst xmlns="http://schemas.openxmlformats.org/spreadsheetml/2006/main" count="245" uniqueCount="126">
  <si>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</si>
  <si>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</si>
  <si>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</si>
  <si>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</si>
  <si>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</si>
  <si>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</si>
  <si>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</si>
  <si>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</si>
  <si>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</si>
  <si>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</si>
  <si>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</si>
  <si>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</si>
  <si>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</si>
  <si>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</si>
  <si>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</si>
  <si>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</si>
  <si>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</si>
  <si>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</si>
  <si>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</si>
  <si>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</si>
  <si>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</si>
  <si>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</si>
  <si>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</si>
  <si>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</si>
  <si>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</si>
  <si>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</si>
  <si>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</si>
  <si>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</si>
  <si>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</si>
  <si>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</si>
  <si>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</si>
  <si>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</si>
  <si>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</si>
  <si>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</si>
  <si>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</si>
  <si>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</si>
  <si>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</si>
  <si>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</si>
  <si>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</si>
  <si>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</si>
  <si>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</si>
  <si>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</si>
  <si>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</si>
  <si>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</si>
  <si>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</si>
  <si>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</si>
  <si>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</si>
  <si>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</si>
  <si>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</si>
  <si>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</si>
  <si>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</si>
  <si>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</si>
  <si>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</si>
  <si>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</si>
  <si>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</si>
  <si>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</si>
  <si>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</si>
  <si>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</si>
  <si>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</si>
  <si>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</si>
  <si>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</si>
  <si>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</si>
  <si>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</si>
  <si>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</si>
  <si>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</si>
  <si>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</si>
  <si>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</si>
  <si>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</si>
  <si>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</si>
  <si>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</si>
  <si>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</si>
  <si>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</si>
  <si>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</si>
  <si>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</si>
  <si>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</si>
  <si>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</si>
  <si>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</si>
  <si>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</si>
  <si>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</si>
  <si>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</si>
  <si>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</si>
  <si>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</si>
  <si>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</si>
  <si>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</si>
  <si>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</si>
  <si>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</si>
  <si>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</si>
  <si>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</si>
  <si>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</si>
  <si>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</si>
  <si>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</si>
  <si>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</si>
  <si>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</si>
  <si>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</si>
  <si>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</si>
  <si>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</si>
  <si>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</si>
  <si>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</si>
  <si>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</si>
  <si>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</si>
  <si>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</si>
  <si>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</si>
  <si>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</si>
  <si>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</si>
  <si>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</si>
  <si>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</si>
  <si>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</si>
  <si>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</si>
  <si>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</si>
  <si>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</si>
  <si>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群馬県　邑楽町</t>
  </si>
  <si>
    <t>法非適用</t>
  </si>
  <si>
    <t>下水道事業</t>
  </si>
  <si>
    <t>公共下水道</t>
  </si>
  <si>
    <t>Cc2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</si>
  <si>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</si>
  <si>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</si>
  <si>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</si>
  <si>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</si>
  <si>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</si>
  <si>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</si>
  <si>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</si>
  <si>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平成５年度に着手し、平成１２年度に供用開始しました。事業開始からの年数が浅いため、管渠の老朽化にともなう更新等は実施していません。今後、計画的なTVカメラ調査等を実施し、管渠の更新・改築等へ向けた対策を考えていく必要があります。</t>
    <phoneticPr fontId="7"/>
  </si>
  <si>
    <t xml:space="preserve">現状の経営分析においては比較的健全であると思われるが、事業の効率については改善すべき点が見られる。これからの施設の老朽化を見据えると、経費回収率を上げ、収支バランスのとれた維持管理対策をとる必要がある。このためには水洗化率の向上が必要だと思われる。
　今後は水洗化率向上の対策を行い、収支比率及び経費回収率の向上を計りながら、老朽化対策や維持管理対策の経営バランスを取る必要がある。
</t>
    <rPh sb="90" eb="92">
      <t>タイサク</t>
    </rPh>
    <rPh sb="95" eb="97">
      <t>ヒツヨウ</t>
    </rPh>
    <phoneticPr fontId="7"/>
  </si>
  <si>
    <t>①収支比率は比較的高い数値ではあるが、近年は減少傾向である。平成28年度は工事費等の減少に伴い若干の改善が図れた。
④当町の料金水準は高めであり、企業債残高は平均と比べ低い値となっているため、今後の経営改善について後押しできる傾向であると言える。
⑤使用料で回収できているという値にはなっていないが、供用開始も比較的新しく、接続率も低いためであると推測する。今後は接続率を上げるための対策が必要である。
⑥汚水処理原価の減少傾向がみられるため効率的な汚水処理がされているとみられる。しかし、類似団体平均を上回っているので汚水処理をさらに効率的に行う必要がある。
⑧平均値よりも低い値ではあるが、上昇傾向がうかがえる。しかし、類似団体平均値より約２０％低い現状を考えると水洗化率の向上を計るための対策が必要である。
　　以上の事から水洗化率を上げることをベースとし、汚水処理原価を下げ、経費回収率の底上げを狙った経営改善を目標としたい。</t>
    <rPh sb="30" eb="32">
      <t>ヘイセイ</t>
    </rPh>
    <rPh sb="34" eb="36">
      <t>ネンド</t>
    </rPh>
    <rPh sb="321" eb="322">
      <t>ヤク</t>
    </rPh>
    <phoneticPr fontId="7"/>
  </si>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</sst>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00136208"/>
        <c:axId val="400136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0.18</c:v>
                </c:pt>
                <c:pt idx="1">
                  <c:v>0.19</c:v>
                </c:pt>
                <c:pt idx="2">
                  <c:v>0.16</c:v>
                </c:pt>
                <c:pt idx="3">
                  <c:v>0.11</c:v>
                </c:pt>
                <c:pt idx="4">
                  <c:v>0.15</c:v>
                </c:pt>
              </c:numCache>
            </c:numRef>
          </c:val>
          <c:smooth val="0"/>
        </c:ser>
        <c:dLbls>
          <c:showLegendKey val="0"/>
          <c:showVal val="0"/>
          <c:showCatName val="0"/>
          <c:showSerName val="0"/>
          <c:showPercent val="0"/>
          <c:showBubbleSize val="0"/>
        </c:dLbls>
        <c:marker val="1"/>
        <c:smooth val="0"/>
        <c:axId val="400136208"/>
        <c:axId val="400136600"/>
      </c:lineChart>
      <c:dateAx>
        <c:axId val="400136208"/>
        <c:scaling>
          <c:orientation val="minMax"/>
        </c:scaling>
        <c:delete val="1"/>
        <c:axPos val="b"/>
        <c:numFmt formatCode="ge" sourceLinked="1"/>
        <c:majorTickMark val="none"/>
        <c:minorTickMark val="none"/>
        <c:tickLblPos val="none"/>
        <c:crossAx val="400136600"/>
        <c:crosses val="autoZero"/>
        <c:auto val="1"/>
        <c:lblOffset val="100"/>
        <c:baseTimeUnit val="years"/>
      </c:dateAx>
      <c:valAx>
        <c:axId val="400136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0136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55" l="0.70000000000000062" r="0.70000000000000062" t="0.75000000000001155"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00163032"/>
        <c:axId val="403688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40.07</c:v>
                </c:pt>
                <c:pt idx="1">
                  <c:v>39.92</c:v>
                </c:pt>
                <c:pt idx="2">
                  <c:v>41.63</c:v>
                </c:pt>
                <c:pt idx="3">
                  <c:v>54.67</c:v>
                </c:pt>
                <c:pt idx="4">
                  <c:v>53.51</c:v>
                </c:pt>
              </c:numCache>
            </c:numRef>
          </c:val>
          <c:smooth val="0"/>
        </c:ser>
        <c:dLbls>
          <c:showLegendKey val="0"/>
          <c:showVal val="0"/>
          <c:showCatName val="0"/>
          <c:showSerName val="0"/>
          <c:showPercent val="0"/>
          <c:showBubbleSize val="0"/>
        </c:dLbls>
        <c:marker val="1"/>
        <c:smooth val="0"/>
        <c:axId val="400163032"/>
        <c:axId val="403688704"/>
      </c:lineChart>
      <c:dateAx>
        <c:axId val="400163032"/>
        <c:scaling>
          <c:orientation val="minMax"/>
        </c:scaling>
        <c:delete val="1"/>
        <c:axPos val="b"/>
        <c:numFmt formatCode="ge" sourceLinked="1"/>
        <c:majorTickMark val="none"/>
        <c:minorTickMark val="none"/>
        <c:tickLblPos val="none"/>
        <c:crossAx val="403688704"/>
        <c:crosses val="autoZero"/>
        <c:auto val="1"/>
        <c:lblOffset val="100"/>
        <c:baseTimeUnit val="years"/>
      </c:dateAx>
      <c:valAx>
        <c:axId val="403688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0163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60.41</c:v>
                </c:pt>
                <c:pt idx="1">
                  <c:v>61.14</c:v>
                </c:pt>
                <c:pt idx="2">
                  <c:v>61.71</c:v>
                </c:pt>
                <c:pt idx="3">
                  <c:v>62.65</c:v>
                </c:pt>
                <c:pt idx="4">
                  <c:v>64.87</c:v>
                </c:pt>
              </c:numCache>
            </c:numRef>
          </c:val>
        </c:ser>
        <c:dLbls>
          <c:showLegendKey val="0"/>
          <c:showVal val="0"/>
          <c:showCatName val="0"/>
          <c:showSerName val="0"/>
          <c:showPercent val="0"/>
          <c:showBubbleSize val="0"/>
        </c:dLbls>
        <c:gapWidth val="150"/>
        <c:axId val="398391944"/>
        <c:axId val="398392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66</c:v>
                </c:pt>
                <c:pt idx="1">
                  <c:v>65.86</c:v>
                </c:pt>
                <c:pt idx="2">
                  <c:v>66.33</c:v>
                </c:pt>
                <c:pt idx="3">
                  <c:v>83.8</c:v>
                </c:pt>
                <c:pt idx="4">
                  <c:v>83.91</c:v>
                </c:pt>
              </c:numCache>
            </c:numRef>
          </c:val>
          <c:smooth val="0"/>
        </c:ser>
        <c:dLbls>
          <c:showLegendKey val="0"/>
          <c:showVal val="0"/>
          <c:showCatName val="0"/>
          <c:showSerName val="0"/>
          <c:showPercent val="0"/>
          <c:showBubbleSize val="0"/>
        </c:dLbls>
        <c:marker val="1"/>
        <c:smooth val="0"/>
        <c:axId val="398391944"/>
        <c:axId val="398392336"/>
      </c:lineChart>
      <c:dateAx>
        <c:axId val="398391944"/>
        <c:scaling>
          <c:orientation val="minMax"/>
        </c:scaling>
        <c:delete val="1"/>
        <c:axPos val="b"/>
        <c:numFmt formatCode="ge" sourceLinked="1"/>
        <c:majorTickMark val="none"/>
        <c:minorTickMark val="none"/>
        <c:tickLblPos val="none"/>
        <c:crossAx val="398392336"/>
        <c:crosses val="autoZero"/>
        <c:auto val="1"/>
        <c:lblOffset val="100"/>
        <c:baseTimeUnit val="years"/>
      </c:dateAx>
      <c:valAx>
        <c:axId val="398392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8391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370168884887795"/>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100.61</c:v>
                </c:pt>
                <c:pt idx="1">
                  <c:v>97.35</c:v>
                </c:pt>
                <c:pt idx="2">
                  <c:v>95.6</c:v>
                </c:pt>
                <c:pt idx="3">
                  <c:v>97.27</c:v>
                </c:pt>
                <c:pt idx="4">
                  <c:v>97.74</c:v>
                </c:pt>
              </c:numCache>
            </c:numRef>
          </c:val>
        </c:ser>
        <c:dLbls>
          <c:showLegendKey val="0"/>
          <c:showVal val="0"/>
          <c:showCatName val="0"/>
          <c:showSerName val="0"/>
          <c:showPercent val="0"/>
          <c:showBubbleSize val="0"/>
        </c:dLbls>
        <c:gapWidth val="150"/>
        <c:axId val="524218888"/>
        <c:axId val="524219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24218888"/>
        <c:axId val="524219280"/>
      </c:lineChart>
      <c:dateAx>
        <c:axId val="524218888"/>
        <c:scaling>
          <c:orientation val="minMax"/>
        </c:scaling>
        <c:delete val="1"/>
        <c:axPos val="b"/>
        <c:numFmt formatCode="ge" sourceLinked="1"/>
        <c:majorTickMark val="none"/>
        <c:minorTickMark val="none"/>
        <c:tickLblPos val="none"/>
        <c:crossAx val="524219280"/>
        <c:crosses val="autoZero"/>
        <c:auto val="1"/>
        <c:lblOffset val="100"/>
        <c:baseTimeUnit val="years"/>
      </c:dateAx>
      <c:valAx>
        <c:axId val="524219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4218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03388920"/>
        <c:axId val="403389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03388920"/>
        <c:axId val="403389312"/>
      </c:lineChart>
      <c:dateAx>
        <c:axId val="403388920"/>
        <c:scaling>
          <c:orientation val="minMax"/>
        </c:scaling>
        <c:delete val="1"/>
        <c:axPos val="b"/>
        <c:numFmt formatCode="ge" sourceLinked="1"/>
        <c:majorTickMark val="none"/>
        <c:minorTickMark val="none"/>
        <c:tickLblPos val="none"/>
        <c:crossAx val="403389312"/>
        <c:crosses val="autoZero"/>
        <c:auto val="1"/>
        <c:lblOffset val="100"/>
        <c:baseTimeUnit val="years"/>
      </c:dateAx>
      <c:valAx>
        <c:axId val="403389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3388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03990224"/>
        <c:axId val="403990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03990224"/>
        <c:axId val="403990616"/>
      </c:lineChart>
      <c:dateAx>
        <c:axId val="403990224"/>
        <c:scaling>
          <c:orientation val="minMax"/>
        </c:scaling>
        <c:delete val="1"/>
        <c:axPos val="b"/>
        <c:numFmt formatCode="ge" sourceLinked="1"/>
        <c:majorTickMark val="none"/>
        <c:minorTickMark val="none"/>
        <c:tickLblPos val="none"/>
        <c:crossAx val="403990616"/>
        <c:crosses val="autoZero"/>
        <c:auto val="1"/>
        <c:lblOffset val="100"/>
        <c:baseTimeUnit val="years"/>
      </c:dateAx>
      <c:valAx>
        <c:axId val="403990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3990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369728"/>
        <c:axId val="4370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369728"/>
        <c:axId val="4370120"/>
      </c:lineChart>
      <c:dateAx>
        <c:axId val="4369728"/>
        <c:scaling>
          <c:orientation val="minMax"/>
        </c:scaling>
        <c:delete val="1"/>
        <c:axPos val="b"/>
        <c:numFmt formatCode="ge" sourceLinked="1"/>
        <c:majorTickMark val="none"/>
        <c:minorTickMark val="none"/>
        <c:tickLblPos val="none"/>
        <c:crossAx val="4370120"/>
        <c:crosses val="autoZero"/>
        <c:auto val="1"/>
        <c:lblOffset val="100"/>
        <c:baseTimeUnit val="years"/>
      </c:dateAx>
      <c:valAx>
        <c:axId val="4370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69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00163424"/>
        <c:axId val="400163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00163424"/>
        <c:axId val="400163816"/>
      </c:lineChart>
      <c:dateAx>
        <c:axId val="400163424"/>
        <c:scaling>
          <c:orientation val="minMax"/>
        </c:scaling>
        <c:delete val="1"/>
        <c:axPos val="b"/>
        <c:numFmt formatCode="ge" sourceLinked="1"/>
        <c:majorTickMark val="none"/>
        <c:minorTickMark val="none"/>
        <c:tickLblPos val="none"/>
        <c:crossAx val="400163816"/>
        <c:crosses val="autoZero"/>
        <c:auto val="1"/>
        <c:lblOffset val="100"/>
        <c:baseTimeUnit val="years"/>
      </c:dateAx>
      <c:valAx>
        <c:axId val="400163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0163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207.1</c:v>
                </c:pt>
                <c:pt idx="1">
                  <c:v>184.76</c:v>
                </c:pt>
                <c:pt idx="2">
                  <c:v>170.16</c:v>
                </c:pt>
                <c:pt idx="3">
                  <c:v>169.17</c:v>
                </c:pt>
                <c:pt idx="4">
                  <c:v>273.05</c:v>
                </c:pt>
              </c:numCache>
            </c:numRef>
          </c:val>
        </c:ser>
        <c:dLbls>
          <c:showLegendKey val="0"/>
          <c:showVal val="0"/>
          <c:showCatName val="0"/>
          <c:showSerName val="0"/>
          <c:showPercent val="0"/>
          <c:showBubbleSize val="0"/>
        </c:dLbls>
        <c:gapWidth val="150"/>
        <c:axId val="68403056"/>
        <c:axId val="68403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1574.53</c:v>
                </c:pt>
                <c:pt idx="1">
                  <c:v>1506.51</c:v>
                </c:pt>
                <c:pt idx="2">
                  <c:v>1315.67</c:v>
                </c:pt>
                <c:pt idx="3">
                  <c:v>1118.56</c:v>
                </c:pt>
                <c:pt idx="4">
                  <c:v>1111.31</c:v>
                </c:pt>
              </c:numCache>
            </c:numRef>
          </c:val>
          <c:smooth val="0"/>
        </c:ser>
        <c:dLbls>
          <c:showLegendKey val="0"/>
          <c:showVal val="0"/>
          <c:showCatName val="0"/>
          <c:showSerName val="0"/>
          <c:showPercent val="0"/>
          <c:showBubbleSize val="0"/>
        </c:dLbls>
        <c:marker val="1"/>
        <c:smooth val="0"/>
        <c:axId val="68403056"/>
        <c:axId val="68403448"/>
      </c:lineChart>
      <c:dateAx>
        <c:axId val="68403056"/>
        <c:scaling>
          <c:orientation val="minMax"/>
        </c:scaling>
        <c:delete val="1"/>
        <c:axPos val="b"/>
        <c:numFmt formatCode="ge" sourceLinked="1"/>
        <c:majorTickMark val="none"/>
        <c:minorTickMark val="none"/>
        <c:tickLblPos val="none"/>
        <c:crossAx val="68403448"/>
        <c:crosses val="autoZero"/>
        <c:auto val="1"/>
        <c:lblOffset val="100"/>
        <c:baseTimeUnit val="years"/>
      </c:dateAx>
      <c:valAx>
        <c:axId val="68403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8403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76.47</c:v>
                </c:pt>
                <c:pt idx="1">
                  <c:v>82.98</c:v>
                </c:pt>
                <c:pt idx="2">
                  <c:v>78.989999999999995</c:v>
                </c:pt>
                <c:pt idx="3">
                  <c:v>82.14</c:v>
                </c:pt>
                <c:pt idx="4">
                  <c:v>92.31</c:v>
                </c:pt>
              </c:numCache>
            </c:numRef>
          </c:val>
        </c:ser>
        <c:dLbls>
          <c:showLegendKey val="0"/>
          <c:showVal val="0"/>
          <c:showCatName val="0"/>
          <c:showSerName val="0"/>
          <c:showPercent val="0"/>
          <c:showBubbleSize val="0"/>
        </c:dLbls>
        <c:gapWidth val="150"/>
        <c:axId val="68404624"/>
        <c:axId val="398000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57.36</c:v>
                </c:pt>
                <c:pt idx="1">
                  <c:v>57.33</c:v>
                </c:pt>
                <c:pt idx="2">
                  <c:v>60.78</c:v>
                </c:pt>
                <c:pt idx="3">
                  <c:v>72.33</c:v>
                </c:pt>
                <c:pt idx="4">
                  <c:v>75.540000000000006</c:v>
                </c:pt>
              </c:numCache>
            </c:numRef>
          </c:val>
          <c:smooth val="0"/>
        </c:ser>
        <c:dLbls>
          <c:showLegendKey val="0"/>
          <c:showVal val="0"/>
          <c:showCatName val="0"/>
          <c:showSerName val="0"/>
          <c:showPercent val="0"/>
          <c:showBubbleSize val="0"/>
        </c:dLbls>
        <c:marker val="1"/>
        <c:smooth val="0"/>
        <c:axId val="68404624"/>
        <c:axId val="398000592"/>
      </c:lineChart>
      <c:dateAx>
        <c:axId val="68404624"/>
        <c:scaling>
          <c:orientation val="minMax"/>
        </c:scaling>
        <c:delete val="1"/>
        <c:axPos val="b"/>
        <c:numFmt formatCode="ge" sourceLinked="1"/>
        <c:majorTickMark val="none"/>
        <c:minorTickMark val="none"/>
        <c:tickLblPos val="none"/>
        <c:crossAx val="398000592"/>
        <c:crosses val="autoZero"/>
        <c:auto val="1"/>
        <c:lblOffset val="100"/>
        <c:baseTimeUnit val="years"/>
      </c:dateAx>
      <c:valAx>
        <c:axId val="39800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8404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257.98</c:v>
                </c:pt>
                <c:pt idx="1">
                  <c:v>238.25</c:v>
                </c:pt>
                <c:pt idx="2">
                  <c:v>257.57</c:v>
                </c:pt>
                <c:pt idx="3">
                  <c:v>245.63</c:v>
                </c:pt>
                <c:pt idx="4">
                  <c:v>221.74</c:v>
                </c:pt>
              </c:numCache>
            </c:numRef>
          </c:val>
        </c:ser>
        <c:dLbls>
          <c:showLegendKey val="0"/>
          <c:showVal val="0"/>
          <c:showCatName val="0"/>
          <c:showSerName val="0"/>
          <c:showPercent val="0"/>
          <c:showBubbleSize val="0"/>
        </c:dLbls>
        <c:gapWidth val="150"/>
        <c:axId val="398001768"/>
        <c:axId val="398002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279.91000000000003</c:v>
                </c:pt>
                <c:pt idx="1">
                  <c:v>284.52999999999997</c:v>
                </c:pt>
                <c:pt idx="2">
                  <c:v>276.26</c:v>
                </c:pt>
                <c:pt idx="3">
                  <c:v>215.28</c:v>
                </c:pt>
                <c:pt idx="4">
                  <c:v>207.96</c:v>
                </c:pt>
              </c:numCache>
            </c:numRef>
          </c:val>
          <c:smooth val="0"/>
        </c:ser>
        <c:dLbls>
          <c:showLegendKey val="0"/>
          <c:showVal val="0"/>
          <c:showCatName val="0"/>
          <c:showSerName val="0"/>
          <c:showPercent val="0"/>
          <c:showBubbleSize val="0"/>
        </c:dLbls>
        <c:marker val="1"/>
        <c:smooth val="0"/>
        <c:axId val="398001768"/>
        <c:axId val="398002160"/>
      </c:lineChart>
      <c:dateAx>
        <c:axId val="398001768"/>
        <c:scaling>
          <c:orientation val="minMax"/>
        </c:scaling>
        <c:delete val="1"/>
        <c:axPos val="b"/>
        <c:numFmt formatCode="ge" sourceLinked="1"/>
        <c:majorTickMark val="none"/>
        <c:minorTickMark val="none"/>
        <c:tickLblPos val="none"/>
        <c:crossAx val="398002160"/>
        <c:crosses val="autoZero"/>
        <c:auto val="1"/>
        <c:lblOffset val="100"/>
        <c:baseTimeUnit val="years"/>
      </c:dateAx>
      <c:valAx>
        <c:axId val="398002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8001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75" t="str">
        <f>データ!H6</f>
        <v>群馬県　邑楽町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c r="A8" s="2"/>
      <c r="B8" s="72" t="str">
        <f>データ!I6</f>
        <v>法非適用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Cc2</v>
      </c>
      <c r="X8" s="72"/>
      <c r="Y8" s="72"/>
      <c r="Z8" s="72"/>
      <c r="AA8" s="72"/>
      <c r="AB8" s="72"/>
      <c r="AC8" s="72"/>
      <c r="AD8" s="73" t="s">
        <v>125</v>
      </c>
      <c r="AE8" s="73"/>
      <c r="AF8" s="73"/>
      <c r="AG8" s="73"/>
      <c r="AH8" s="73"/>
      <c r="AI8" s="73"/>
      <c r="AJ8" s="73"/>
      <c r="AK8" s="4"/>
      <c r="AL8" s="67">
        <f>データ!S6</f>
        <v>26888</v>
      </c>
      <c r="AM8" s="67"/>
      <c r="AN8" s="67"/>
      <c r="AO8" s="67"/>
      <c r="AP8" s="67"/>
      <c r="AQ8" s="67"/>
      <c r="AR8" s="67"/>
      <c r="AS8" s="67"/>
      <c r="AT8" s="66">
        <f>データ!T6</f>
        <v>31.11</v>
      </c>
      <c r="AU8" s="66"/>
      <c r="AV8" s="66"/>
      <c r="AW8" s="66"/>
      <c r="AX8" s="66"/>
      <c r="AY8" s="66"/>
      <c r="AZ8" s="66"/>
      <c r="BA8" s="66"/>
      <c r="BB8" s="66">
        <f>データ!U6</f>
        <v>864.29</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c r="A10" s="2"/>
      <c r="B10" s="66" t="str">
        <f>データ!N6</f>
        <v>-</v>
      </c>
      <c r="C10" s="66"/>
      <c r="D10" s="66"/>
      <c r="E10" s="66"/>
      <c r="F10" s="66"/>
      <c r="G10" s="66"/>
      <c r="H10" s="66"/>
      <c r="I10" s="66" t="str">
        <f>データ!O6</f>
        <v>該当数値なし</v>
      </c>
      <c r="J10" s="66"/>
      <c r="K10" s="66"/>
      <c r="L10" s="66"/>
      <c r="M10" s="66"/>
      <c r="N10" s="66"/>
      <c r="O10" s="66"/>
      <c r="P10" s="66">
        <f>データ!P6</f>
        <v>19.97</v>
      </c>
      <c r="Q10" s="66"/>
      <c r="R10" s="66"/>
      <c r="S10" s="66"/>
      <c r="T10" s="66"/>
      <c r="U10" s="66"/>
      <c r="V10" s="66"/>
      <c r="W10" s="66">
        <f>データ!Q6</f>
        <v>83.16</v>
      </c>
      <c r="X10" s="66"/>
      <c r="Y10" s="66"/>
      <c r="Z10" s="66"/>
      <c r="AA10" s="66"/>
      <c r="AB10" s="66"/>
      <c r="AC10" s="66"/>
      <c r="AD10" s="67">
        <f>データ!R6</f>
        <v>3670</v>
      </c>
      <c r="AE10" s="67"/>
      <c r="AF10" s="67"/>
      <c r="AG10" s="67"/>
      <c r="AH10" s="67"/>
      <c r="AI10" s="67"/>
      <c r="AJ10" s="67"/>
      <c r="AK10" s="2"/>
      <c r="AL10" s="67">
        <f>データ!V6</f>
        <v>5354</v>
      </c>
      <c r="AM10" s="67"/>
      <c r="AN10" s="67"/>
      <c r="AO10" s="67"/>
      <c r="AP10" s="67"/>
      <c r="AQ10" s="67"/>
      <c r="AR10" s="67"/>
      <c r="AS10" s="67"/>
      <c r="AT10" s="66">
        <f>データ!W6</f>
        <v>1.62</v>
      </c>
      <c r="AU10" s="66"/>
      <c r="AV10" s="66"/>
      <c r="AW10" s="66"/>
      <c r="AX10" s="66"/>
      <c r="AY10" s="66"/>
      <c r="AZ10" s="66"/>
      <c r="BA10" s="66"/>
      <c r="BB10" s="66">
        <f>データ!X6</f>
        <v>3304.94</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124</v>
      </c>
      <c r="BM16" s="49"/>
      <c r="BN16" s="49"/>
      <c r="BO16" s="49"/>
      <c r="BP16" s="49"/>
      <c r="BQ16" s="49"/>
      <c r="BR16" s="49"/>
      <c r="BS16" s="49"/>
      <c r="BT16" s="49"/>
      <c r="BU16" s="49"/>
      <c r="BV16" s="49"/>
      <c r="BW16" s="49"/>
      <c r="BX16" s="49"/>
      <c r="BY16" s="49"/>
      <c r="BZ16" s="50"/>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122</v>
      </c>
      <c r="BM47" s="49"/>
      <c r="BN47" s="49"/>
      <c r="BO47" s="49"/>
      <c r="BP47" s="49"/>
      <c r="BQ47" s="49"/>
      <c r="BR47" s="49"/>
      <c r="BS47" s="49"/>
      <c r="BT47" s="49"/>
      <c r="BU47" s="49"/>
      <c r="BV47" s="49"/>
      <c r="BW47" s="49"/>
      <c r="BX47" s="49"/>
      <c r="BY47" s="49"/>
      <c r="BZ47" s="50"/>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123</v>
      </c>
      <c r="BM66" s="49"/>
      <c r="BN66" s="49"/>
      <c r="BO66" s="49"/>
      <c r="BP66" s="49"/>
      <c r="BQ66" s="49"/>
      <c r="BR66" s="49"/>
      <c r="BS66" s="49"/>
      <c r="BT66" s="49"/>
      <c r="BU66" s="49"/>
      <c r="BV66" s="49"/>
      <c r="BW66" s="49"/>
      <c r="BX66" s="49"/>
      <c r="BY66" s="49"/>
      <c r="BZ66" s="50"/>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【728.30】</v>
      </c>
      <c r="I86" s="26" t="str">
        <f>データ!CA6</f>
        <v>【100.04】</v>
      </c>
      <c r="J86" s="26" t="str">
        <f>データ!CL6</f>
        <v>【137.82】</v>
      </c>
      <c r="K86" s="26" t="str">
        <f>データ!CW6</f>
        <v>【60.09】</v>
      </c>
      <c r="L86" s="26" t="str">
        <f>データ!DH6</f>
        <v>【94.90】</v>
      </c>
      <c r="M86" s="26" t="s">
        <v>56</v>
      </c>
      <c r="N86" s="26" t="s">
        <v>56</v>
      </c>
      <c r="O86" s="26" t="str">
        <f>データ!EO6</f>
        <v>【0.27】</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c r="A6" s="28" t="s">
        <v>109</v>
      </c>
      <c r="B6" s="33">
        <f>B7</f>
        <v>2016</v>
      </c>
      <c r="C6" s="33">
        <f t="shared" ref="C6:X6" si="3">C7</f>
        <v>105252</v>
      </c>
      <c r="D6" s="33">
        <f t="shared" si="3"/>
        <v>47</v>
      </c>
      <c r="E6" s="33">
        <f t="shared" si="3"/>
        <v>17</v>
      </c>
      <c r="F6" s="33">
        <f t="shared" si="3"/>
        <v>1</v>
      </c>
      <c r="G6" s="33">
        <f t="shared" si="3"/>
        <v>0</v>
      </c>
      <c r="H6" s="33" t="str">
        <f t="shared" si="3"/>
        <v>群馬県　邑楽町</v>
      </c>
      <c r="I6" s="33" t="str">
        <f t="shared" si="3"/>
        <v>法非適用</v>
      </c>
      <c r="J6" s="33" t="str">
        <f t="shared" si="3"/>
        <v>下水道事業</v>
      </c>
      <c r="K6" s="33" t="str">
        <f t="shared" si="3"/>
        <v>公共下水道</v>
      </c>
      <c r="L6" s="33" t="str">
        <f t="shared" si="3"/>
        <v>Cc2</v>
      </c>
      <c r="M6" s="33">
        <f t="shared" si="3"/>
        <v>0</v>
      </c>
      <c r="N6" s="34" t="str">
        <f t="shared" si="3"/>
        <v>-</v>
      </c>
      <c r="O6" s="34" t="str">
        <f t="shared" si="3"/>
        <v>該当数値なし</v>
      </c>
      <c r="P6" s="34">
        <f t="shared" si="3"/>
        <v>19.97</v>
      </c>
      <c r="Q6" s="34">
        <f t="shared" si="3"/>
        <v>83.16</v>
      </c>
      <c r="R6" s="34">
        <f t="shared" si="3"/>
        <v>3670</v>
      </c>
      <c r="S6" s="34">
        <f t="shared" si="3"/>
        <v>26888</v>
      </c>
      <c r="T6" s="34">
        <f t="shared" si="3"/>
        <v>31.11</v>
      </c>
      <c r="U6" s="34">
        <f t="shared" si="3"/>
        <v>864.29</v>
      </c>
      <c r="V6" s="34">
        <f t="shared" si="3"/>
        <v>5354</v>
      </c>
      <c r="W6" s="34">
        <f t="shared" si="3"/>
        <v>1.62</v>
      </c>
      <c r="X6" s="34">
        <f t="shared" si="3"/>
        <v>3304.94</v>
      </c>
      <c r="Y6" s="35">
        <f>IF(Y7="",NA(),Y7)</f>
        <v>100.61</v>
      </c>
      <c r="Z6" s="35">
        <f t="shared" ref="Z6:AH6" si="4">IF(Z7="",NA(),Z7)</f>
        <v>97.35</v>
      </c>
      <c r="AA6" s="35">
        <f t="shared" si="4"/>
        <v>95.6</v>
      </c>
      <c r="AB6" s="35">
        <f t="shared" si="4"/>
        <v>97.27</v>
      </c>
      <c r="AC6" s="35">
        <f t="shared" si="4"/>
        <v>97.74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207.1</v>
      </c>
      <c r="BG6" s="35">
        <f t="shared" ref="BG6:BO6" si="7">IF(BG7="",NA(),BG7)</f>
        <v>184.76</v>
      </c>
      <c r="BH6" s="35">
        <f t="shared" si="7"/>
        <v>170.16</v>
      </c>
      <c r="BI6" s="35">
        <f t="shared" si="7"/>
        <v>169.17</v>
      </c>
      <c r="BJ6" s="35">
        <f t="shared" si="7"/>
        <v>273.05</v>
      </c>
      <c r="BK6" s="35">
        <f t="shared" si="7"/>
        <v>1574.53</v>
      </c>
      <c r="BL6" s="35">
        <f t="shared" si="7"/>
        <v>1506.51</v>
      </c>
      <c r="BM6" s="35">
        <f t="shared" si="7"/>
        <v>1315.67</v>
      </c>
      <c r="BN6" s="35">
        <f t="shared" si="7"/>
        <v>1118.56</v>
      </c>
      <c r="BO6" s="35">
        <f t="shared" si="7"/>
        <v>1111.31</v>
      </c>
      <c r="BP6" s="34" t="str">
        <f>IF(BP7="","",IF(BP7="-","【-】","【"&amp;SUBSTITUTE(TEXT(BP7,"#,##0.00"),"-","△")&amp;"】"))</f>
        <v>【728.30】</v>
      </c>
      <c r="BQ6" s="35">
        <f>IF(BQ7="",NA(),BQ7)</f>
        <v>76.47</v>
      </c>
      <c r="BR6" s="35">
        <f t="shared" ref="BR6:BZ6" si="8">IF(BR7="",NA(),BR7)</f>
        <v>82.98</v>
      </c>
      <c r="BS6" s="35">
        <f t="shared" si="8"/>
        <v>78.989999999999995</v>
      </c>
      <c r="BT6" s="35">
        <f t="shared" si="8"/>
        <v>82.14</v>
      </c>
      <c r="BU6" s="35">
        <f t="shared" si="8"/>
        <v>92.31</v>
      </c>
      <c r="BV6" s="35">
        <f t="shared" si="8"/>
        <v>57.36</v>
      </c>
      <c r="BW6" s="35">
        <f t="shared" si="8"/>
        <v>57.33</v>
      </c>
      <c r="BX6" s="35">
        <f t="shared" si="8"/>
        <v>60.78</v>
      </c>
      <c r="BY6" s="35">
        <f t="shared" si="8"/>
        <v>72.33</v>
      </c>
      <c r="BZ6" s="35">
        <f t="shared" si="8"/>
        <v>75.540000000000006</v>
      </c>
      <c r="CA6" s="34" t="str">
        <f>IF(CA7="","",IF(CA7="-","【-】","【"&amp;SUBSTITUTE(TEXT(CA7,"#,##0.00"),"-","△")&amp;"】"))</f>
        <v>【100.04】</v>
      </c>
      <c r="CB6" s="35">
        <f>IF(CB7="",NA(),CB7)</f>
        <v>257.98</v>
      </c>
      <c r="CC6" s="35">
        <f t="shared" ref="CC6:CK6" si="9">IF(CC7="",NA(),CC7)</f>
        <v>238.25</v>
      </c>
      <c r="CD6" s="35">
        <f t="shared" si="9"/>
        <v>257.57</v>
      </c>
      <c r="CE6" s="35">
        <f t="shared" si="9"/>
        <v>245.63</v>
      </c>
      <c r="CF6" s="35">
        <f t="shared" si="9"/>
        <v>221.74</v>
      </c>
      <c r="CG6" s="35">
        <f t="shared" si="9"/>
        <v>279.91000000000003</v>
      </c>
      <c r="CH6" s="35">
        <f t="shared" si="9"/>
        <v>284.52999999999997</v>
      </c>
      <c r="CI6" s="35">
        <f t="shared" si="9"/>
        <v>276.26</v>
      </c>
      <c r="CJ6" s="35">
        <f t="shared" si="9"/>
        <v>215.28</v>
      </c>
      <c r="CK6" s="35">
        <f t="shared" si="9"/>
        <v>207.96</v>
      </c>
      <c r="CL6" s="34" t="str">
        <f>IF(CL7="","",IF(CL7="-","【-】","【"&amp;SUBSTITUTE(TEXT(CL7,"#,##0.00"),"-","△")&amp;"】"))</f>
        <v>【137.82】</v>
      </c>
      <c r="CM6" s="35" t="str">
        <f>IF(CM7="",NA(),CM7)</f>
        <v>-</v>
      </c>
      <c r="CN6" s="35" t="str">
        <f t="shared" ref="CN6:CV6" si="10">IF(CN7="",NA(),CN7)</f>
        <v>-</v>
      </c>
      <c r="CO6" s="35" t="str">
        <f t="shared" si="10"/>
        <v>-</v>
      </c>
      <c r="CP6" s="35" t="str">
        <f t="shared" si="10"/>
        <v>-</v>
      </c>
      <c r="CQ6" s="35" t="str">
        <f t="shared" si="10"/>
        <v>-</v>
      </c>
      <c r="CR6" s="35">
        <f t="shared" si="10"/>
        <v>40.07</v>
      </c>
      <c r="CS6" s="35">
        <f t="shared" si="10"/>
        <v>39.92</v>
      </c>
      <c r="CT6" s="35">
        <f t="shared" si="10"/>
        <v>41.63</v>
      </c>
      <c r="CU6" s="35">
        <f t="shared" si="10"/>
        <v>54.67</v>
      </c>
      <c r="CV6" s="35">
        <f t="shared" si="10"/>
        <v>53.51</v>
      </c>
      <c r="CW6" s="34" t="str">
        <f>IF(CW7="","",IF(CW7="-","【-】","【"&amp;SUBSTITUTE(TEXT(CW7,"#,##0.00"),"-","△")&amp;"】"))</f>
        <v>【60.09】</v>
      </c>
      <c r="CX6" s="35">
        <f>IF(CX7="",NA(),CX7)</f>
        <v>60.41</v>
      </c>
      <c r="CY6" s="35">
        <f t="shared" ref="CY6:DG6" si="11">IF(CY7="",NA(),CY7)</f>
        <v>61.14</v>
      </c>
      <c r="CZ6" s="35">
        <f t="shared" si="11"/>
        <v>61.71</v>
      </c>
      <c r="DA6" s="35">
        <f t="shared" si="11"/>
        <v>62.65</v>
      </c>
      <c r="DB6" s="35">
        <f t="shared" si="11"/>
        <v>64.87</v>
      </c>
      <c r="DC6" s="35">
        <f t="shared" si="11"/>
        <v>66</v>
      </c>
      <c r="DD6" s="35">
        <f t="shared" si="11"/>
        <v>65.86</v>
      </c>
      <c r="DE6" s="35">
        <f t="shared" si="11"/>
        <v>66.33</v>
      </c>
      <c r="DF6" s="35">
        <f t="shared" si="11"/>
        <v>83.8</v>
      </c>
      <c r="DG6" s="35">
        <f t="shared" si="11"/>
        <v>83.91</v>
      </c>
      <c r="DH6" s="34" t="str">
        <f>IF(DH7="","",IF(DH7="-","【-】","【"&amp;SUBSTITUTE(TEXT(DH7,"#,##0.00"),"-","△")&amp;"】"))</f>
        <v>【94.90】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0.18</v>
      </c>
      <c r="EK6" s="35">
        <f t="shared" si="14"/>
        <v>0.19</v>
      </c>
      <c r="EL6" s="35">
        <f t="shared" si="14"/>
        <v>0.16</v>
      </c>
      <c r="EM6" s="35">
        <f t="shared" si="14"/>
        <v>0.11</v>
      </c>
      <c r="EN6" s="35">
        <f t="shared" si="14"/>
        <v>0.15</v>
      </c>
      <c r="EO6" s="34" t="str">
        <f>IF(EO7="","",IF(EO7="-","【-】","【"&amp;SUBSTITUTE(TEXT(EO7,"#,##0.00"),"-","△")&amp;"】"))</f>
        <v>【0.27】</v>
      </c>
    </row>
    <row r="7" spans="1:145" s="36" customFormat="1">
      <c r="A7" s="28"/>
      <c r="B7" s="37">
        <v>2016</v>
      </c>
      <c r="C7" s="37">
        <v>105252</v>
      </c>
      <c r="D7" s="37">
        <v>47</v>
      </c>
      <c r="E7" s="37">
        <v>17</v>
      </c>
      <c r="F7" s="37">
        <v>1</v>
      </c>
      <c r="G7" s="37">
        <v>0</v>
      </c>
      <c r="H7" s="37" t="s">
        <v>110</v>
      </c>
      <c r="I7" s="37" t="s">
        <v>111</v>
      </c>
      <c r="J7" s="37" t="s">
        <v>112</v>
      </c>
      <c r="K7" s="37" t="s">
        <v>113</v>
      </c>
      <c r="L7" s="37" t="s">
        <v>114</v>
      </c>
      <c r="M7" s="37"/>
      <c r="N7" s="38" t="s">
        <v>115</v>
      </c>
      <c r="O7" s="38" t="s">
        <v>116</v>
      </c>
      <c r="P7" s="38">
        <v>19.97</v>
      </c>
      <c r="Q7" s="38">
        <v>83.16</v>
      </c>
      <c r="R7" s="38">
        <v>3670</v>
      </c>
      <c r="S7" s="38">
        <v>26888</v>
      </c>
      <c r="T7" s="38">
        <v>31.11</v>
      </c>
      <c r="U7" s="38">
        <v>864.29</v>
      </c>
      <c r="V7" s="38">
        <v>5354</v>
      </c>
      <c r="W7" s="38">
        <v>1.62</v>
      </c>
      <c r="X7" s="38">
        <v>3304.94</v>
      </c>
      <c r="Y7" s="38">
        <v>100.61</v>
      </c>
      <c r="Z7" s="38">
        <v>97.35</v>
      </c>
      <c r="AA7" s="38">
        <v>95.6</v>
      </c>
      <c r="AB7" s="38">
        <v>97.27</v>
      </c>
      <c r="AC7" s="38">
        <v>97.74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207.1</v>
      </c>
      <c r="BG7" s="38">
        <v>184.76</v>
      </c>
      <c r="BH7" s="38">
        <v>170.16</v>
      </c>
      <c r="BI7" s="38">
        <v>169.17</v>
      </c>
      <c r="BJ7" s="38">
        <v>273.05</v>
      </c>
      <c r="BK7" s="38">
        <v>1574.53</v>
      </c>
      <c r="BL7" s="38">
        <v>1506.51</v>
      </c>
      <c r="BM7" s="38">
        <v>1315.67</v>
      </c>
      <c r="BN7" s="38">
        <v>1118.56</v>
      </c>
      <c r="BO7" s="38">
        <v>1111.31</v>
      </c>
      <c r="BP7" s="38">
        <v>728.3</v>
      </c>
      <c r="BQ7" s="38">
        <v>76.47</v>
      </c>
      <c r="BR7" s="38">
        <v>82.98</v>
      </c>
      <c r="BS7" s="38">
        <v>78.989999999999995</v>
      </c>
      <c r="BT7" s="38">
        <v>82.14</v>
      </c>
      <c r="BU7" s="38">
        <v>92.31</v>
      </c>
      <c r="BV7" s="38">
        <v>57.36</v>
      </c>
      <c r="BW7" s="38">
        <v>57.33</v>
      </c>
      <c r="BX7" s="38">
        <v>60.78</v>
      </c>
      <c r="BY7" s="38">
        <v>72.33</v>
      </c>
      <c r="BZ7" s="38">
        <v>75.540000000000006</v>
      </c>
      <c r="CA7" s="38">
        <v>100.04</v>
      </c>
      <c r="CB7" s="38">
        <v>257.98</v>
      </c>
      <c r="CC7" s="38">
        <v>238.25</v>
      </c>
      <c r="CD7" s="38">
        <v>257.57</v>
      </c>
      <c r="CE7" s="38">
        <v>245.63</v>
      </c>
      <c r="CF7" s="38">
        <v>221.74</v>
      </c>
      <c r="CG7" s="38">
        <v>279.91000000000003</v>
      </c>
      <c r="CH7" s="38">
        <v>284.52999999999997</v>
      </c>
      <c r="CI7" s="38">
        <v>276.26</v>
      </c>
      <c r="CJ7" s="38">
        <v>215.28</v>
      </c>
      <c r="CK7" s="38">
        <v>207.96</v>
      </c>
      <c r="CL7" s="38">
        <v>137.82</v>
      </c>
      <c r="CM7" s="38" t="s">
        <v>115</v>
      </c>
      <c r="CN7" s="38" t="s">
        <v>115</v>
      </c>
      <c r="CO7" s="38" t="s">
        <v>115</v>
      </c>
      <c r="CP7" s="38" t="s">
        <v>115</v>
      </c>
      <c r="CQ7" s="38" t="s">
        <v>115</v>
      </c>
      <c r="CR7" s="38">
        <v>40.07</v>
      </c>
      <c r="CS7" s="38">
        <v>39.92</v>
      </c>
      <c r="CT7" s="38">
        <v>41.63</v>
      </c>
      <c r="CU7" s="38">
        <v>54.67</v>
      </c>
      <c r="CV7" s="38">
        <v>53.51</v>
      </c>
      <c r="CW7" s="38">
        <v>60.09</v>
      </c>
      <c r="CX7" s="38">
        <v>60.41</v>
      </c>
      <c r="CY7" s="38">
        <v>61.14</v>
      </c>
      <c r="CZ7" s="38">
        <v>61.71</v>
      </c>
      <c r="DA7" s="38">
        <v>62.65</v>
      </c>
      <c r="DB7" s="38">
        <v>64.87</v>
      </c>
      <c r="DC7" s="38">
        <v>66</v>
      </c>
      <c r="DD7" s="38">
        <v>65.86</v>
      </c>
      <c r="DE7" s="38">
        <v>66.33</v>
      </c>
      <c r="DF7" s="38">
        <v>83.8</v>
      </c>
      <c r="DG7" s="38">
        <v>83.91</v>
      </c>
      <c r="DH7" s="38">
        <v>94.9</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0.18</v>
      </c>
      <c r="EK7" s="38">
        <v>0.19</v>
      </c>
      <c r="EL7" s="38">
        <v>0.16</v>
      </c>
      <c r="EM7" s="38">
        <v>0.11</v>
      </c>
      <c r="EN7" s="38">
        <v>0.15</v>
      </c>
      <c r="EO7" s="38">
        <v>0.27</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2017-12-25T02:04:59Z</dcterms:created>
  <dcterms:modified xsi:type="dcterms:W3CDTF">2018-02-26T08:06:31Z</dcterms:modified>
</cp:coreProperties>
</file>