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P10" i="4" s="1"/>
  <c r="O6" i="5"/>
  <c r="I10" i="4" s="1"/>
  <c r="N6" i="5"/>
  <c r="M6" i="5"/>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B10" i="4"/>
  <c r="AT8" i="4"/>
  <c r="W8" i="4"/>
  <c r="C10" i="5" l="1"/>
  <c r="E10" i="5"/>
  <c r="D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<sst xmlns="http://schemas.openxmlformats.org/spreadsheetml/2006/main" count="240" uniqueCount="125">
  <si>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</si>
  <si>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</si>
  <si>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</si>
  <si>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</si>
  <si>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</si>
  <si>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</si>
  <si>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</si>
  <si>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</si>
  <si>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</si>
  <si>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</si>
  <si>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</si>
  <si>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</si>
  <si>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</si>
  <si>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</si>
  <si>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</si>
  <si>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</si>
  <si>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</si>
  <si>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</si>
  <si>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</si>
  <si>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</si>
  <si>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</si>
  <si>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</si>
  <si>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</si>
  <si>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</si>
  <si>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</si>
  <si>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</si>
  <si>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</si>
  <si>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</si>
  <si>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</si>
  <si>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</si>
  <si>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</si>
  <si>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</si>
  <si>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</si>
  <si>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</si>
  <si>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</si>
  <si>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</si>
  <si>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</si>
  <si>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</si>
  <si>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</si>
  <si>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</si>
  <si>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</si>
  <si>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</si>
  <si>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</si>
  <si>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</si>
  <si>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</si>
  <si>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</si>
  <si>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</si>
  <si>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</si>
  <si>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</si>
  <si>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</si>
  <si>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</si>
  <si>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</si>
  <si>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</si>
  <si>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</si>
  <si>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</si>
  <si>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</si>
  <si>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</si>
  <si>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</si>
  <si>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</si>
  <si>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</si>
  <si>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</si>
  <si>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</si>
  <si>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</si>
  <si>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</si>
  <si>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</si>
  <si>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</si>
  <si>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</si>
  <si>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</si>
  <si>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</si>
  <si>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</si>
  <si>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</si>
  <si>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</si>
  <si>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</si>
  <si>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</si>
  <si>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</si>
  <si>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</si>
  <si>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</si>
  <si>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</si>
  <si>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</si>
  <si>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</si>
  <si>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</si>
  <si>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</si>
  <si>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</si>
  <si>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</si>
  <si>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</si>
  <si>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</si>
  <si>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</si>
  <si>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</si>
  <si>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</si>
  <si>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</si>
  <si>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</si>
  <si>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</si>
  <si>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</si>
  <si>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</si>
  <si>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</si>
  <si>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</si>
  <si>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</si>
  <si>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</si>
  <si>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</si>
  <si>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</si>
  <si>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</si>
  <si>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</si>
  <si>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</si>
  <si>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</si>
  <si>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</si>
  <si>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</si>
  <si>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</si>
  <si>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</si>
  <si>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</si>
  <si>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中之条町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</si>
  <si>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</si>
  <si>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</si>
  <si>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</si>
  <si>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</si>
  <si>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</si>
  <si>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</si>
  <si>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</si>
  <si>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</si>
  <si>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</si>
  <si>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</si>
  <si>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</si>
  <si>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平成１５年５月に供用を開始し、平成２８年度で１３年が経過した。
　現状改善はほとんど行っていないが、今後は計画的に行っていく必要がある。</t>
    <rPh sb="1" eb="3">
      <t>カンキョ</t>
    </rPh>
    <rPh sb="3" eb="5">
      <t>カイゼン</t>
    </rPh>
    <rPh sb="5" eb="6">
      <t>リツ</t>
    </rPh>
    <rPh sb="24" eb="26">
      <t>ヘイセイ</t>
    </rPh>
    <rPh sb="28" eb="30">
      <t>ネンド</t>
    </rPh>
    <phoneticPr fontId="7"/>
  </si>
  <si>
    <t>非設置</t>
    <rPh sb="0" eb="1">
      <t>ヒ</t>
    </rPh>
    <rPh sb="1" eb="3">
      <t>セッチ</t>
    </rPh>
    <phoneticPr fontId="4"/>
  </si>
  <si>
    <t xml:space="preserve">①収益的収支比率
　増加傾向にあるが、収支は赤字が続いている状況　
　平成２８年度は一般会計からの繰入金を抑え繰越金を減らしたので減少している。
④企業債残高対事業規模比率
　平成２５年度で整備が完了し企業債借入れが無くなったので、平成２６年度からは減少に転じる傾向である。
⑤経費回収率
　横這い傾向にあるが、使用料で回収すべき経費を賄えていない状況
⑥汚水処理原価
　横這い傾向にあるが、維持管理費等の効率化を図り原価を抑えている状況
⑦施設利用率
　処理水量が増加しているので増加傾向にある。
⑧水洗化率
　水洗便所の整備が進み増加傾向ではあるが、水洗便所の整備件数は減少傾向にある。
現状・課題のコメント
　水洗化率は増加しているが、処理人口の減少等により使用料の増加は見込まれないので一般会計からの繰入金に依存している状況
　維持管理費等の効率化を図りつつ使用料の改定を視野に入れ経営改善していく必要がある。
</t>
    <rPh sb="65" eb="67">
      <t>ゲンショウ</t>
    </rPh>
    <rPh sb="284" eb="286">
      <t>ケンスウ</t>
    </rPh>
    <rPh sb="287" eb="289">
      <t>ゲンショウ</t>
    </rPh>
    <rPh sb="289" eb="291">
      <t>ケイコウ</t>
    </rPh>
    <rPh sb="322" eb="324">
      <t>ショリ</t>
    </rPh>
    <rPh sb="324" eb="326">
      <t>ジンコウ</t>
    </rPh>
    <rPh sb="327" eb="329">
      <t>ゲンショウ</t>
    </rPh>
    <rPh sb="329" eb="330">
      <t>トウ</t>
    </rPh>
    <rPh sb="340" eb="342">
      <t>ミコ</t>
    </rPh>
    <rPh sb="380" eb="381">
      <t>ハカ</t>
    </rPh>
    <phoneticPr fontId="7"/>
  </si>
  <si>
    <t xml:space="preserve">　施設修繕費等に加え老朽管の更新により歳出の増加が見込まれるが、企業債の有効活用、維持管理費等の効率化を図りつつ使用料の改定を視野に入れ経営改善していく必要がある。
</t>
    <rPh sb="52" eb="53">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</si>
</sst>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92640"/>
        <c:axId val="289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ser>
        <c:dLbls>
          <c:showLegendKey val="0"/>
          <c:showVal val="0"/>
          <c:showCatName val="0"/>
          <c:showSerName val="0"/>
          <c:showPercent val="0"/>
          <c:showBubbleSize val="0"/>
        </c:dLbls>
        <c:marker val="1"/>
        <c:smooth val="0"/>
        <c:axId val="28992640"/>
        <c:axId val="28994560"/>
      </c:lineChart>
      <c:dateAx>
        <c:axId val="28992640"/>
        <c:scaling>
          <c:orientation val="minMax"/>
        </c:scaling>
        <c:delete val="1"/>
        <c:axPos val="b"/>
        <c:numFmt formatCode="ge" sourceLinked="1"/>
        <c:majorTickMark val="none"/>
        <c:minorTickMark val="none"/>
        <c:tickLblPos val="none"/>
        <c:crossAx val="28994560"/>
        <c:crosses val="autoZero"/>
        <c:auto val="1"/>
        <c:lblOffset val="100"/>
        <c:baseTimeUnit val="years"/>
      </c:dateAx>
      <c:valAx>
        <c:axId val="289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64.81</c:v>
                </c:pt>
                <c:pt idx="1">
                  <c:v>66.08</c:v>
                </c:pt>
                <c:pt idx="2">
                  <c:v>67.25</c:v>
                </c:pt>
                <c:pt idx="3">
                  <c:v>67.89</c:v>
                </c:pt>
                <c:pt idx="4">
                  <c:v>67.39</c:v>
                </c:pt>
              </c:numCache>
            </c:numRef>
          </c:val>
        </c:ser>
        <c:dLbls>
          <c:showLegendKey val="0"/>
          <c:showVal val="0"/>
          <c:showCatName val="0"/>
          <c:showSerName val="0"/>
          <c:showPercent val="0"/>
          <c:showBubbleSize val="0"/>
        </c:dLbls>
        <c:gapWidth val="150"/>
        <c:axId val="28885376"/>
        <c:axId val="28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ser>
        <c:dLbls>
          <c:showLegendKey val="0"/>
          <c:showVal val="0"/>
          <c:showCatName val="0"/>
          <c:showSerName val="0"/>
          <c:showPercent val="0"/>
          <c:showBubbleSize val="0"/>
        </c:dLbls>
        <c:marker val="1"/>
        <c:smooth val="0"/>
        <c:axId val="28885376"/>
        <c:axId val="28887296"/>
      </c:lineChart>
      <c:dateAx>
        <c:axId val="28885376"/>
        <c:scaling>
          <c:orientation val="minMax"/>
        </c:scaling>
        <c:delete val="1"/>
        <c:axPos val="b"/>
        <c:numFmt formatCode="ge" sourceLinked="1"/>
        <c:majorTickMark val="none"/>
        <c:minorTickMark val="none"/>
        <c:tickLblPos val="none"/>
        <c:crossAx val="28887296"/>
        <c:crosses val="autoZero"/>
        <c:auto val="1"/>
        <c:lblOffset val="100"/>
        <c:baseTimeUnit val="years"/>
      </c:dateAx>
      <c:valAx>
        <c:axId val="288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79.17</c:v>
                </c:pt>
                <c:pt idx="1">
                  <c:v>80.63</c:v>
                </c:pt>
                <c:pt idx="2">
                  <c:v>84.27</c:v>
                </c:pt>
                <c:pt idx="3">
                  <c:v>86.15</c:v>
                </c:pt>
                <c:pt idx="4">
                  <c:v>86.94</c:v>
                </c:pt>
              </c:numCache>
            </c:numRef>
          </c:val>
        </c:ser>
        <c:dLbls>
          <c:showLegendKey val="0"/>
          <c:showVal val="0"/>
          <c:showCatName val="0"/>
          <c:showSerName val="0"/>
          <c:showPercent val="0"/>
          <c:showBubbleSize val="0"/>
        </c:dLbls>
        <c:gapWidth val="150"/>
        <c:axId val="28897280"/>
        <c:axId val="288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ser>
        <c:dLbls>
          <c:showLegendKey val="0"/>
          <c:showVal val="0"/>
          <c:showCatName val="0"/>
          <c:showSerName val="0"/>
          <c:showPercent val="0"/>
          <c:showBubbleSize val="0"/>
        </c:dLbls>
        <c:marker val="1"/>
        <c:smooth val="0"/>
        <c:axId val="28897280"/>
        <c:axId val="28899200"/>
      </c:lineChart>
      <c:dateAx>
        <c:axId val="28897280"/>
        <c:scaling>
          <c:orientation val="minMax"/>
        </c:scaling>
        <c:delete val="1"/>
        <c:axPos val="b"/>
        <c:numFmt formatCode="ge" sourceLinked="1"/>
        <c:majorTickMark val="none"/>
        <c:minorTickMark val="none"/>
        <c:tickLblPos val="none"/>
        <c:crossAx val="28899200"/>
        <c:crosses val="autoZero"/>
        <c:auto val="1"/>
        <c:lblOffset val="100"/>
        <c:baseTimeUnit val="years"/>
      </c:dateAx>
      <c:valAx>
        <c:axId val="288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79.67</c:v>
                </c:pt>
                <c:pt idx="1">
                  <c:v>72.75</c:v>
                </c:pt>
                <c:pt idx="2">
                  <c:v>85.65</c:v>
                </c:pt>
                <c:pt idx="3">
                  <c:v>86.78</c:v>
                </c:pt>
                <c:pt idx="4">
                  <c:v>81.680000000000007</c:v>
                </c:pt>
              </c:numCache>
            </c:numRef>
          </c:val>
        </c:ser>
        <c:dLbls>
          <c:showLegendKey val="0"/>
          <c:showVal val="0"/>
          <c:showCatName val="0"/>
          <c:showSerName val="0"/>
          <c:showPercent val="0"/>
          <c:showBubbleSize val="0"/>
        </c:dLbls>
        <c:gapWidth val="150"/>
        <c:axId val="34055680"/>
        <c:axId val="340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55680"/>
        <c:axId val="34057600"/>
      </c:lineChart>
      <c:dateAx>
        <c:axId val="34055680"/>
        <c:scaling>
          <c:orientation val="minMax"/>
        </c:scaling>
        <c:delete val="1"/>
        <c:axPos val="b"/>
        <c:numFmt formatCode="ge" sourceLinked="1"/>
        <c:majorTickMark val="none"/>
        <c:minorTickMark val="none"/>
        <c:tickLblPos val="none"/>
        <c:crossAx val="34057600"/>
        <c:crosses val="autoZero"/>
        <c:auto val="1"/>
        <c:lblOffset val="100"/>
        <c:baseTimeUnit val="years"/>
      </c:dateAx>
      <c:valAx>
        <c:axId val="34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61888"/>
        <c:axId val="845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61888"/>
        <c:axId val="84546688"/>
      </c:lineChart>
      <c:dateAx>
        <c:axId val="84261888"/>
        <c:scaling>
          <c:orientation val="minMax"/>
        </c:scaling>
        <c:delete val="1"/>
        <c:axPos val="b"/>
        <c:numFmt formatCode="ge" sourceLinked="1"/>
        <c:majorTickMark val="none"/>
        <c:minorTickMark val="none"/>
        <c:tickLblPos val="none"/>
        <c:crossAx val="84546688"/>
        <c:crosses val="autoZero"/>
        <c:auto val="1"/>
        <c:lblOffset val="100"/>
        <c:baseTimeUnit val="years"/>
      </c:dateAx>
      <c:valAx>
        <c:axId val="845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52512"/>
        <c:axId val="287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52512"/>
        <c:axId val="28754688"/>
      </c:lineChart>
      <c:dateAx>
        <c:axId val="28752512"/>
        <c:scaling>
          <c:orientation val="minMax"/>
        </c:scaling>
        <c:delete val="1"/>
        <c:axPos val="b"/>
        <c:numFmt formatCode="ge" sourceLinked="1"/>
        <c:majorTickMark val="none"/>
        <c:minorTickMark val="none"/>
        <c:tickLblPos val="none"/>
        <c:crossAx val="28754688"/>
        <c:crosses val="autoZero"/>
        <c:auto val="1"/>
        <c:lblOffset val="100"/>
        <c:baseTimeUnit val="years"/>
      </c:dateAx>
      <c:valAx>
        <c:axId val="28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68512"/>
        <c:axId val="287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68512"/>
        <c:axId val="28774784"/>
      </c:lineChart>
      <c:dateAx>
        <c:axId val="28768512"/>
        <c:scaling>
          <c:orientation val="minMax"/>
        </c:scaling>
        <c:delete val="1"/>
        <c:axPos val="b"/>
        <c:numFmt formatCode="ge" sourceLinked="1"/>
        <c:majorTickMark val="none"/>
        <c:minorTickMark val="none"/>
        <c:tickLblPos val="none"/>
        <c:crossAx val="28774784"/>
        <c:crosses val="autoZero"/>
        <c:auto val="1"/>
        <c:lblOffset val="100"/>
        <c:baseTimeUnit val="years"/>
      </c:dateAx>
      <c:valAx>
        <c:axId val="287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97184"/>
        <c:axId val="287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97184"/>
        <c:axId val="28799360"/>
      </c:lineChart>
      <c:dateAx>
        <c:axId val="28797184"/>
        <c:scaling>
          <c:orientation val="minMax"/>
        </c:scaling>
        <c:delete val="1"/>
        <c:axPos val="b"/>
        <c:numFmt formatCode="ge" sourceLinked="1"/>
        <c:majorTickMark val="none"/>
        <c:minorTickMark val="none"/>
        <c:tickLblPos val="none"/>
        <c:crossAx val="28799360"/>
        <c:crosses val="autoZero"/>
        <c:auto val="1"/>
        <c:lblOffset val="100"/>
        <c:baseTimeUnit val="years"/>
      </c:dateAx>
      <c:valAx>
        <c:axId val="287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901.43</c:v>
                </c:pt>
                <c:pt idx="1">
                  <c:v>917.6</c:v>
                </c:pt>
                <c:pt idx="2">
                  <c:v>894.73</c:v>
                </c:pt>
                <c:pt idx="3">
                  <c:v>899.94</c:v>
                </c:pt>
                <c:pt idx="4">
                  <c:v>1158</c:v>
                </c:pt>
              </c:numCache>
            </c:numRef>
          </c:val>
        </c:ser>
        <c:dLbls>
          <c:showLegendKey val="0"/>
          <c:showVal val="0"/>
          <c:showCatName val="0"/>
          <c:showSerName val="0"/>
          <c:showPercent val="0"/>
          <c:showBubbleSize val="0"/>
        </c:dLbls>
        <c:gapWidth val="150"/>
        <c:axId val="28808704"/>
        <c:axId val="288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ser>
        <c:dLbls>
          <c:showLegendKey val="0"/>
          <c:showVal val="0"/>
          <c:showCatName val="0"/>
          <c:showSerName val="0"/>
          <c:showPercent val="0"/>
          <c:showBubbleSize val="0"/>
        </c:dLbls>
        <c:marker val="1"/>
        <c:smooth val="0"/>
        <c:axId val="28808704"/>
        <c:axId val="28810624"/>
      </c:lineChart>
      <c:dateAx>
        <c:axId val="28808704"/>
        <c:scaling>
          <c:orientation val="minMax"/>
        </c:scaling>
        <c:delete val="1"/>
        <c:axPos val="b"/>
        <c:numFmt formatCode="ge" sourceLinked="1"/>
        <c:majorTickMark val="none"/>
        <c:minorTickMark val="none"/>
        <c:tickLblPos val="none"/>
        <c:crossAx val="28810624"/>
        <c:crosses val="autoZero"/>
        <c:auto val="1"/>
        <c:lblOffset val="100"/>
        <c:baseTimeUnit val="years"/>
      </c:dateAx>
      <c:valAx>
        <c:axId val="288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78.97</c:v>
                </c:pt>
                <c:pt idx="1">
                  <c:v>78.760000000000005</c:v>
                </c:pt>
                <c:pt idx="2">
                  <c:v>80.34</c:v>
                </c:pt>
                <c:pt idx="3">
                  <c:v>80.62</c:v>
                </c:pt>
                <c:pt idx="4">
                  <c:v>81.86</c:v>
                </c:pt>
              </c:numCache>
            </c:numRef>
          </c:val>
        </c:ser>
        <c:dLbls>
          <c:showLegendKey val="0"/>
          <c:showVal val="0"/>
          <c:showCatName val="0"/>
          <c:showSerName val="0"/>
          <c:showPercent val="0"/>
          <c:showBubbleSize val="0"/>
        </c:dLbls>
        <c:gapWidth val="150"/>
        <c:axId val="28832896"/>
        <c:axId val="28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ser>
        <c:dLbls>
          <c:showLegendKey val="0"/>
          <c:showVal val="0"/>
          <c:showCatName val="0"/>
          <c:showSerName val="0"/>
          <c:showPercent val="0"/>
          <c:showBubbleSize val="0"/>
        </c:dLbls>
        <c:marker val="1"/>
        <c:smooth val="0"/>
        <c:axId val="28832896"/>
        <c:axId val="28834816"/>
      </c:lineChart>
      <c:dateAx>
        <c:axId val="28832896"/>
        <c:scaling>
          <c:orientation val="minMax"/>
        </c:scaling>
        <c:delete val="1"/>
        <c:axPos val="b"/>
        <c:numFmt formatCode="ge" sourceLinked="1"/>
        <c:majorTickMark val="none"/>
        <c:minorTickMark val="none"/>
        <c:tickLblPos val="none"/>
        <c:crossAx val="28834816"/>
        <c:crosses val="autoZero"/>
        <c:auto val="1"/>
        <c:lblOffset val="100"/>
        <c:baseTimeUnit val="years"/>
      </c:dateAx>
      <c:valAx>
        <c:axId val="28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8861184"/>
        <c:axId val="288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ser>
        <c:dLbls>
          <c:showLegendKey val="0"/>
          <c:showVal val="0"/>
          <c:showCatName val="0"/>
          <c:showSerName val="0"/>
          <c:showPercent val="0"/>
          <c:showBubbleSize val="0"/>
        </c:dLbls>
        <c:marker val="1"/>
        <c:smooth val="0"/>
        <c:axId val="28861184"/>
        <c:axId val="28863104"/>
      </c:lineChart>
      <c:dateAx>
        <c:axId val="28861184"/>
        <c:scaling>
          <c:orientation val="minMax"/>
        </c:scaling>
        <c:delete val="1"/>
        <c:axPos val="b"/>
        <c:numFmt formatCode="ge" sourceLinked="1"/>
        <c:majorTickMark val="none"/>
        <c:minorTickMark val="none"/>
        <c:tickLblPos val="none"/>
        <c:crossAx val="28863104"/>
        <c:crosses val="autoZero"/>
        <c:auto val="1"/>
        <c:lblOffset val="100"/>
        <c:baseTimeUnit val="years"/>
      </c:dateAx>
      <c:valAx>
        <c:axId val="288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中之条町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122</v>
      </c>
      <c r="AE8" s="49"/>
      <c r="AF8" s="49"/>
      <c r="AG8" s="49"/>
      <c r="AH8" s="49"/>
      <c r="AI8" s="49"/>
      <c r="AJ8" s="49"/>
      <c r="AK8" s="4"/>
      <c r="AL8" s="50">
        <f>データ!S6</f>
        <v>16781</v>
      </c>
      <c r="AM8" s="50"/>
      <c r="AN8" s="50"/>
      <c r="AO8" s="50"/>
      <c r="AP8" s="50"/>
      <c r="AQ8" s="50"/>
      <c r="AR8" s="50"/>
      <c r="AS8" s="50"/>
      <c r="AT8" s="45">
        <f>データ!T6</f>
        <v>439.28</v>
      </c>
      <c r="AU8" s="45"/>
      <c r="AV8" s="45"/>
      <c r="AW8" s="45"/>
      <c r="AX8" s="45"/>
      <c r="AY8" s="45"/>
      <c r="AZ8" s="45"/>
      <c r="BA8" s="45"/>
      <c r="BB8" s="45">
        <f>データ!U6</f>
        <v>38.200000000000003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51.4</v>
      </c>
      <c r="Q10" s="45"/>
      <c r="R10" s="45"/>
      <c r="S10" s="45"/>
      <c r="T10" s="45"/>
      <c r="U10" s="45"/>
      <c r="V10" s="45"/>
      <c r="W10" s="45">
        <f>データ!Q6</f>
        <v>97.75</v>
      </c>
      <c r="X10" s="45"/>
      <c r="Y10" s="45"/>
      <c r="Z10" s="45"/>
      <c r="AA10" s="45"/>
      <c r="AB10" s="45"/>
      <c r="AC10" s="45"/>
      <c r="AD10" s="50">
        <f>データ!R6</f>
        <v>2160</v>
      </c>
      <c r="AE10" s="50"/>
      <c r="AF10" s="50"/>
      <c r="AG10" s="50"/>
      <c r="AH10" s="50"/>
      <c r="AI10" s="50"/>
      <c r="AJ10" s="50"/>
      <c r="AK10" s="2"/>
      <c r="AL10" s="50">
        <f>データ!V6</f>
        <v>8550</v>
      </c>
      <c r="AM10" s="50"/>
      <c r="AN10" s="50"/>
      <c r="AO10" s="50"/>
      <c r="AP10" s="50"/>
      <c r="AQ10" s="50"/>
      <c r="AR10" s="50"/>
      <c r="AS10" s="50"/>
      <c r="AT10" s="45">
        <f>データ!W6</f>
        <v>3.91</v>
      </c>
      <c r="AU10" s="45"/>
      <c r="AV10" s="45"/>
      <c r="AW10" s="45"/>
      <c r="AX10" s="45"/>
      <c r="AY10" s="45"/>
      <c r="AZ10" s="45"/>
      <c r="BA10" s="45"/>
      <c r="BB10" s="45">
        <f>データ!X6</f>
        <v>2186.6999999999998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104213</v>
      </c>
      <c r="D6" s="33">
        <f t="shared" si="3"/>
        <v>47</v>
      </c>
      <c r="E6" s="33">
        <f t="shared" si="3"/>
        <v>17</v>
      </c>
      <c r="F6" s="33">
        <f t="shared" si="3"/>
        <v>1</v>
      </c>
      <c r="G6" s="33">
        <f t="shared" si="3"/>
        <v>0</v>
      </c>
      <c r="H6" s="33" t="str">
        <f t="shared" si="3"/>
        <v>群馬県　中之条町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51.4</v>
      </c>
      <c r="Q6" s="34">
        <f t="shared" si="3"/>
        <v>97.75</v>
      </c>
      <c r="R6" s="34">
        <f t="shared" si="3"/>
        <v>2160</v>
      </c>
      <c r="S6" s="34">
        <f t="shared" si="3"/>
        <v>16781</v>
      </c>
      <c r="T6" s="34">
        <f t="shared" si="3"/>
        <v>439.28</v>
      </c>
      <c r="U6" s="34">
        <f t="shared" si="3"/>
        <v>38.200000000000003</v>
      </c>
      <c r="V6" s="34">
        <f t="shared" si="3"/>
        <v>8550</v>
      </c>
      <c r="W6" s="34">
        <f t="shared" si="3"/>
        <v>3.91</v>
      </c>
      <c r="X6" s="34">
        <f t="shared" si="3"/>
        <v>2186.6999999999998</v>
      </c>
      <c r="Y6" s="35">
        <f>IF(Y7="",NA(),Y7)</f>
        <v>79.67</v>
      </c>
      <c r="Z6" s="35">
        <f t="shared" ref="Z6:AH6" si="4">IF(Z7="",NA(),Z7)</f>
        <v>72.75</v>
      </c>
      <c r="AA6" s="35">
        <f t="shared" si="4"/>
        <v>85.65</v>
      </c>
      <c r="AB6" s="35">
        <f t="shared" si="4"/>
        <v>86.78</v>
      </c>
      <c r="AC6" s="35">
        <f t="shared" si="4"/>
        <v>81.680000000000007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901.43</v>
      </c>
      <c r="BG6" s="35">
        <f t="shared" ref="BG6:BO6" si="7">IF(BG7="",NA(),BG7)</f>
        <v>917.6</v>
      </c>
      <c r="BH6" s="35">
        <f t="shared" si="7"/>
        <v>894.73</v>
      </c>
      <c r="BI6" s="35">
        <f t="shared" si="7"/>
        <v>899.94</v>
      </c>
      <c r="BJ6" s="35">
        <f t="shared" si="7"/>
        <v>1158</v>
      </c>
      <c r="BK6" s="35">
        <f t="shared" si="7"/>
        <v>1791.46</v>
      </c>
      <c r="BL6" s="35">
        <f t="shared" si="7"/>
        <v>1826.49</v>
      </c>
      <c r="BM6" s="35">
        <f t="shared" si="7"/>
        <v>1696.96</v>
      </c>
      <c r="BN6" s="35">
        <f t="shared" si="7"/>
        <v>1824.34</v>
      </c>
      <c r="BO6" s="35">
        <f t="shared" si="7"/>
        <v>1604.64</v>
      </c>
      <c r="BP6" s="34" t="str">
        <f>IF(BP7="","",IF(BP7="-","【-】","【"&amp;SUBSTITUTE(TEXT(BP7,"#,##0.00"),"-","△")&amp;"】"))</f>
        <v>【728.30】</v>
      </c>
      <c r="BQ6" s="35">
        <f>IF(BQ7="",NA(),BQ7)</f>
        <v>78.97</v>
      </c>
      <c r="BR6" s="35">
        <f t="shared" ref="BR6:BZ6" si="8">IF(BR7="",NA(),BR7)</f>
        <v>78.760000000000005</v>
      </c>
      <c r="BS6" s="35">
        <f t="shared" si="8"/>
        <v>80.34</v>
      </c>
      <c r="BT6" s="35">
        <f t="shared" si="8"/>
        <v>80.62</v>
      </c>
      <c r="BU6" s="35">
        <f t="shared" si="8"/>
        <v>81.86</v>
      </c>
      <c r="BV6" s="35">
        <f t="shared" si="8"/>
        <v>51.28</v>
      </c>
      <c r="BW6" s="35">
        <f t="shared" si="8"/>
        <v>48</v>
      </c>
      <c r="BX6" s="35">
        <f t="shared" si="8"/>
        <v>47.23</v>
      </c>
      <c r="BY6" s="35">
        <f t="shared" si="8"/>
        <v>54.16</v>
      </c>
      <c r="BZ6" s="35">
        <f t="shared" si="8"/>
        <v>60.01</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311.81</v>
      </c>
      <c r="CH6" s="35">
        <f t="shared" si="9"/>
        <v>334.37</v>
      </c>
      <c r="CI6" s="35">
        <f t="shared" si="9"/>
        <v>351.41</v>
      </c>
      <c r="CJ6" s="35">
        <f t="shared" si="9"/>
        <v>307.56</v>
      </c>
      <c r="CK6" s="35">
        <f t="shared" si="9"/>
        <v>277.67</v>
      </c>
      <c r="CL6" s="34" t="str">
        <f>IF(CL7="","",IF(CL7="-","【-】","【"&amp;SUBSTITUTE(TEXT(CL7,"#,##0.00"),"-","△")&amp;"】"))</f>
        <v>【137.82】</v>
      </c>
      <c r="CM6" s="35">
        <f>IF(CM7="",NA(),CM7)</f>
        <v>64.81</v>
      </c>
      <c r="CN6" s="35">
        <f t="shared" ref="CN6:CV6" si="10">IF(CN7="",NA(),CN7)</f>
        <v>66.08</v>
      </c>
      <c r="CO6" s="35">
        <f t="shared" si="10"/>
        <v>67.25</v>
      </c>
      <c r="CP6" s="35">
        <f t="shared" si="10"/>
        <v>67.89</v>
      </c>
      <c r="CQ6" s="35">
        <f t="shared" si="10"/>
        <v>67.39</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79.17</v>
      </c>
      <c r="CY6" s="35">
        <f t="shared" ref="CY6:DG6" si="11">IF(CY7="",NA(),CY7)</f>
        <v>80.63</v>
      </c>
      <c r="CZ6" s="35">
        <f t="shared" si="11"/>
        <v>84.27</v>
      </c>
      <c r="DA6" s="35">
        <f t="shared" si="11"/>
        <v>86.15</v>
      </c>
      <c r="DB6" s="35">
        <f t="shared" si="11"/>
        <v>86.94</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15">
      <c r="A7" s="28"/>
      <c r="B7" s="37">
        <v>2016</v>
      </c>
      <c r="C7" s="37">
        <v>104213</v>
      </c>
      <c r="D7" s="37">
        <v>47</v>
      </c>
      <c r="E7" s="37">
        <v>17</v>
      </c>
      <c r="F7" s="37">
        <v>1</v>
      </c>
      <c r="G7" s="37">
        <v>0</v>
      </c>
      <c r="H7" s="37" t="s">
        <v>109</v>
      </c>
      <c r="I7" s="37" t="s">
        <v>110</v>
      </c>
      <c r="J7" s="37" t="s">
        <v>111</v>
      </c>
      <c r="K7" s="37" t="s">
        <v>112</v>
      </c>
      <c r="L7" s="37" t="s">
        <v>113</v>
      </c>
      <c r="M7" s="37"/>
      <c r="N7" s="38" t="s">
        <v>114</v>
      </c>
      <c r="O7" s="38" t="s">
        <v>115</v>
      </c>
      <c r="P7" s="38">
        <v>51.4</v>
      </c>
      <c r="Q7" s="38">
        <v>97.75</v>
      </c>
      <c r="R7" s="38">
        <v>2160</v>
      </c>
      <c r="S7" s="38">
        <v>16781</v>
      </c>
      <c r="T7" s="38">
        <v>439.28</v>
      </c>
      <c r="U7" s="38">
        <v>38.200000000000003</v>
      </c>
      <c r="V7" s="38">
        <v>8550</v>
      </c>
      <c r="W7" s="38">
        <v>3.91</v>
      </c>
      <c r="X7" s="38">
        <v>2186.6999999999998</v>
      </c>
      <c r="Y7" s="38">
        <v>79.67</v>
      </c>
      <c r="Z7" s="38">
        <v>72.75</v>
      </c>
      <c r="AA7" s="38">
        <v>85.65</v>
      </c>
      <c r="AB7" s="38">
        <v>86.78</v>
      </c>
      <c r="AC7" s="38">
        <v>81.680000000000007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901.43</v>
      </c>
      <c r="BG7" s="38">
        <v>917.6</v>
      </c>
      <c r="BH7" s="38">
        <v>894.73</v>
      </c>
      <c r="BI7" s="38">
        <v>899.94</v>
      </c>
      <c r="BJ7" s="38">
        <v>1158</v>
      </c>
      <c r="BK7" s="38">
        <v>1791.46</v>
      </c>
      <c r="BL7" s="38">
        <v>1826.49</v>
      </c>
      <c r="BM7" s="38">
        <v>1696.96</v>
      </c>
      <c r="BN7" s="38">
        <v>1824.34</v>
      </c>
      <c r="BO7" s="38">
        <v>1604.64</v>
      </c>
      <c r="BP7" s="38">
        <v>728.3</v>
      </c>
      <c r="BQ7" s="38">
        <v>78.97</v>
      </c>
      <c r="BR7" s="38">
        <v>78.760000000000005</v>
      </c>
      <c r="BS7" s="38">
        <v>80.34</v>
      </c>
      <c r="BT7" s="38">
        <v>80.62</v>
      </c>
      <c r="BU7" s="38">
        <v>81.86</v>
      </c>
      <c r="BV7" s="38">
        <v>51.28</v>
      </c>
      <c r="BW7" s="38">
        <v>48</v>
      </c>
      <c r="BX7" s="38">
        <v>47.23</v>
      </c>
      <c r="BY7" s="38">
        <v>54.16</v>
      </c>
      <c r="BZ7" s="38">
        <v>60.01</v>
      </c>
      <c r="CA7" s="38">
        <v>100.04</v>
      </c>
      <c r="CB7" s="38">
        <v>150</v>
      </c>
      <c r="CC7" s="38">
        <v>150</v>
      </c>
      <c r="CD7" s="38">
        <v>150</v>
      </c>
      <c r="CE7" s="38">
        <v>150</v>
      </c>
      <c r="CF7" s="38">
        <v>150</v>
      </c>
      <c r="CG7" s="38">
        <v>311.81</v>
      </c>
      <c r="CH7" s="38">
        <v>334.37</v>
      </c>
      <c r="CI7" s="38">
        <v>351.41</v>
      </c>
      <c r="CJ7" s="38">
        <v>307.56</v>
      </c>
      <c r="CK7" s="38">
        <v>277.67</v>
      </c>
      <c r="CL7" s="38">
        <v>137.82</v>
      </c>
      <c r="CM7" s="38">
        <v>64.81</v>
      </c>
      <c r="CN7" s="38">
        <v>66.08</v>
      </c>
      <c r="CO7" s="38">
        <v>67.25</v>
      </c>
      <c r="CP7" s="38">
        <v>67.89</v>
      </c>
      <c r="CQ7" s="38">
        <v>67.39</v>
      </c>
      <c r="CR7" s="38">
        <v>41.95</v>
      </c>
      <c r="CS7" s="38">
        <v>40.71</v>
      </c>
      <c r="CT7" s="38">
        <v>43.53</v>
      </c>
      <c r="CU7" s="38">
        <v>39.869999999999997</v>
      </c>
      <c r="CV7" s="38">
        <v>41.28</v>
      </c>
      <c r="CW7" s="38">
        <v>60.09</v>
      </c>
      <c r="CX7" s="38">
        <v>79.17</v>
      </c>
      <c r="CY7" s="38">
        <v>80.63</v>
      </c>
      <c r="CZ7" s="38">
        <v>84.27</v>
      </c>
      <c r="DA7" s="38">
        <v>86.15</v>
      </c>
      <c r="DB7" s="38">
        <v>86.94</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2018-02-26T08:51:40Z</cp:lastPrinted>
  <dcterms:created xsi:type="dcterms:W3CDTF">2017-12-25T02:04:51Z</dcterms:created>
  <dcterms:modified xsi:type="dcterms:W3CDTF">2018-02-26T08:51:43Z</dcterms:modified>
  <cp:category/>
</cp:coreProperties>
</file>