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9(H28調査)\50_経営比較分析表\06_確認済ファイル\07 館林市\"/>
    </mc:Choice>
  </mc:AlternateContent>
  <workbookProtection workbookPassword="B319" lockStructure="1"/>
  <bookViews>
    <workbookView xWindow="0" yWindow="0" windowWidth="28800" windowHeight="1224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T10" i="4"/>
  <c r="P10" i="4"/>
  <c r="I10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<sst xmlns="http://schemas.openxmlformats.org/spreadsheetml/2006/main" count="240" uniqueCount="125">
  <si>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</si>
  <si>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</si>
  <si>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</si>
  <si>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</si>
  <si>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</si>
  <si>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</si>
  <si>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</si>
  <si>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</si>
  <si>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</si>
  <si>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</si>
  <si>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</si>
  <si>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</si>
  <si>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</si>
  <si>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</si>
  <si>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</si>
  <si>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</si>
  <si>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</si>
  <si>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</si>
  <si>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</si>
  <si>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</si>
  <si>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</si>
  <si>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</si>
  <si>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</si>
  <si>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</si>
  <si>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</si>
  <si>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</si>
  <si>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</si>
  <si>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</si>
  <si>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</si>
  <si>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</si>
  <si>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</si>
  <si>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</si>
  <si>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</si>
  <si>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</si>
  <si>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</si>
  <si>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</si>
  <si>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</si>
  <si>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</si>
  <si>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</si>
  <si>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</si>
  <si>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</si>
  <si>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</si>
  <si>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</si>
  <si>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</si>
  <si>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</si>
  <si>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</si>
  <si>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</si>
  <si>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</si>
  <si>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</si>
  <si>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</si>
  <si>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</si>
  <si>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</si>
  <si>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</si>
  <si>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</si>
  <si>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</si>
  <si>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</si>
  <si>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</si>
  <si>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</si>
  <si>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</si>
  <si>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</si>
  <si>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</si>
  <si>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</si>
  <si>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</si>
  <si>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</si>
  <si>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</si>
  <si>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</si>
  <si>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</si>
  <si>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</si>
  <si>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</si>
  <si>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</si>
  <si>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</si>
  <si>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</si>
  <si>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</si>
  <si>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</si>
  <si>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</si>
  <si>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</si>
  <si>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</si>
  <si>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</si>
  <si>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</si>
  <si>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</si>
  <si>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</si>
  <si>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</si>
  <si>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</si>
  <si>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</si>
  <si>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</si>
  <si>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</si>
  <si>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</si>
  <si>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</si>
  <si>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</si>
  <si>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</si>
  <si>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</si>
  <si>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</si>
  <si>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</si>
  <si>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</si>
  <si>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</si>
  <si>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</si>
  <si>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</si>
  <si>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</si>
  <si>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</si>
  <si>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</si>
  <si>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</si>
  <si>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</si>
  <si>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</si>
  <si>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</si>
  <si>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</si>
  <si>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</si>
  <si>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</si>
  <si>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</si>
  <si>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</si>
  <si>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館林市</t>
  </si>
  <si>
    <t>法非適用</t>
  </si>
  <si>
    <t>下水道事業</t>
  </si>
  <si>
    <t>公共下水道</t>
  </si>
  <si>
    <t>Bd1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</si>
  <si>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</si>
  <si>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</si>
  <si>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</si>
  <si>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</si>
  <si>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</si>
  <si>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</si>
  <si>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</si>
  <si>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・経営の健全性・効率性に関しては、館林市は類似
団体と比べ、突出して数値が悪い箇所はないが、処
理場、ポンプ場や管渠の老朽化が進む中、いかに経
済的かつ効果的な施設の維持管理ができるかが課題
となる。
・今後も人口減少や節水タイプの家電製品の増加な
ど、料金収入に対しては懸念材料が多々あるが、接
続促進により水洗化率を向上させ、安定的な下水道
経営が図れるように努力していく。</t>
    <phoneticPr fontId="4"/>
  </si>
  <si>
    <t>・収益的収支比率から近年赤字の状態が続いてお
り、収益の確保、費用の削減を引き続き図る。（平
成24年度の数字が特に低い理由は、借換債を行った
ためであり、特に経営状態が悪かったわけではな
い。）
　一般会計からの繰入金が減額されており、その削
減分を工事規模の縮小で対応しているため、処理区
域の面積が伸びず、処理区域内人口も伸び悩んでい
る。
・企業債残高対事業規模比率は平均値を下回ってお
り、引き続き事業規模に見合った借入に努める。
・汚水処理原価は、近年増加傾向にあり平成26年
から平成28年度は平均値を上回っている。老朽化に
よる汚水処理費が増加しており、維持管理費の削
減、接続率の向上に努める。
・収益的収支比率及び水洗化率の向上を図るため、
下水道が使用可能であるがまだ未使用の世帯に対し
て、接続の促進を図っている。（平成25年度に水洗
化率の数値が一度減少しているのは、算出方法の
見直しを行ったためであり、実情に合わせた数値
となっている。）</t>
    <rPh sb="357" eb="359">
      <t>セツゾク</t>
    </rPh>
    <rPh sb="360" eb="362">
      <t>ソクシン</t>
    </rPh>
    <rPh sb="363" eb="364">
      <t>ハカ</t>
    </rPh>
    <phoneticPr fontId="4"/>
  </si>
  <si>
    <t>・昭和47年の供用開始から40年以上が経過してお
り、機能を保つための維持管理費が年々増加してい
る。
・処理場に関しては、館林市水質管理センター長寿
命化計画を策定し、計画的な改築・修繕を行ってい
る。
・管渠改善率は、平成26年度から平成28年度と布設
替工事を行っている。今後計画的な改築・修繕を行
うため、処理場、管渠等を含めた施設のストックマ
ネジメント計画の策定を行う予定であり、その準備
段階として下水道台帳の電子化に取り組んでいる。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</si>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</sst>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0.2</c:v>
                </c:pt>
                <c:pt idx="3" formatCode="#,##0.00;&quot;△&quot;#,##0.00;&quot;-&quot;">
                  <c:v>0.03</c:v>
                </c:pt>
                <c:pt idx="4" formatCode="#,##0.00;&quot;△&quot;#,##0.00;&quot;-&quot;">
                  <c:v>0.01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73-46E4-A35D-36907EA3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70416"/>
        <c:axId val="17429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0.27</c:v>
                </c:pt>
                <c:pt idx="4">
                  <c:v>0.17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73-46E4-A35D-36907EA3D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70416"/>
        <c:axId val="174298064"/>
      </c:lineChart>
      <c:dateAx>
        <c:axId val="17257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298064"/>
        <c:crosses val="autoZero"/>
        <c:auto val="1"/>
        <c:lblOffset val="100"/>
        <c:baseTimeUnit val="years"/>
      </c:dateAx>
      <c:valAx>
        <c:axId val="17429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57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63.64</c:v>
                </c:pt>
                <c:pt idx="1">
                  <c:v>70.45</c:v>
                </c:pt>
                <c:pt idx="2">
                  <c:v>71.16</c:v>
                </c:pt>
                <c:pt idx="3">
                  <c:v>64.459999999999994</c:v>
                </c:pt>
                <c:pt idx="4">
                  <c:v>60.42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F-4A6F-ADEB-2884E4E92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60584"/>
        <c:axId val="24716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62.27</c:v>
                </c:pt>
                <c:pt idx="1">
                  <c:v>64.12</c:v>
                </c:pt>
                <c:pt idx="2">
                  <c:v>64.87</c:v>
                </c:pt>
                <c:pt idx="3">
                  <c:v>65.62</c:v>
                </c:pt>
                <c:pt idx="4">
                  <c:v>64.67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6F-4A6F-ADEB-2884E4E92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60584"/>
        <c:axId val="247160976"/>
      </c:lineChart>
      <c:dateAx>
        <c:axId val="24716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160976"/>
        <c:crosses val="autoZero"/>
        <c:auto val="1"/>
        <c:lblOffset val="100"/>
        <c:baseTimeUnit val="years"/>
      </c:dateAx>
      <c:valAx>
        <c:axId val="24716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16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90.07</c:v>
                </c:pt>
                <c:pt idx="1">
                  <c:v>85.58</c:v>
                </c:pt>
                <c:pt idx="2">
                  <c:v>86.52</c:v>
                </c:pt>
                <c:pt idx="3">
                  <c:v>88.07</c:v>
                </c:pt>
                <c:pt idx="4">
                  <c:v>88.4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31-4DB3-99CA-D1BDA500B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162152"/>
        <c:axId val="247230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90.91</c:v>
                </c:pt>
                <c:pt idx="2">
                  <c:v>91.11</c:v>
                </c:pt>
                <c:pt idx="3">
                  <c:v>91.44</c:v>
                </c:pt>
                <c:pt idx="4">
                  <c:v>91.76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31-4DB3-99CA-D1BDA500B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162152"/>
        <c:axId val="247230664"/>
      </c:lineChart>
      <c:dateAx>
        <c:axId val="247162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230664"/>
        <c:crosses val="autoZero"/>
        <c:auto val="1"/>
        <c:lblOffset val="100"/>
        <c:baseTimeUnit val="years"/>
      </c:dateAx>
      <c:valAx>
        <c:axId val="247230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162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57.01</c:v>
                </c:pt>
                <c:pt idx="1">
                  <c:v>92.73</c:v>
                </c:pt>
                <c:pt idx="2">
                  <c:v>92.27</c:v>
                </c:pt>
                <c:pt idx="3">
                  <c:v>92.47</c:v>
                </c:pt>
                <c:pt idx="4">
                  <c:v>90.84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E-47BF-A559-5984A0BF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71584"/>
        <c:axId val="17221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BE-47BF-A559-5984A0BF2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671584"/>
        <c:axId val="172217904"/>
      </c:lineChart>
      <c:dateAx>
        <c:axId val="173671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217904"/>
        <c:crosses val="autoZero"/>
        <c:auto val="1"/>
        <c:lblOffset val="100"/>
        <c:baseTimeUnit val="years"/>
      </c:dateAx>
      <c:valAx>
        <c:axId val="17221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671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E5-4B83-8CA6-73AFA00A9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1096"/>
        <c:axId val="17334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E5-4B83-8CA6-73AFA00A9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1096"/>
        <c:axId val="173340096"/>
      </c:lineChart>
      <c:dateAx>
        <c:axId val="17232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3340096"/>
        <c:crosses val="autoZero"/>
        <c:auto val="1"/>
        <c:lblOffset val="100"/>
        <c:baseTimeUnit val="years"/>
      </c:dateAx>
      <c:valAx>
        <c:axId val="17334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32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13-4513-A10D-74B9C7461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36920"/>
        <c:axId val="1723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13-4513-A10D-74B9C7461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36920"/>
        <c:axId val="172367808"/>
      </c:lineChart>
      <c:dateAx>
        <c:axId val="172436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2367808"/>
        <c:crosses val="autoZero"/>
        <c:auto val="1"/>
        <c:lblOffset val="100"/>
        <c:baseTimeUnit val="years"/>
      </c:dateAx>
      <c:valAx>
        <c:axId val="17236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2436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C9-4516-BC83-739C2C7C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94840"/>
        <c:axId val="2472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C9-4516-BC83-739C2C7C8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94840"/>
        <c:axId val="247295232"/>
      </c:lineChart>
      <c:dateAx>
        <c:axId val="247294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295232"/>
        <c:crosses val="autoZero"/>
        <c:auto val="1"/>
        <c:lblOffset val="100"/>
        <c:baseTimeUnit val="years"/>
      </c:dateAx>
      <c:valAx>
        <c:axId val="2472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294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AA-44AC-88E6-4E2D6E6F0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356880"/>
        <c:axId val="24735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AA-44AC-88E6-4E2D6E6F0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56880"/>
        <c:axId val="247357272"/>
      </c:lineChart>
      <c:dateAx>
        <c:axId val="24735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357272"/>
        <c:crosses val="autoZero"/>
        <c:auto val="1"/>
        <c:lblOffset val="100"/>
        <c:baseTimeUnit val="years"/>
      </c:dateAx>
      <c:valAx>
        <c:axId val="24735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35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645.88</c:v>
                </c:pt>
                <c:pt idx="1">
                  <c:v>545.08000000000004</c:v>
                </c:pt>
                <c:pt idx="2">
                  <c:v>609.66</c:v>
                </c:pt>
                <c:pt idx="3">
                  <c:v>612.27</c:v>
                </c:pt>
                <c:pt idx="4">
                  <c:v>609.77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AC-4C28-BA99-25EA40115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392200"/>
        <c:axId val="24739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918.88</c:v>
                </c:pt>
                <c:pt idx="1">
                  <c:v>885.97</c:v>
                </c:pt>
                <c:pt idx="2">
                  <c:v>854.16</c:v>
                </c:pt>
                <c:pt idx="3">
                  <c:v>848.31</c:v>
                </c:pt>
                <c:pt idx="4">
                  <c:v>774.99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AC-4C28-BA99-25EA40115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92200"/>
        <c:axId val="247392592"/>
      </c:lineChart>
      <c:dateAx>
        <c:axId val="247392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392592"/>
        <c:crosses val="autoZero"/>
        <c:auto val="1"/>
        <c:lblOffset val="100"/>
        <c:baseTimeUnit val="years"/>
      </c:dateAx>
      <c:valAx>
        <c:axId val="24739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392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1D-437A-8FF7-7D1B682C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50024"/>
        <c:axId val="1746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88.2</c:v>
                </c:pt>
                <c:pt idx="1">
                  <c:v>89.94</c:v>
                </c:pt>
                <c:pt idx="2">
                  <c:v>93.13</c:v>
                </c:pt>
                <c:pt idx="3">
                  <c:v>94.38</c:v>
                </c:pt>
                <c:pt idx="4">
                  <c:v>96.57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1D-437A-8FF7-7D1B682CC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0024"/>
        <c:axId val="174651200"/>
      </c:lineChart>
      <c:dateAx>
        <c:axId val="17465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651200"/>
        <c:crosses val="autoZero"/>
        <c:auto val="1"/>
        <c:lblOffset val="100"/>
        <c:baseTimeUnit val="years"/>
      </c:dateAx>
      <c:valAx>
        <c:axId val="1746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65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165.59</c:v>
                </c:pt>
                <c:pt idx="1">
                  <c:v>154.97</c:v>
                </c:pt>
                <c:pt idx="2">
                  <c:v>170.14</c:v>
                </c:pt>
                <c:pt idx="3">
                  <c:v>170.68</c:v>
                </c:pt>
                <c:pt idx="4">
                  <c:v>170.94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64-44DF-9800-43ED6761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94448"/>
        <c:axId val="24729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168.57</c:v>
                </c:pt>
                <c:pt idx="2">
                  <c:v>167.97</c:v>
                </c:pt>
                <c:pt idx="3">
                  <c:v>165.45</c:v>
                </c:pt>
                <c:pt idx="4">
                  <c:v>161.54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64-44DF-9800-43ED6761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294448"/>
        <c:axId val="247294056"/>
      </c:lineChart>
      <c:dateAx>
        <c:axId val="24729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294056"/>
        <c:crosses val="autoZero"/>
        <c:auto val="1"/>
        <c:lblOffset val="100"/>
        <c:baseTimeUnit val="years"/>
      </c:dateAx>
      <c:valAx>
        <c:axId val="24729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29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P1" zoomScaleNormal="100" workbookViewId="0">
      <selection activeCell="P1" sqref="P1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群馬県　館林市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Bd1</v>
      </c>
      <c r="X8" s="48"/>
      <c r="Y8" s="48"/>
      <c r="Z8" s="48"/>
      <c r="AA8" s="48"/>
      <c r="AB8" s="48"/>
      <c r="AC8" s="48"/>
      <c r="AD8" s="83" t="s">
        <v>124</v>
      </c>
      <c r="AE8" s="83"/>
      <c r="AF8" s="83"/>
      <c r="AG8" s="83"/>
      <c r="AH8" s="83"/>
      <c r="AI8" s="83"/>
      <c r="AJ8" s="83"/>
      <c r="AK8" s="4"/>
      <c r="AL8" s="49">
        <f>データ!S6</f>
        <v>77236</v>
      </c>
      <c r="AM8" s="49"/>
      <c r="AN8" s="49"/>
      <c r="AO8" s="49"/>
      <c r="AP8" s="49"/>
      <c r="AQ8" s="49"/>
      <c r="AR8" s="49"/>
      <c r="AS8" s="49"/>
      <c r="AT8" s="45">
        <f>データ!T6</f>
        <v>60.97</v>
      </c>
      <c r="AU8" s="45"/>
      <c r="AV8" s="45"/>
      <c r="AW8" s="45"/>
      <c r="AX8" s="45"/>
      <c r="AY8" s="45"/>
      <c r="AZ8" s="45"/>
      <c r="BA8" s="45"/>
      <c r="BB8" s="45">
        <f>データ!U6</f>
        <v>1266.79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0" t="s">
        <v>20</v>
      </c>
      <c r="BM9" s="5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48.29</v>
      </c>
      <c r="Q10" s="45"/>
      <c r="R10" s="45"/>
      <c r="S10" s="45"/>
      <c r="T10" s="45"/>
      <c r="U10" s="45"/>
      <c r="V10" s="45"/>
      <c r="W10" s="45">
        <f>データ!Q6</f>
        <v>73.930000000000007</v>
      </c>
      <c r="X10" s="45"/>
      <c r="Y10" s="45"/>
      <c r="Z10" s="45"/>
      <c r="AA10" s="45"/>
      <c r="AB10" s="45"/>
      <c r="AC10" s="45"/>
      <c r="AD10" s="49">
        <f>データ!R6</f>
        <v>2910</v>
      </c>
      <c r="AE10" s="49"/>
      <c r="AF10" s="49"/>
      <c r="AG10" s="49"/>
      <c r="AH10" s="49"/>
      <c r="AI10" s="49"/>
      <c r="AJ10" s="49"/>
      <c r="AK10" s="2"/>
      <c r="AL10" s="49">
        <f>データ!V6</f>
        <v>37193</v>
      </c>
      <c r="AM10" s="49"/>
      <c r="AN10" s="49"/>
      <c r="AO10" s="49"/>
      <c r="AP10" s="49"/>
      <c r="AQ10" s="49"/>
      <c r="AR10" s="49"/>
      <c r="AS10" s="49"/>
      <c r="AT10" s="45">
        <f>データ!W6</f>
        <v>8.5299999999999994</v>
      </c>
      <c r="AU10" s="45"/>
      <c r="AV10" s="45"/>
      <c r="AW10" s="45"/>
      <c r="AX10" s="45"/>
      <c r="AY10" s="45"/>
      <c r="AZ10" s="45"/>
      <c r="BA10" s="45"/>
      <c r="BB10" s="45">
        <f>データ!X6</f>
        <v>4360.26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7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20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20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20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9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2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20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20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9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7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20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20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20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9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7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2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20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20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9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8" t="s">
        <v>121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7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20"/>
      <c r="V79" s="20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20"/>
      <c r="AP79" s="20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8"/>
      <c r="BJ79" s="19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7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20"/>
      <c r="V80" s="20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20"/>
      <c r="AP80" s="20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8"/>
      <c r="BJ80" s="19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55</v>
      </c>
      <c r="N86" s="26" t="s">
        <v>55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8" t="s">
        <v>68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102075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群馬県　館林市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48.29</v>
      </c>
      <c r="Q6" s="34">
        <f t="shared" si="3"/>
        <v>73.930000000000007</v>
      </c>
      <c r="R6" s="34">
        <f t="shared" si="3"/>
        <v>2910</v>
      </c>
      <c r="S6" s="34">
        <f t="shared" si="3"/>
        <v>77236</v>
      </c>
      <c r="T6" s="34">
        <f t="shared" si="3"/>
        <v>60.97</v>
      </c>
      <c r="U6" s="34">
        <f t="shared" si="3"/>
        <v>1266.79</v>
      </c>
      <c r="V6" s="34">
        <f t="shared" si="3"/>
        <v>37193</v>
      </c>
      <c r="W6" s="34">
        <f t="shared" si="3"/>
        <v>8.5299999999999994</v>
      </c>
      <c r="X6" s="34">
        <f t="shared" si="3"/>
        <v>4360.26</v>
      </c>
      <c r="Y6" s="35">
        <f>IF(Y7="",NA(),Y7)</f>
        <v>57.01</v>
      </c>
      <c r="Z6" s="35">
        <f t="shared" ref="Z6:AH6" si="4">IF(Z7="",NA(),Z7)</f>
        <v>92.73</v>
      </c>
      <c r="AA6" s="35">
        <f t="shared" si="4"/>
        <v>92.27</v>
      </c>
      <c r="AB6" s="35">
        <f t="shared" si="4"/>
        <v>92.47</v>
      </c>
      <c r="AC6" s="35">
        <f t="shared" si="4"/>
        <v>90.84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645.88</v>
      </c>
      <c r="BG6" s="35">
        <f t="shared" ref="BG6:BO6" si="7">IF(BG7="",NA(),BG7)</f>
        <v>545.08000000000004</v>
      </c>
      <c r="BH6" s="35">
        <f t="shared" si="7"/>
        <v>609.66</v>
      </c>
      <c r="BI6" s="35">
        <f t="shared" si="7"/>
        <v>612.27</v>
      </c>
      <c r="BJ6" s="35">
        <f t="shared" si="7"/>
        <v>609.77</v>
      </c>
      <c r="BK6" s="35">
        <f t="shared" si="7"/>
        <v>918.88</v>
      </c>
      <c r="BL6" s="35">
        <f t="shared" si="7"/>
        <v>885.97</v>
      </c>
      <c r="BM6" s="35">
        <f t="shared" si="7"/>
        <v>854.16</v>
      </c>
      <c r="BN6" s="35">
        <f t="shared" si="7"/>
        <v>848.31</v>
      </c>
      <c r="BO6" s="35">
        <f t="shared" si="7"/>
        <v>774.99</v>
      </c>
      <c r="BP6" s="34" t="str">
        <f>IF(BP7="","",IF(BP7="-","【-】","【"&amp;SUBSTITUTE(TEXT(BP7,"#,##0.00"),"-","△")&amp;"】"))</f>
        <v>【728.30】</v>
      </c>
      <c r="BQ6" s="35">
        <f>IF(BQ7="",NA(),BQ7)</f>
        <v>100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88.2</v>
      </c>
      <c r="BW6" s="35">
        <f t="shared" si="8"/>
        <v>89.94</v>
      </c>
      <c r="BX6" s="35">
        <f t="shared" si="8"/>
        <v>93.13</v>
      </c>
      <c r="BY6" s="35">
        <f t="shared" si="8"/>
        <v>94.38</v>
      </c>
      <c r="BZ6" s="35">
        <f t="shared" si="8"/>
        <v>96.57</v>
      </c>
      <c r="CA6" s="34" t="str">
        <f>IF(CA7="","",IF(CA7="-","【-】","【"&amp;SUBSTITUTE(TEXT(CA7,"#,##0.00"),"-","△")&amp;"】"))</f>
        <v>【100.04】</v>
      </c>
      <c r="CB6" s="35">
        <f>IF(CB7="",NA(),CB7)</f>
        <v>165.59</v>
      </c>
      <c r="CC6" s="35">
        <f t="shared" ref="CC6:CK6" si="9">IF(CC7="",NA(),CC7)</f>
        <v>154.97</v>
      </c>
      <c r="CD6" s="35">
        <f t="shared" si="9"/>
        <v>170.14</v>
      </c>
      <c r="CE6" s="35">
        <f t="shared" si="9"/>
        <v>170.68</v>
      </c>
      <c r="CF6" s="35">
        <f t="shared" si="9"/>
        <v>170.94</v>
      </c>
      <c r="CG6" s="35">
        <f t="shared" si="9"/>
        <v>171.78</v>
      </c>
      <c r="CH6" s="35">
        <f t="shared" si="9"/>
        <v>168.57</v>
      </c>
      <c r="CI6" s="35">
        <f t="shared" si="9"/>
        <v>167.97</v>
      </c>
      <c r="CJ6" s="35">
        <f t="shared" si="9"/>
        <v>165.45</v>
      </c>
      <c r="CK6" s="35">
        <f t="shared" si="9"/>
        <v>161.54</v>
      </c>
      <c r="CL6" s="34" t="str">
        <f>IF(CL7="","",IF(CL7="-","【-】","【"&amp;SUBSTITUTE(TEXT(CL7,"#,##0.00"),"-","△")&amp;"】"))</f>
        <v>【137.82】</v>
      </c>
      <c r="CM6" s="35">
        <f>IF(CM7="",NA(),CM7)</f>
        <v>63.64</v>
      </c>
      <c r="CN6" s="35">
        <f t="shared" ref="CN6:CV6" si="10">IF(CN7="",NA(),CN7)</f>
        <v>70.45</v>
      </c>
      <c r="CO6" s="35">
        <f t="shared" si="10"/>
        <v>71.16</v>
      </c>
      <c r="CP6" s="35">
        <f t="shared" si="10"/>
        <v>64.459999999999994</v>
      </c>
      <c r="CQ6" s="35">
        <f t="shared" si="10"/>
        <v>60.42</v>
      </c>
      <c r="CR6" s="35">
        <f t="shared" si="10"/>
        <v>62.27</v>
      </c>
      <c r="CS6" s="35">
        <f t="shared" si="10"/>
        <v>64.12</v>
      </c>
      <c r="CT6" s="35">
        <f t="shared" si="10"/>
        <v>64.87</v>
      </c>
      <c r="CU6" s="35">
        <f t="shared" si="10"/>
        <v>65.62</v>
      </c>
      <c r="CV6" s="35">
        <f t="shared" si="10"/>
        <v>64.67</v>
      </c>
      <c r="CW6" s="34" t="str">
        <f>IF(CW7="","",IF(CW7="-","【-】","【"&amp;SUBSTITUTE(TEXT(CW7,"#,##0.00"),"-","△")&amp;"】"))</f>
        <v>【60.09】</v>
      </c>
      <c r="CX6" s="35">
        <f>IF(CX7="",NA(),CX7)</f>
        <v>90.07</v>
      </c>
      <c r="CY6" s="35">
        <f t="shared" ref="CY6:DG6" si="11">IF(CY7="",NA(),CY7)</f>
        <v>85.58</v>
      </c>
      <c r="CZ6" s="35">
        <f t="shared" si="11"/>
        <v>86.52</v>
      </c>
      <c r="DA6" s="35">
        <f t="shared" si="11"/>
        <v>88.07</v>
      </c>
      <c r="DB6" s="35">
        <f t="shared" si="11"/>
        <v>88.4</v>
      </c>
      <c r="DC6" s="35">
        <f t="shared" si="11"/>
        <v>90.69</v>
      </c>
      <c r="DD6" s="35">
        <f t="shared" si="11"/>
        <v>90.91</v>
      </c>
      <c r="DE6" s="35">
        <f t="shared" si="11"/>
        <v>91.11</v>
      </c>
      <c r="DF6" s="35">
        <f t="shared" si="11"/>
        <v>91.44</v>
      </c>
      <c r="DG6" s="35">
        <f t="shared" si="11"/>
        <v>91.76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5">
        <f t="shared" si="14"/>
        <v>0.2</v>
      </c>
      <c r="EH6" s="35">
        <f t="shared" si="14"/>
        <v>0.03</v>
      </c>
      <c r="EI6" s="35">
        <f t="shared" si="14"/>
        <v>0.01</v>
      </c>
      <c r="EJ6" s="35">
        <f t="shared" si="14"/>
        <v>0.08</v>
      </c>
      <c r="EK6" s="35">
        <f t="shared" si="14"/>
        <v>7.0000000000000007E-2</v>
      </c>
      <c r="EL6" s="35">
        <f t="shared" si="14"/>
        <v>0.1</v>
      </c>
      <c r="EM6" s="35">
        <f t="shared" si="14"/>
        <v>0.27</v>
      </c>
      <c r="EN6" s="35">
        <f t="shared" si="14"/>
        <v>0.17</v>
      </c>
      <c r="EO6" s="34" t="str">
        <f>IF(EO7="","",IF(EO7="-","【-】","【"&amp;SUBSTITUTE(TEXT(EO7,"#,##0.00"),"-","△")&amp;"】"))</f>
        <v>【0.27】</v>
      </c>
    </row>
    <row r="7" spans="1:145" s="36" customFormat="1">
      <c r="A7" s="28"/>
      <c r="B7" s="37">
        <v>2016</v>
      </c>
      <c r="C7" s="37">
        <v>102075</v>
      </c>
      <c r="D7" s="37">
        <v>47</v>
      </c>
      <c r="E7" s="37">
        <v>17</v>
      </c>
      <c r="F7" s="37">
        <v>1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48.29</v>
      </c>
      <c r="Q7" s="38">
        <v>73.930000000000007</v>
      </c>
      <c r="R7" s="38">
        <v>2910</v>
      </c>
      <c r="S7" s="38">
        <v>77236</v>
      </c>
      <c r="T7" s="38">
        <v>60.97</v>
      </c>
      <c r="U7" s="38">
        <v>1266.79</v>
      </c>
      <c r="V7" s="38">
        <v>37193</v>
      </c>
      <c r="W7" s="38">
        <v>8.5299999999999994</v>
      </c>
      <c r="X7" s="38">
        <v>4360.26</v>
      </c>
      <c r="Y7" s="38">
        <v>57.01</v>
      </c>
      <c r="Z7" s="38">
        <v>92.73</v>
      </c>
      <c r="AA7" s="38">
        <v>92.27</v>
      </c>
      <c r="AB7" s="38">
        <v>92.47</v>
      </c>
      <c r="AC7" s="38">
        <v>90.84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645.88</v>
      </c>
      <c r="BG7" s="38">
        <v>545.08000000000004</v>
      </c>
      <c r="BH7" s="38">
        <v>609.66</v>
      </c>
      <c r="BI7" s="38">
        <v>612.27</v>
      </c>
      <c r="BJ7" s="38">
        <v>609.77</v>
      </c>
      <c r="BK7" s="38">
        <v>918.88</v>
      </c>
      <c r="BL7" s="38">
        <v>885.97</v>
      </c>
      <c r="BM7" s="38">
        <v>854.16</v>
      </c>
      <c r="BN7" s="38">
        <v>848.31</v>
      </c>
      <c r="BO7" s="38">
        <v>774.99</v>
      </c>
      <c r="BP7" s="38">
        <v>728.3</v>
      </c>
      <c r="BQ7" s="38">
        <v>100</v>
      </c>
      <c r="BR7" s="38">
        <v>100</v>
      </c>
      <c r="BS7" s="38">
        <v>100</v>
      </c>
      <c r="BT7" s="38">
        <v>100</v>
      </c>
      <c r="BU7" s="38">
        <v>100</v>
      </c>
      <c r="BV7" s="38">
        <v>88.2</v>
      </c>
      <c r="BW7" s="38">
        <v>89.94</v>
      </c>
      <c r="BX7" s="38">
        <v>93.13</v>
      </c>
      <c r="BY7" s="38">
        <v>94.38</v>
      </c>
      <c r="BZ7" s="38">
        <v>96.57</v>
      </c>
      <c r="CA7" s="38">
        <v>100.04</v>
      </c>
      <c r="CB7" s="38">
        <v>165.59</v>
      </c>
      <c r="CC7" s="38">
        <v>154.97</v>
      </c>
      <c r="CD7" s="38">
        <v>170.14</v>
      </c>
      <c r="CE7" s="38">
        <v>170.68</v>
      </c>
      <c r="CF7" s="38">
        <v>170.94</v>
      </c>
      <c r="CG7" s="38">
        <v>171.78</v>
      </c>
      <c r="CH7" s="38">
        <v>168.57</v>
      </c>
      <c r="CI7" s="38">
        <v>167.97</v>
      </c>
      <c r="CJ7" s="38">
        <v>165.45</v>
      </c>
      <c r="CK7" s="38">
        <v>161.54</v>
      </c>
      <c r="CL7" s="38">
        <v>137.82</v>
      </c>
      <c r="CM7" s="38">
        <v>63.64</v>
      </c>
      <c r="CN7" s="38">
        <v>70.45</v>
      </c>
      <c r="CO7" s="38">
        <v>71.16</v>
      </c>
      <c r="CP7" s="38">
        <v>64.459999999999994</v>
      </c>
      <c r="CQ7" s="38">
        <v>60.42</v>
      </c>
      <c r="CR7" s="38">
        <v>62.27</v>
      </c>
      <c r="CS7" s="38">
        <v>64.12</v>
      </c>
      <c r="CT7" s="38">
        <v>64.87</v>
      </c>
      <c r="CU7" s="38">
        <v>65.62</v>
      </c>
      <c r="CV7" s="38">
        <v>64.67</v>
      </c>
      <c r="CW7" s="38">
        <v>60.09</v>
      </c>
      <c r="CX7" s="38">
        <v>90.07</v>
      </c>
      <c r="CY7" s="38">
        <v>85.58</v>
      </c>
      <c r="CZ7" s="38">
        <v>86.52</v>
      </c>
      <c r="DA7" s="38">
        <v>88.07</v>
      </c>
      <c r="DB7" s="38">
        <v>88.4</v>
      </c>
      <c r="DC7" s="38">
        <v>90.69</v>
      </c>
      <c r="DD7" s="38">
        <v>90.91</v>
      </c>
      <c r="DE7" s="38">
        <v>91.11</v>
      </c>
      <c r="DF7" s="38">
        <v>91.44</v>
      </c>
      <c r="DG7" s="38">
        <v>91.76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0.2</v>
      </c>
      <c r="EH7" s="38">
        <v>0.03</v>
      </c>
      <c r="EI7" s="38">
        <v>0.01</v>
      </c>
      <c r="EJ7" s="38">
        <v>0.08</v>
      </c>
      <c r="EK7" s="38">
        <v>7.0000000000000007E-2</v>
      </c>
      <c r="EL7" s="38">
        <v>0.1</v>
      </c>
      <c r="EM7" s="38">
        <v>0.27</v>
      </c>
      <c r="EN7" s="38">
        <v>0.17</v>
      </c>
      <c r="EO7" s="38">
        <v>0.27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2018-02-07T10:41:30Z</cp:lastPrinted>
  <dcterms:created xsi:type="dcterms:W3CDTF">2017-12-25T02:04:42Z</dcterms:created>
  <dcterms:modified xsi:type="dcterms:W3CDTF">2018-02-22T01:07:17Z</dcterms:modified>
  <cp:category/>
</cp:coreProperties>
</file>