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9(H28調査)\50_経営比較分析表\04_市町村回答\08 渋川市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AT8" i="4" s="1"/>
  <c r="R6" i="5"/>
  <c r="AL8" i="4" s="1"/>
  <c r="Q6" i="5"/>
  <c r="P6" i="5"/>
  <c r="O6" i="5"/>
  <c r="I10" i="4" s="1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AL10" i="4"/>
  <c r="W10" i="4"/>
  <c r="P10" i="4"/>
  <c r="BB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<sst xmlns="http://schemas.openxmlformats.org/spreadsheetml/2006/main" count="237" uniqueCount="124">
  <si>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</si>
  <si>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</si>
  <si>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</si>
  <si>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</si>
  <si>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</si>
  <si>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</si>
  <si>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</si>
  <si>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</si>
  <si>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</si>
  <si>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</si>
  <si>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</si>
  <si>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</si>
  <si>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</si>
  <si>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</si>
  <si>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</si>
  <si>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</si>
  <si>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</si>
  <si>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</si>
  <si>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</si>
  <si>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</si>
  <si>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</si>
  <si>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</si>
  <si>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</si>
  <si>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</si>
  <si>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</si>
  <si>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</si>
  <si>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</si>
  <si>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</si>
  <si>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</si>
  <si>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</si>
  <si>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</si>
  <si>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</si>
  <si>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</si>
  <si>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</si>
  <si>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</si>
  <si>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</si>
  <si>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</si>
  <si>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</si>
  <si>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</si>
  <si>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</si>
  <si>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</si>
  <si>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</si>
  <si>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</si>
  <si>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</si>
  <si>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</si>
  <si>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</si>
  <si>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</si>
  <si>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</si>
  <si>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</si>
  <si>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</si>
  <si>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</si>
  <si>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</si>
  <si>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</si>
  <si>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</si>
  <si>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</si>
  <si>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</si>
  <si>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</si>
  <si>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</si>
  <si>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</si>
  <si>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</si>
  <si>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</si>
  <si>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</si>
  <si>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</si>
  <si>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</si>
  <si>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</si>
  <si>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</si>
  <si>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</si>
  <si>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</si>
  <si>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</si>
  <si>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</si>
  <si>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</si>
  <si>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</si>
  <si>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</si>
  <si>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</si>
  <si>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</si>
  <si>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</si>
  <si>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</si>
  <si>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</si>
  <si>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</si>
  <si>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</si>
  <si>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</si>
  <si>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</si>
  <si>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</si>
  <si>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</si>
  <si>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</si>
  <si>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</si>
  <si>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</si>
  <si>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</si>
  <si>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</si>
  <si>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</si>
  <si>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</si>
  <si>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</si>
  <si>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</si>
  <si>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</si>
  <si>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</si>
  <si>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</si>
  <si>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</si>
  <si>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</si>
  <si>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</si>
  <si>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</si>
  <si>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</si>
  <si>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</si>
  <si>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</si>
  <si>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</si>
  <si>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</si>
  <si>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</si>
  <si>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</si>
  <si>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</si>
  <si>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渋川市</t>
  </si>
  <si>
    <t>法非適用</t>
  </si>
  <si>
    <t>水道事業</t>
  </si>
  <si>
    <t>簡易水道事業</t>
  </si>
  <si>
    <t>D1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</si>
  <si>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</si>
  <si>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</si>
  <si>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</si>
  <si>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</si>
  <si>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</si>
  <si>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</si>
  <si>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</si>
  <si>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
　類似団体平均値を上回り、１００％を越えて推移しており、経営の健全性は保たれている。
④企業債残高対給水収益比率
　類似団体平均値を大幅に下回っているのは、施設整備を借入ではなく、一般会計繰出金で充当してきたためである。
⑤料金回収率
　類似団体平均値を上回り、１００％を越えて推移しているのは、実質的に水道事業と一体化し効率的に経営しているためである。
⑥給水原価
　類似団体平均値を下回り推移しているのは、実質的に水道事業と一体化し効率的に経営しているためである。
⑦施設利用率
　類似団体平均値を上回っており、適切な施設利用にある。
⑧有収率
　類似団体平均値を下回っており、さらなる漏水対策が必要である。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ダンタイ</t>
    </rPh>
    <rPh sb="14" eb="17">
      <t>ヘイキンチ</t>
    </rPh>
    <rPh sb="18" eb="20">
      <t>ウワマワ</t>
    </rPh>
    <rPh sb="27" eb="28">
      <t>コ</t>
    </rPh>
    <rPh sb="30" eb="32">
      <t>スイイ</t>
    </rPh>
    <rPh sb="37" eb="39">
      <t>ケイエイ</t>
    </rPh>
    <rPh sb="40" eb="43">
      <t>ケンゼンセイ</t>
    </rPh>
    <rPh sb="44" eb="45">
      <t>タモ</t>
    </rPh>
    <rPh sb="53" eb="65">
      <t>キギョウサイザンダカタイキュウスイシュウエキヒリツ</t>
    </rPh>
    <rPh sb="67" eb="69">
      <t>ルイジ</t>
    </rPh>
    <rPh sb="69" eb="71">
      <t>ダンタイ</t>
    </rPh>
    <rPh sb="71" eb="74">
      <t>ヘイキンチ</t>
    </rPh>
    <rPh sb="75" eb="77">
      <t>オオハバ</t>
    </rPh>
    <rPh sb="78" eb="80">
      <t>シタマワ</t>
    </rPh>
    <rPh sb="87" eb="89">
      <t>シセツ</t>
    </rPh>
    <rPh sb="89" eb="91">
      <t>セイビ</t>
    </rPh>
    <rPh sb="92" eb="94">
      <t>カリイレ</t>
    </rPh>
    <rPh sb="99" eb="101">
      <t>イッパン</t>
    </rPh>
    <rPh sb="101" eb="103">
      <t>カイケイ</t>
    </rPh>
    <rPh sb="103" eb="105">
      <t>クリダ</t>
    </rPh>
    <rPh sb="105" eb="106">
      <t>キン</t>
    </rPh>
    <rPh sb="107" eb="109">
      <t>ジュウトウ</t>
    </rPh>
    <rPh sb="121" eb="123">
      <t>リョウキン</t>
    </rPh>
    <rPh sb="123" eb="125">
      <t>カイシュウ</t>
    </rPh>
    <rPh sb="125" eb="126">
      <t>リツ</t>
    </rPh>
    <rPh sb="128" eb="130">
      <t>ルイジ</t>
    </rPh>
    <rPh sb="130" eb="132">
      <t>ダンタイ</t>
    </rPh>
    <rPh sb="132" eb="135">
      <t>ヘイキンチ</t>
    </rPh>
    <rPh sb="136" eb="138">
      <t>ウワマワ</t>
    </rPh>
    <rPh sb="145" eb="146">
      <t>コ</t>
    </rPh>
    <rPh sb="148" eb="150">
      <t>スイイ</t>
    </rPh>
    <rPh sb="157" eb="160">
      <t>ジッシツテキ</t>
    </rPh>
    <rPh sb="161" eb="163">
      <t>スイドウ</t>
    </rPh>
    <rPh sb="163" eb="165">
      <t>ジギョウ</t>
    </rPh>
    <rPh sb="166" eb="169">
      <t>イッタイカ</t>
    </rPh>
    <rPh sb="170" eb="173">
      <t>コウリツテキ</t>
    </rPh>
    <rPh sb="174" eb="176">
      <t>ケイエイ</t>
    </rPh>
    <rPh sb="188" eb="190">
      <t>キュウスイ</t>
    </rPh>
    <rPh sb="190" eb="192">
      <t>ゲンカ</t>
    </rPh>
    <rPh sb="194" eb="196">
      <t>ルイジ</t>
    </rPh>
    <rPh sb="196" eb="198">
      <t>ダンタイ</t>
    </rPh>
    <rPh sb="198" eb="201">
      <t>ヘイキンチ</t>
    </rPh>
    <rPh sb="202" eb="204">
      <t>シタマワ</t>
    </rPh>
    <rPh sb="205" eb="207">
      <t>スイイ</t>
    </rPh>
    <rPh sb="245" eb="247">
      <t>シセツ</t>
    </rPh>
    <rPh sb="247" eb="249">
      <t>リヨウ</t>
    </rPh>
    <rPh sb="249" eb="250">
      <t>リツ</t>
    </rPh>
    <rPh sb="280" eb="282">
      <t>ユウシュウ</t>
    </rPh>
    <rPh sb="282" eb="283">
      <t>リツ</t>
    </rPh>
    <phoneticPr fontId="4"/>
  </si>
  <si>
    <t>③管路更新率
　類似団体平均値を上回っているのは、水道事業との事業統合前に基金を取崩し、老朽管を更新したためである。</t>
    <rPh sb="1" eb="3">
      <t>カンロ</t>
    </rPh>
    <rPh sb="3" eb="5">
      <t>コウシン</t>
    </rPh>
    <rPh sb="5" eb="6">
      <t>リツ</t>
    </rPh>
    <rPh sb="8" eb="10">
      <t>ルイジ</t>
    </rPh>
    <rPh sb="10" eb="12">
      <t>ダンタイ</t>
    </rPh>
    <rPh sb="12" eb="15">
      <t>ヘイキンチ</t>
    </rPh>
    <rPh sb="16" eb="18">
      <t>ウワマワ</t>
    </rPh>
    <rPh sb="25" eb="27">
      <t>スイドウ</t>
    </rPh>
    <rPh sb="27" eb="29">
      <t>ジギョウ</t>
    </rPh>
    <rPh sb="31" eb="33">
      <t>ジギョウ</t>
    </rPh>
    <rPh sb="33" eb="35">
      <t>トウゴウ</t>
    </rPh>
    <rPh sb="35" eb="36">
      <t>マエ</t>
    </rPh>
    <rPh sb="37" eb="39">
      <t>キキン</t>
    </rPh>
    <rPh sb="40" eb="42">
      <t>トリクズシ</t>
    </rPh>
    <rPh sb="44" eb="46">
      <t>ロウキュウ</t>
    </rPh>
    <rPh sb="46" eb="47">
      <t>カン</t>
    </rPh>
    <rPh sb="48" eb="50">
      <t>コウシン</t>
    </rPh>
    <phoneticPr fontId="4"/>
  </si>
  <si>
    <t>　簡易水道事業は、平成２８年度末で水道事業に全部譲渡し、平成１８年２月２０日の６市町村合併後１０年を経て事業統合となった。</t>
    <rPh sb="1" eb="3">
      <t>カンイ</t>
    </rPh>
    <rPh sb="3" eb="5">
      <t>スイドウ</t>
    </rPh>
    <rPh sb="5" eb="7">
      <t>ジギョウ</t>
    </rPh>
    <rPh sb="9" eb="11">
      <t>ヘイセイ</t>
    </rPh>
    <rPh sb="13" eb="15">
      <t>ネンド</t>
    </rPh>
    <rPh sb="15" eb="16">
      <t>マツ</t>
    </rPh>
    <rPh sb="17" eb="19">
      <t>スイドウ</t>
    </rPh>
    <rPh sb="19" eb="21">
      <t>ジギョウ</t>
    </rPh>
    <rPh sb="22" eb="24">
      <t>ゼンブ</t>
    </rPh>
    <rPh sb="24" eb="26">
      <t>ジョウト</t>
    </rPh>
    <rPh sb="28" eb="30">
      <t>ヘイセイ</t>
    </rPh>
    <rPh sb="32" eb="33">
      <t>ネン</t>
    </rPh>
    <rPh sb="34" eb="35">
      <t>ガツ</t>
    </rPh>
    <rPh sb="37" eb="38">
      <t>ニチ</t>
    </rPh>
    <rPh sb="40" eb="43">
      <t>シチョウソン</t>
    </rPh>
    <rPh sb="43" eb="46">
      <t>ガッペイゴ</t>
    </rPh>
    <rPh sb="48" eb="49">
      <t>ネン</t>
    </rPh>
    <rPh sb="50" eb="51">
      <t>ヘ</t>
    </rPh>
    <rPh sb="52" eb="54">
      <t>ジギョウ</t>
    </rPh>
    <rPh sb="54" eb="56">
      <t>トウゴウ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</si>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</sst>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1.55</c:v>
                </c:pt>
                <c:pt idx="1">
                  <c:v>0.61</c:v>
                </c:pt>
                <c:pt idx="2">
                  <c:v>0.47</c:v>
                </c:pt>
                <c:pt idx="3">
                  <c:v>1.03</c:v>
                </c:pt>
                <c:pt idx="4">
                  <c:v>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40928"/>
        <c:axId val="170284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0.64</c:v>
                </c:pt>
                <c:pt idx="2">
                  <c:v>0.55000000000000004</c:v>
                </c:pt>
                <c:pt idx="3">
                  <c:v>0.54</c:v>
                </c:pt>
                <c:pt idx="4">
                  <c:v>0.43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40928"/>
        <c:axId val="170284712"/>
      </c:lineChart>
      <c:dateAx>
        <c:axId val="16964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284712"/>
        <c:crosses val="autoZero"/>
        <c:auto val="1"/>
        <c:lblOffset val="100"/>
        <c:baseTimeUnit val="years"/>
      </c:dateAx>
      <c:valAx>
        <c:axId val="170284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4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67.09</c:v>
                </c:pt>
                <c:pt idx="1">
                  <c:v>70.8</c:v>
                </c:pt>
                <c:pt idx="2">
                  <c:v>68.849999999999994</c:v>
                </c:pt>
                <c:pt idx="3">
                  <c:v>63.22</c:v>
                </c:pt>
                <c:pt idx="4">
                  <c:v>63.51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717096"/>
        <c:axId val="17077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63.99</c:v>
                </c:pt>
                <c:pt idx="1">
                  <c:v>62.01</c:v>
                </c:pt>
                <c:pt idx="2">
                  <c:v>60.68</c:v>
                </c:pt>
                <c:pt idx="3">
                  <c:v>59.87</c:v>
                </c:pt>
                <c:pt idx="4">
                  <c:v>59.59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17096"/>
        <c:axId val="170771056"/>
      </c:lineChart>
      <c:dateAx>
        <c:axId val="243717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771056"/>
        <c:crosses val="autoZero"/>
        <c:auto val="1"/>
        <c:lblOffset val="100"/>
        <c:baseTimeUnit val="years"/>
      </c:dateAx>
      <c:valAx>
        <c:axId val="17077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717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71.8</c:v>
                </c:pt>
                <c:pt idx="1">
                  <c:v>67.06</c:v>
                </c:pt>
                <c:pt idx="2">
                  <c:v>65.569999999999993</c:v>
                </c:pt>
                <c:pt idx="3">
                  <c:v>69.23</c:v>
                </c:pt>
                <c:pt idx="4">
                  <c:v>67.989999999999995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32688"/>
        <c:axId val="243333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76.260000000000005</c:v>
                </c:pt>
                <c:pt idx="1">
                  <c:v>75.8</c:v>
                </c:pt>
                <c:pt idx="2">
                  <c:v>75.760000000000005</c:v>
                </c:pt>
                <c:pt idx="3">
                  <c:v>75.48</c:v>
                </c:pt>
                <c:pt idx="4">
                  <c:v>74.64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32688"/>
        <c:axId val="243333080"/>
      </c:lineChart>
      <c:dateAx>
        <c:axId val="24333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333080"/>
        <c:crosses val="autoZero"/>
        <c:auto val="1"/>
        <c:lblOffset val="100"/>
        <c:baseTimeUnit val="years"/>
      </c:dateAx>
      <c:valAx>
        <c:axId val="243333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33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149.82</c:v>
                </c:pt>
                <c:pt idx="1">
                  <c:v>144.75</c:v>
                </c:pt>
                <c:pt idx="2">
                  <c:v>119.7</c:v>
                </c:pt>
                <c:pt idx="3">
                  <c:v>138.55000000000001</c:v>
                </c:pt>
                <c:pt idx="4">
                  <c:v>150.19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85888"/>
        <c:axId val="170286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75.91</c:v>
                </c:pt>
                <c:pt idx="1">
                  <c:v>77.19</c:v>
                </c:pt>
                <c:pt idx="2">
                  <c:v>77.48</c:v>
                </c:pt>
                <c:pt idx="3">
                  <c:v>76.02</c:v>
                </c:pt>
                <c:pt idx="4">
                  <c:v>77.66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85888"/>
        <c:axId val="170286280"/>
      </c:lineChart>
      <c:dateAx>
        <c:axId val="17028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286280"/>
        <c:crosses val="autoZero"/>
        <c:auto val="1"/>
        <c:lblOffset val="100"/>
        <c:baseTimeUnit val="years"/>
      </c:dateAx>
      <c:valAx>
        <c:axId val="170286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28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613000"/>
        <c:axId val="24361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613000"/>
        <c:axId val="243613392"/>
      </c:lineChart>
      <c:dateAx>
        <c:axId val="24361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613392"/>
        <c:crosses val="autoZero"/>
        <c:auto val="1"/>
        <c:lblOffset val="100"/>
        <c:baseTimeUnit val="years"/>
      </c:dateAx>
      <c:valAx>
        <c:axId val="24361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613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643328"/>
        <c:axId val="243643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643328"/>
        <c:axId val="243643720"/>
      </c:lineChart>
      <c:dateAx>
        <c:axId val="24364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643720"/>
        <c:crosses val="autoZero"/>
        <c:auto val="1"/>
        <c:lblOffset val="100"/>
        <c:baseTimeUnit val="years"/>
      </c:dateAx>
      <c:valAx>
        <c:axId val="243643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64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387168"/>
        <c:axId val="17038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87168"/>
        <c:axId val="170387560"/>
      </c:lineChart>
      <c:dateAx>
        <c:axId val="17038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387560"/>
        <c:crosses val="autoZero"/>
        <c:auto val="1"/>
        <c:lblOffset val="100"/>
        <c:baseTimeUnit val="years"/>
      </c:dateAx>
      <c:valAx>
        <c:axId val="17038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38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717488"/>
        <c:axId val="243717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17488"/>
        <c:axId val="243717880"/>
      </c:lineChart>
      <c:dateAx>
        <c:axId val="24371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717880"/>
        <c:crosses val="autoZero"/>
        <c:auto val="1"/>
        <c:lblOffset val="100"/>
        <c:baseTimeUnit val="years"/>
      </c:dateAx>
      <c:valAx>
        <c:axId val="243717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71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363.94</c:v>
                </c:pt>
                <c:pt idx="1">
                  <c:v>361.39</c:v>
                </c:pt>
                <c:pt idx="2">
                  <c:v>334.57</c:v>
                </c:pt>
                <c:pt idx="3">
                  <c:v>317.23</c:v>
                </c:pt>
                <c:pt idx="4">
                  <c:v>325.39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337640"/>
        <c:axId val="24375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1321.78</c:v>
                </c:pt>
                <c:pt idx="1">
                  <c:v>1326.51</c:v>
                </c:pt>
                <c:pt idx="2">
                  <c:v>1285.3599999999999</c:v>
                </c:pt>
                <c:pt idx="3">
                  <c:v>1246.73</c:v>
                </c:pt>
                <c:pt idx="4">
                  <c:v>1281.51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37640"/>
        <c:axId val="243756608"/>
      </c:lineChart>
      <c:dateAx>
        <c:axId val="16733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756608"/>
        <c:crosses val="autoZero"/>
        <c:auto val="1"/>
        <c:lblOffset val="100"/>
        <c:baseTimeUnit val="years"/>
      </c:dateAx>
      <c:valAx>
        <c:axId val="24375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33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103.79</c:v>
                </c:pt>
                <c:pt idx="1">
                  <c:v>108.39</c:v>
                </c:pt>
                <c:pt idx="2">
                  <c:v>107.23</c:v>
                </c:pt>
                <c:pt idx="3">
                  <c:v>120.26</c:v>
                </c:pt>
                <c:pt idx="4">
                  <c:v>120.08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716704"/>
        <c:axId val="243757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54.57</c:v>
                </c:pt>
                <c:pt idx="1">
                  <c:v>54.4</c:v>
                </c:pt>
                <c:pt idx="2">
                  <c:v>54.45</c:v>
                </c:pt>
                <c:pt idx="3">
                  <c:v>54.33</c:v>
                </c:pt>
                <c:pt idx="4">
                  <c:v>55.02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16704"/>
        <c:axId val="243757784"/>
      </c:lineChart>
      <c:dateAx>
        <c:axId val="24371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757784"/>
        <c:crosses val="autoZero"/>
        <c:auto val="1"/>
        <c:lblOffset val="100"/>
        <c:baseTimeUnit val="years"/>
      </c:dateAx>
      <c:valAx>
        <c:axId val="243757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71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92.52</c:v>
                </c:pt>
                <c:pt idx="1">
                  <c:v>88.94</c:v>
                </c:pt>
                <c:pt idx="2">
                  <c:v>108.52</c:v>
                </c:pt>
                <c:pt idx="3">
                  <c:v>104.94</c:v>
                </c:pt>
                <c:pt idx="4">
                  <c:v>104.75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703544"/>
        <c:axId val="24370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318.02999999999997</c:v>
                </c:pt>
                <c:pt idx="1">
                  <c:v>325.14</c:v>
                </c:pt>
                <c:pt idx="2">
                  <c:v>332.75</c:v>
                </c:pt>
                <c:pt idx="3">
                  <c:v>341.05</c:v>
                </c:pt>
                <c:pt idx="4">
                  <c:v>330.62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03544"/>
        <c:axId val="243703152"/>
      </c:lineChart>
      <c:dateAx>
        <c:axId val="243703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703152"/>
        <c:crosses val="autoZero"/>
        <c:auto val="1"/>
        <c:lblOffset val="100"/>
        <c:baseTimeUnit val="years"/>
      </c:dateAx>
      <c:valAx>
        <c:axId val="24370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703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BreakPreview" zoomScale="80" zoomScaleNormal="80" zoomScaleSheetLayoutView="8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群馬県　渋川市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D1</v>
      </c>
      <c r="X8" s="49"/>
      <c r="Y8" s="49"/>
      <c r="Z8" s="49"/>
      <c r="AA8" s="49"/>
      <c r="AB8" s="49"/>
      <c r="AC8" s="49"/>
      <c r="AD8" s="50" t="s">
        <v>123</v>
      </c>
      <c r="AE8" s="50"/>
      <c r="AF8" s="50"/>
      <c r="AG8" s="50"/>
      <c r="AH8" s="50"/>
      <c r="AI8" s="50"/>
      <c r="AJ8" s="50"/>
      <c r="AK8" s="2"/>
      <c r="AL8" s="51">
        <f>データ!$R$6</f>
        <v>79949</v>
      </c>
      <c r="AM8" s="51"/>
      <c r="AN8" s="51"/>
      <c r="AO8" s="51"/>
      <c r="AP8" s="51"/>
      <c r="AQ8" s="51"/>
      <c r="AR8" s="51"/>
      <c r="AS8" s="51"/>
      <c r="AT8" s="46">
        <f>データ!$S$6</f>
        <v>240.27</v>
      </c>
      <c r="AU8" s="46"/>
      <c r="AV8" s="46"/>
      <c r="AW8" s="46"/>
      <c r="AX8" s="46"/>
      <c r="AY8" s="46"/>
      <c r="AZ8" s="46"/>
      <c r="BA8" s="46"/>
      <c r="BB8" s="46">
        <f>データ!$T$6</f>
        <v>332.75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92.48</v>
      </c>
      <c r="Q10" s="46"/>
      <c r="R10" s="46"/>
      <c r="S10" s="46"/>
      <c r="T10" s="46"/>
      <c r="U10" s="46"/>
      <c r="V10" s="46"/>
      <c r="W10" s="51">
        <f>データ!$Q$6</f>
        <v>2106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11032</v>
      </c>
      <c r="AM10" s="51"/>
      <c r="AN10" s="51"/>
      <c r="AO10" s="51"/>
      <c r="AP10" s="51"/>
      <c r="AQ10" s="51"/>
      <c r="AR10" s="51"/>
      <c r="AS10" s="51"/>
      <c r="AT10" s="46">
        <f>データ!$V$6</f>
        <v>55.46</v>
      </c>
      <c r="AU10" s="46"/>
      <c r="AV10" s="46"/>
      <c r="AW10" s="46"/>
      <c r="AX10" s="46"/>
      <c r="AY10" s="46"/>
      <c r="AZ10" s="46"/>
      <c r="BA10" s="46"/>
      <c r="BB10" s="46">
        <f>データ!$W$6</f>
        <v>198.92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120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102083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群馬県　渋川市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D1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92.48</v>
      </c>
      <c r="Q6" s="35">
        <f t="shared" si="3"/>
        <v>2106</v>
      </c>
      <c r="R6" s="35">
        <f t="shared" si="3"/>
        <v>79949</v>
      </c>
      <c r="S6" s="35">
        <f t="shared" si="3"/>
        <v>240.27</v>
      </c>
      <c r="T6" s="35">
        <f t="shared" si="3"/>
        <v>332.75</v>
      </c>
      <c r="U6" s="35">
        <f t="shared" si="3"/>
        <v>11032</v>
      </c>
      <c r="V6" s="35">
        <f t="shared" si="3"/>
        <v>55.46</v>
      </c>
      <c r="W6" s="35">
        <f t="shared" si="3"/>
        <v>198.92</v>
      </c>
      <c r="X6" s="36">
        <f>IF(X7="",NA(),X7)</f>
        <v>149.82</v>
      </c>
      <c r="Y6" s="36">
        <f t="shared" ref="Y6:AG6" si="4">IF(Y7="",NA(),Y7)</f>
        <v>144.75</v>
      </c>
      <c r="Z6" s="36">
        <f t="shared" si="4"/>
        <v>119.7</v>
      </c>
      <c r="AA6" s="36">
        <f t="shared" si="4"/>
        <v>138.55000000000001</v>
      </c>
      <c r="AB6" s="36">
        <f t="shared" si="4"/>
        <v>150.19</v>
      </c>
      <c r="AC6" s="36">
        <f t="shared" si="4"/>
        <v>75.91</v>
      </c>
      <c r="AD6" s="36">
        <f t="shared" si="4"/>
        <v>77.19</v>
      </c>
      <c r="AE6" s="36">
        <f t="shared" si="4"/>
        <v>77.48</v>
      </c>
      <c r="AF6" s="36">
        <f t="shared" si="4"/>
        <v>76.02</v>
      </c>
      <c r="AG6" s="36">
        <f t="shared" si="4"/>
        <v>77.66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363.94</v>
      </c>
      <c r="BF6" s="36">
        <f t="shared" ref="BF6:BN6" si="7">IF(BF7="",NA(),BF7)</f>
        <v>361.39</v>
      </c>
      <c r="BG6" s="36">
        <f t="shared" si="7"/>
        <v>334.57</v>
      </c>
      <c r="BH6" s="36">
        <f t="shared" si="7"/>
        <v>317.23</v>
      </c>
      <c r="BI6" s="36">
        <f t="shared" si="7"/>
        <v>325.39</v>
      </c>
      <c r="BJ6" s="36">
        <f t="shared" si="7"/>
        <v>1321.78</v>
      </c>
      <c r="BK6" s="36">
        <f t="shared" si="7"/>
        <v>1326.51</v>
      </c>
      <c r="BL6" s="36">
        <f t="shared" si="7"/>
        <v>1285.3599999999999</v>
      </c>
      <c r="BM6" s="36">
        <f t="shared" si="7"/>
        <v>1246.73</v>
      </c>
      <c r="BN6" s="36">
        <f t="shared" si="7"/>
        <v>1281.51</v>
      </c>
      <c r="BO6" s="35" t="str">
        <f>IF(BO7="","",IF(BO7="-","【-】","【"&amp;SUBSTITUTE(TEXT(BO7,"#,##0.00"),"-","△")&amp;"】"))</f>
        <v>【1,280.76】</v>
      </c>
      <c r="BP6" s="36">
        <f>IF(BP7="",NA(),BP7)</f>
        <v>103.79</v>
      </c>
      <c r="BQ6" s="36">
        <f t="shared" ref="BQ6:BY6" si="8">IF(BQ7="",NA(),BQ7)</f>
        <v>108.39</v>
      </c>
      <c r="BR6" s="36">
        <f t="shared" si="8"/>
        <v>107.23</v>
      </c>
      <c r="BS6" s="36">
        <f t="shared" si="8"/>
        <v>120.26</v>
      </c>
      <c r="BT6" s="36">
        <f t="shared" si="8"/>
        <v>120.08</v>
      </c>
      <c r="BU6" s="36">
        <f t="shared" si="8"/>
        <v>54.57</v>
      </c>
      <c r="BV6" s="36">
        <f t="shared" si="8"/>
        <v>54.4</v>
      </c>
      <c r="BW6" s="36">
        <f t="shared" si="8"/>
        <v>54.45</v>
      </c>
      <c r="BX6" s="36">
        <f t="shared" si="8"/>
        <v>54.33</v>
      </c>
      <c r="BY6" s="36">
        <f t="shared" si="8"/>
        <v>55.02</v>
      </c>
      <c r="BZ6" s="35" t="str">
        <f>IF(BZ7="","",IF(BZ7="-","【-】","【"&amp;SUBSTITUTE(TEXT(BZ7,"#,##0.00"),"-","△")&amp;"】"))</f>
        <v>【53.06】</v>
      </c>
      <c r="CA6" s="36">
        <f>IF(CA7="",NA(),CA7)</f>
        <v>92.52</v>
      </c>
      <c r="CB6" s="36">
        <f t="shared" ref="CB6:CJ6" si="9">IF(CB7="",NA(),CB7)</f>
        <v>88.94</v>
      </c>
      <c r="CC6" s="36">
        <f t="shared" si="9"/>
        <v>108.52</v>
      </c>
      <c r="CD6" s="36">
        <f t="shared" si="9"/>
        <v>104.94</v>
      </c>
      <c r="CE6" s="36">
        <f t="shared" si="9"/>
        <v>104.75</v>
      </c>
      <c r="CF6" s="36">
        <f t="shared" si="9"/>
        <v>318.02999999999997</v>
      </c>
      <c r="CG6" s="36">
        <f t="shared" si="9"/>
        <v>325.14</v>
      </c>
      <c r="CH6" s="36">
        <f t="shared" si="9"/>
        <v>332.75</v>
      </c>
      <c r="CI6" s="36">
        <f t="shared" si="9"/>
        <v>341.05</v>
      </c>
      <c r="CJ6" s="36">
        <f t="shared" si="9"/>
        <v>330.62</v>
      </c>
      <c r="CK6" s="35" t="str">
        <f>IF(CK7="","",IF(CK7="-","【-】","【"&amp;SUBSTITUTE(TEXT(CK7,"#,##0.00"),"-","△")&amp;"】"))</f>
        <v>【314.83】</v>
      </c>
      <c r="CL6" s="36">
        <f>IF(CL7="",NA(),CL7)</f>
        <v>67.09</v>
      </c>
      <c r="CM6" s="36">
        <f t="shared" ref="CM6:CU6" si="10">IF(CM7="",NA(),CM7)</f>
        <v>70.8</v>
      </c>
      <c r="CN6" s="36">
        <f t="shared" si="10"/>
        <v>68.849999999999994</v>
      </c>
      <c r="CO6" s="36">
        <f t="shared" si="10"/>
        <v>63.22</v>
      </c>
      <c r="CP6" s="36">
        <f t="shared" si="10"/>
        <v>63.51</v>
      </c>
      <c r="CQ6" s="36">
        <f t="shared" si="10"/>
        <v>63.99</v>
      </c>
      <c r="CR6" s="36">
        <f t="shared" si="10"/>
        <v>62.01</v>
      </c>
      <c r="CS6" s="36">
        <f t="shared" si="10"/>
        <v>60.68</v>
      </c>
      <c r="CT6" s="36">
        <f t="shared" si="10"/>
        <v>59.87</v>
      </c>
      <c r="CU6" s="36">
        <f t="shared" si="10"/>
        <v>59.59</v>
      </c>
      <c r="CV6" s="35" t="str">
        <f>IF(CV7="","",IF(CV7="-","【-】","【"&amp;SUBSTITUTE(TEXT(CV7,"#,##0.00"),"-","△")&amp;"】"))</f>
        <v>【56.28】</v>
      </c>
      <c r="CW6" s="36">
        <f>IF(CW7="",NA(),CW7)</f>
        <v>71.8</v>
      </c>
      <c r="CX6" s="36">
        <f t="shared" ref="CX6:DF6" si="11">IF(CX7="",NA(),CX7)</f>
        <v>67.06</v>
      </c>
      <c r="CY6" s="36">
        <f t="shared" si="11"/>
        <v>65.569999999999993</v>
      </c>
      <c r="CZ6" s="36">
        <f t="shared" si="11"/>
        <v>69.23</v>
      </c>
      <c r="DA6" s="36">
        <f t="shared" si="11"/>
        <v>67.989999999999995</v>
      </c>
      <c r="DB6" s="36">
        <f t="shared" si="11"/>
        <v>76.260000000000005</v>
      </c>
      <c r="DC6" s="36">
        <f t="shared" si="11"/>
        <v>75.8</v>
      </c>
      <c r="DD6" s="36">
        <f t="shared" si="11"/>
        <v>75.760000000000005</v>
      </c>
      <c r="DE6" s="36">
        <f t="shared" si="11"/>
        <v>75.48</v>
      </c>
      <c r="DF6" s="36">
        <f t="shared" si="11"/>
        <v>74.64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1.55</v>
      </c>
      <c r="EE6" s="36">
        <f t="shared" ref="EE6:EM6" si="14">IF(EE7="",NA(),EE7)</f>
        <v>0.61</v>
      </c>
      <c r="EF6" s="36">
        <f t="shared" si="14"/>
        <v>0.47</v>
      </c>
      <c r="EG6" s="36">
        <f t="shared" si="14"/>
        <v>1.03</v>
      </c>
      <c r="EH6" s="36">
        <f t="shared" si="14"/>
        <v>0.77</v>
      </c>
      <c r="EI6" s="36">
        <f t="shared" si="14"/>
        <v>0.59</v>
      </c>
      <c r="EJ6" s="36">
        <f t="shared" si="14"/>
        <v>0.64</v>
      </c>
      <c r="EK6" s="36">
        <f t="shared" si="14"/>
        <v>0.55000000000000004</v>
      </c>
      <c r="EL6" s="36">
        <f t="shared" si="14"/>
        <v>0.54</v>
      </c>
      <c r="EM6" s="36">
        <f t="shared" si="14"/>
        <v>0.43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102083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92.48</v>
      </c>
      <c r="Q7" s="39">
        <v>2106</v>
      </c>
      <c r="R7" s="39">
        <v>79949</v>
      </c>
      <c r="S7" s="39">
        <v>240.27</v>
      </c>
      <c r="T7" s="39">
        <v>332.75</v>
      </c>
      <c r="U7" s="39">
        <v>11032</v>
      </c>
      <c r="V7" s="39">
        <v>55.46</v>
      </c>
      <c r="W7" s="39">
        <v>198.92</v>
      </c>
      <c r="X7" s="39">
        <v>149.82</v>
      </c>
      <c r="Y7" s="39">
        <v>144.75</v>
      </c>
      <c r="Z7" s="39">
        <v>119.7</v>
      </c>
      <c r="AA7" s="39">
        <v>138.55000000000001</v>
      </c>
      <c r="AB7" s="39">
        <v>150.19</v>
      </c>
      <c r="AC7" s="39">
        <v>75.91</v>
      </c>
      <c r="AD7" s="39">
        <v>77.19</v>
      </c>
      <c r="AE7" s="39">
        <v>77.48</v>
      </c>
      <c r="AF7" s="39">
        <v>76.02</v>
      </c>
      <c r="AG7" s="39">
        <v>77.66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363.94</v>
      </c>
      <c r="BF7" s="39">
        <v>361.39</v>
      </c>
      <c r="BG7" s="39">
        <v>334.57</v>
      </c>
      <c r="BH7" s="39">
        <v>317.23</v>
      </c>
      <c r="BI7" s="39">
        <v>325.39</v>
      </c>
      <c r="BJ7" s="39">
        <v>1321.78</v>
      </c>
      <c r="BK7" s="39">
        <v>1326.51</v>
      </c>
      <c r="BL7" s="39">
        <v>1285.3599999999999</v>
      </c>
      <c r="BM7" s="39">
        <v>1246.73</v>
      </c>
      <c r="BN7" s="39">
        <v>1281.51</v>
      </c>
      <c r="BO7" s="39">
        <v>1280.76</v>
      </c>
      <c r="BP7" s="39">
        <v>103.79</v>
      </c>
      <c r="BQ7" s="39">
        <v>108.39</v>
      </c>
      <c r="BR7" s="39">
        <v>107.23</v>
      </c>
      <c r="BS7" s="39">
        <v>120.26</v>
      </c>
      <c r="BT7" s="39">
        <v>120.08</v>
      </c>
      <c r="BU7" s="39">
        <v>54.57</v>
      </c>
      <c r="BV7" s="39">
        <v>54.4</v>
      </c>
      <c r="BW7" s="39">
        <v>54.45</v>
      </c>
      <c r="BX7" s="39">
        <v>54.33</v>
      </c>
      <c r="BY7" s="39">
        <v>55.02</v>
      </c>
      <c r="BZ7" s="39">
        <v>53.06</v>
      </c>
      <c r="CA7" s="39">
        <v>92.52</v>
      </c>
      <c r="CB7" s="39">
        <v>88.94</v>
      </c>
      <c r="CC7" s="39">
        <v>108.52</v>
      </c>
      <c r="CD7" s="39">
        <v>104.94</v>
      </c>
      <c r="CE7" s="39">
        <v>104.75</v>
      </c>
      <c r="CF7" s="39">
        <v>318.02999999999997</v>
      </c>
      <c r="CG7" s="39">
        <v>325.14</v>
      </c>
      <c r="CH7" s="39">
        <v>332.75</v>
      </c>
      <c r="CI7" s="39">
        <v>341.05</v>
      </c>
      <c r="CJ7" s="39">
        <v>330.62</v>
      </c>
      <c r="CK7" s="39">
        <v>314.83</v>
      </c>
      <c r="CL7" s="39">
        <v>67.09</v>
      </c>
      <c r="CM7" s="39">
        <v>70.8</v>
      </c>
      <c r="CN7" s="39">
        <v>68.849999999999994</v>
      </c>
      <c r="CO7" s="39">
        <v>63.22</v>
      </c>
      <c r="CP7" s="39">
        <v>63.51</v>
      </c>
      <c r="CQ7" s="39">
        <v>63.99</v>
      </c>
      <c r="CR7" s="39">
        <v>62.01</v>
      </c>
      <c r="CS7" s="39">
        <v>60.68</v>
      </c>
      <c r="CT7" s="39">
        <v>59.87</v>
      </c>
      <c r="CU7" s="39">
        <v>59.59</v>
      </c>
      <c r="CV7" s="39">
        <v>56.28</v>
      </c>
      <c r="CW7" s="39">
        <v>71.8</v>
      </c>
      <c r="CX7" s="39">
        <v>67.06</v>
      </c>
      <c r="CY7" s="39">
        <v>65.569999999999993</v>
      </c>
      <c r="CZ7" s="39">
        <v>69.23</v>
      </c>
      <c r="DA7" s="39">
        <v>67.989999999999995</v>
      </c>
      <c r="DB7" s="39">
        <v>76.260000000000005</v>
      </c>
      <c r="DC7" s="39">
        <v>75.8</v>
      </c>
      <c r="DD7" s="39">
        <v>75.760000000000005</v>
      </c>
      <c r="DE7" s="39">
        <v>75.48</v>
      </c>
      <c r="DF7" s="39">
        <v>74.64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1.55</v>
      </c>
      <c r="EE7" s="39">
        <v>0.61</v>
      </c>
      <c r="EF7" s="39">
        <v>0.47</v>
      </c>
      <c r="EG7" s="39">
        <v>1.03</v>
      </c>
      <c r="EH7" s="39">
        <v>0.77</v>
      </c>
      <c r="EI7" s="39">
        <v>0.59</v>
      </c>
      <c r="EJ7" s="39">
        <v>0.64</v>
      </c>
      <c r="EK7" s="39">
        <v>0.55000000000000004</v>
      </c>
      <c r="EL7" s="39">
        <v>0.54</v>
      </c>
      <c r="EM7" s="39">
        <v>0.43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2018-02-04T23:13:09Z</cp:lastPrinted>
  <dcterms:created xsi:type="dcterms:W3CDTF">2017-12-25T01:42:12Z</dcterms:created>
  <dcterms:modified xsi:type="dcterms:W3CDTF">2018-02-20T08:59:21Z</dcterms:modified>
</cp:coreProperties>
</file>