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20 中之条町\"/>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<sst xmlns="http://schemas.openxmlformats.org/spreadsheetml/2006/main" count="232" uniqueCount="120">
  <si>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</si>
  <si>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</si>
  <si>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</si>
  <si>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</si>
  <si>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</si>
  <si>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</si>
  <si>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</si>
  <si>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</si>
  <si>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</si>
  <si>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</si>
  <si>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</si>
  <si>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</si>
  <si>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</si>
  <si>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</si>
  <si>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</si>
  <si>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</si>
  <si>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</si>
  <si>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</si>
  <si>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</si>
  <si>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</si>
  <si>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</si>
  <si>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</si>
  <si>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</si>
  <si>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</si>
  <si>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</si>
  <si>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</si>
  <si>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</si>
  <si>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</si>
  <si>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</si>
  <si>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</si>
  <si>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</si>
  <si>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</si>
  <si>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</si>
  <si>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</si>
  <si>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</si>
  <si>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</si>
  <si>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</si>
  <si>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</si>
  <si>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</si>
  <si>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</si>
  <si>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</si>
  <si>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</si>
  <si>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</si>
  <si>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</si>
  <si>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</si>
  <si>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</si>
  <si>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</si>
  <si>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</si>
  <si>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</si>
  <si>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</si>
  <si>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</si>
  <si>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</si>
  <si>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</si>
  <si>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</si>
  <si>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</si>
  <si>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</si>
  <si>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</si>
  <si>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</si>
  <si>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</si>
  <si>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</si>
  <si>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</si>
  <si>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</si>
  <si>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</si>
  <si>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</si>
  <si>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</si>
  <si>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</si>
  <si>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</si>
  <si>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</si>
  <si>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</si>
  <si>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</si>
  <si>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</si>
  <si>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</si>
  <si>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</si>
  <si>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</si>
  <si>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</si>
  <si>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</si>
  <si>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</si>
  <si>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</si>
  <si>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</si>
  <si>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</si>
  <si>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</si>
  <si>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</si>
  <si>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</si>
  <si>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</si>
  <si>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</si>
  <si>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</si>
  <si>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</si>
  <si>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</si>
  <si>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</si>
  <si>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</si>
  <si>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</si>
  <si>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</si>
  <si>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</si>
  <si>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</si>
  <si>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</si>
  <si>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</si>
  <si>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</si>
  <si>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</si>
  <si>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</si>
  <si>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</si>
  <si>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</si>
  <si>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</si>
  <si>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</si>
  <si>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</si>
  <si>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</si>
  <si>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中之条町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</si>
  <si>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</si>
  <si>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</si>
  <si>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</si>
  <si>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</si>
  <si>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</si>
  <si>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</si>
  <si>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</si>
  <si>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</si>
  <si>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</si>
  <si>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</si>
  <si>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</si>
  <si>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①有形固定資産減価償却率は４９．５５％で、類似団体と同様に老朽化が進んでいる。
②管路経年化率は２．２９％と低く、耐用年数を超えている管路の割合は低い。
③管路更新率がデータ上は０％になっているが、３年計画で管路の更新工事を実施しており平成２９年度に更新完了の予定である。今後も計画的に更新を行いたい。</t>
    <rPh sb="27" eb="29">
      <t>ドウヨウ</t>
    </rPh>
    <rPh sb="88" eb="89">
      <t>ジョウ</t>
    </rPh>
    <rPh sb="101" eb="102">
      <t>ネン</t>
    </rPh>
    <rPh sb="102" eb="104">
      <t>ケイカク</t>
    </rPh>
    <rPh sb="105" eb="107">
      <t>カンロ</t>
    </rPh>
    <rPh sb="108" eb="110">
      <t>コウシン</t>
    </rPh>
    <rPh sb="110" eb="112">
      <t>コウジ</t>
    </rPh>
    <rPh sb="113" eb="115">
      <t>ジッシ</t>
    </rPh>
    <rPh sb="119" eb="121">
      <t>ヘイセイ</t>
    </rPh>
    <rPh sb="123" eb="125">
      <t>ネンド</t>
    </rPh>
    <rPh sb="126" eb="128">
      <t>コウシン</t>
    </rPh>
    <rPh sb="128" eb="130">
      <t>カンリョウ</t>
    </rPh>
    <rPh sb="131" eb="133">
      <t>ヨテイ</t>
    </rPh>
    <rPh sb="137" eb="139">
      <t>コンゴ</t>
    </rPh>
    <rPh sb="140" eb="143">
      <t>ケイカクテキ</t>
    </rPh>
    <rPh sb="144" eb="146">
      <t>コウシン</t>
    </rPh>
    <rPh sb="147" eb="148">
      <t>オコナ</t>
    </rPh>
    <phoneticPr fontId="7"/>
  </si>
  <si>
    <t xml:space="preserve">
　経常収支比率、料金回収率ともに高い水準を保っているが、今後も料金水準を維持するには、施設規模の適正化を図るため施設利用率を上げる必要がある。
　管路経年化率は低いが、更新需要を平準化し安定的に実施するための計画が必要である。
　管路更新にあたっては経営の健全性を維持しつつ投資計画を見直していく必要がある。</t>
    <rPh sb="22" eb="23">
      <t>タモ</t>
    </rPh>
    <rPh sb="29" eb="31">
      <t>コンゴ</t>
    </rPh>
    <phoneticPr fontId="7"/>
  </si>
  <si>
    <r>
      <t xml:space="preserve">
①経常収益比率は１２９．５６％となっており、経常収益の殆どが給水収益であり安定している。
②累積欠損金比率は０％で欠損金が無い。
③流動比率は３４５．４０％と類似団体の平均値と同等で短期的な債務については支払い能力がある。平成２６年度については、会計基準見直しの影響で流動負債に計上するべき金額が増加したことによるもので、その後の増減は少ない。
④企業債残高対給水収益比率は類似団体と比べて低い。企業債残高が少なく、企業債に頼らない設備投資を行っている。
⑤料金回収率は１３０．１９％と給水に係る費用を給水収益で賄えている。
⑥給水原価は類似団体と比較すると６０円程度安く、費用の抑制など効率的な経営に努めている
⑦施設利用率は３７．９９％で減少傾向にある。類似団体と比較すると利用率が悪く、施設の規模の見直しを検討する必要がある。
⑧</t>
    </r>
    <r>
      <rPr>
        <sz val="11"/>
        <rFont val="ＭＳ ゴシック"/>
        <family val="3"/>
        <charset val="128"/>
      </rPr>
      <t>有収率は８３．５８％と、類似団体の平均を上回っているが、引き続き漏水対策等を進めていきたい。</t>
    </r>
    <rPh sb="89" eb="91">
      <t>ドウトウ</t>
    </rPh>
    <rPh sb="164" eb="165">
      <t>ゴ</t>
    </rPh>
    <rPh sb="166" eb="168">
      <t>ゾウゲン</t>
    </rPh>
    <rPh sb="169" eb="170">
      <t>スク</t>
    </rPh>
    <rPh sb="193" eb="194">
      <t>クラ</t>
    </rPh>
    <rPh sb="209" eb="211">
      <t>キギョウ</t>
    </rPh>
    <rPh sb="322" eb="324">
      <t>ゲンショウ</t>
    </rPh>
    <rPh sb="324" eb="326">
      <t>ケイコウ</t>
    </rPh>
    <rPh sb="381" eb="383">
      <t>ルイジ</t>
    </rPh>
    <rPh sb="383" eb="385">
      <t>ダンタイ</t>
    </rPh>
    <rPh sb="386" eb="388">
      <t>ヘイキン</t>
    </rPh>
    <rPh sb="389" eb="391">
      <t>ウワマワ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</si>
</sst>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9"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1.61</c:v>
                </c:pt>
                <c:pt idx="1">
                  <c:v>2.13</c:v>
                </c:pt>
                <c:pt idx="2">
                  <c:v>0.54</c:v>
                </c:pt>
                <c:pt idx="3" formatCode="#,##0.00;&quot;△&quot;#,##0.00">
                  <c:v>0</c:v>
                </c:pt>
                <c:pt idx="4" formatCode="#,##0.00;&quot;△&quot;#,##0.00">
                  <c:v>0</c:v>
                </c:pt>
              </c:numCache>
            </c:numRef>
          </c:val>
        </c:ser>
        <c:dLbls>
          <c:showLegendKey val="0"/>
          <c:showVal val="0"/>
          <c:showCatName val="0"/>
          <c:showSerName val="0"/>
          <c:showPercent val="0"/>
          <c:showBubbleSize val="0"/>
        </c:dLbls>
        <c:gapWidth val="150"/>
        <c:axId val="169959352"/>
        <c:axId val="16966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169959352"/>
        <c:axId val="169663696"/>
      </c:lineChart>
      <c:dateAx>
        <c:axId val="169959352"/>
        <c:scaling>
          <c:orientation val="minMax"/>
        </c:scaling>
        <c:delete val="1"/>
        <c:axPos val="b"/>
        <c:numFmt formatCode="ge" sourceLinked="1"/>
        <c:majorTickMark val="none"/>
        <c:minorTickMark val="none"/>
        <c:tickLblPos val="none"/>
        <c:crossAx val="169663696"/>
        <c:crosses val="autoZero"/>
        <c:auto val="1"/>
        <c:lblOffset val="100"/>
        <c:baseTimeUnit val="years"/>
      </c:dateAx>
      <c:valAx>
        <c:axId val="16966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5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44.72</c:v>
                </c:pt>
                <c:pt idx="1">
                  <c:v>41.95</c:v>
                </c:pt>
                <c:pt idx="2">
                  <c:v>39.01</c:v>
                </c:pt>
                <c:pt idx="3">
                  <c:v>38.6</c:v>
                </c:pt>
                <c:pt idx="4">
                  <c:v>37.99</c:v>
                </c:pt>
              </c:numCache>
            </c:numRef>
          </c:val>
        </c:ser>
        <c:dLbls>
          <c:showLegendKey val="0"/>
          <c:showVal val="0"/>
          <c:showCatName val="0"/>
          <c:showSerName val="0"/>
          <c:showPercent val="0"/>
          <c:showBubbleSize val="0"/>
        </c:dLbls>
        <c:gapWidth val="150"/>
        <c:axId val="249927512"/>
        <c:axId val="2499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249927512"/>
        <c:axId val="249927904"/>
      </c:lineChart>
      <c:dateAx>
        <c:axId val="249927512"/>
        <c:scaling>
          <c:orientation val="minMax"/>
        </c:scaling>
        <c:delete val="1"/>
        <c:axPos val="b"/>
        <c:numFmt formatCode="ge" sourceLinked="1"/>
        <c:majorTickMark val="none"/>
        <c:minorTickMark val="none"/>
        <c:tickLblPos val="none"/>
        <c:crossAx val="249927904"/>
        <c:crosses val="autoZero"/>
        <c:auto val="1"/>
        <c:lblOffset val="100"/>
        <c:baseTimeUnit val="years"/>
      </c:dateAx>
      <c:valAx>
        <c:axId val="2499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92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73.75</c:v>
                </c:pt>
                <c:pt idx="1">
                  <c:v>78.099999999999994</c:v>
                </c:pt>
                <c:pt idx="2">
                  <c:v>84.3</c:v>
                </c:pt>
                <c:pt idx="3">
                  <c:v>84.84</c:v>
                </c:pt>
                <c:pt idx="4">
                  <c:v>83.58</c:v>
                </c:pt>
              </c:numCache>
            </c:numRef>
          </c:val>
        </c:ser>
        <c:dLbls>
          <c:showLegendKey val="0"/>
          <c:showVal val="0"/>
          <c:showCatName val="0"/>
          <c:showSerName val="0"/>
          <c:showPercent val="0"/>
          <c:showBubbleSize val="0"/>
        </c:dLbls>
        <c:gapWidth val="150"/>
        <c:axId val="249713440"/>
        <c:axId val="24999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249713440"/>
        <c:axId val="249991384"/>
      </c:lineChart>
      <c:dateAx>
        <c:axId val="249713440"/>
        <c:scaling>
          <c:orientation val="minMax"/>
        </c:scaling>
        <c:delete val="1"/>
        <c:axPos val="b"/>
        <c:numFmt formatCode="ge" sourceLinked="1"/>
        <c:majorTickMark val="none"/>
        <c:minorTickMark val="none"/>
        <c:tickLblPos val="none"/>
        <c:crossAx val="249991384"/>
        <c:crosses val="autoZero"/>
        <c:auto val="1"/>
        <c:lblOffset val="100"/>
        <c:baseTimeUnit val="years"/>
      </c:dateAx>
      <c:valAx>
        <c:axId val="24999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123.07</c:v>
                </c:pt>
                <c:pt idx="1">
                  <c:v>133.93</c:v>
                </c:pt>
                <c:pt idx="2">
                  <c:v>130.05000000000001</c:v>
                </c:pt>
                <c:pt idx="3">
                  <c:v>118.63</c:v>
                </c:pt>
                <c:pt idx="4">
                  <c:v>129.56</c:v>
                </c:pt>
              </c:numCache>
            </c:numRef>
          </c:val>
        </c:ser>
        <c:dLbls>
          <c:showLegendKey val="0"/>
          <c:showVal val="0"/>
          <c:showCatName val="0"/>
          <c:showSerName val="0"/>
          <c:showPercent val="0"/>
          <c:showBubbleSize val="0"/>
        </c:dLbls>
        <c:gapWidth val="150"/>
        <c:axId val="170626224"/>
        <c:axId val="1696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170626224"/>
        <c:axId val="169607840"/>
      </c:lineChart>
      <c:dateAx>
        <c:axId val="170626224"/>
        <c:scaling>
          <c:orientation val="minMax"/>
        </c:scaling>
        <c:delete val="1"/>
        <c:axPos val="b"/>
        <c:numFmt formatCode="ge" sourceLinked="1"/>
        <c:majorTickMark val="none"/>
        <c:minorTickMark val="none"/>
        <c:tickLblPos val="none"/>
        <c:crossAx val="169607840"/>
        <c:crosses val="autoZero"/>
        <c:auto val="1"/>
        <c:lblOffset val="100"/>
        <c:baseTimeUnit val="years"/>
      </c:dateAx>
      <c:valAx>
        <c:axId val="169607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62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38.049999999999997</c:v>
                </c:pt>
                <c:pt idx="1">
                  <c:v>38.54</c:v>
                </c:pt>
                <c:pt idx="2">
                  <c:v>46.11</c:v>
                </c:pt>
                <c:pt idx="3">
                  <c:v>47.79</c:v>
                </c:pt>
                <c:pt idx="4">
                  <c:v>49.55</c:v>
                </c:pt>
              </c:numCache>
            </c:numRef>
          </c:val>
        </c:ser>
        <c:dLbls>
          <c:showLegendKey val="0"/>
          <c:showVal val="0"/>
          <c:showCatName val="0"/>
          <c:showSerName val="0"/>
          <c:showPercent val="0"/>
          <c:showBubbleSize val="0"/>
        </c:dLbls>
        <c:gapWidth val="150"/>
        <c:axId val="169498240"/>
        <c:axId val="16965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169498240"/>
        <c:axId val="169654392"/>
      </c:lineChart>
      <c:dateAx>
        <c:axId val="169498240"/>
        <c:scaling>
          <c:orientation val="minMax"/>
        </c:scaling>
        <c:delete val="1"/>
        <c:axPos val="b"/>
        <c:numFmt formatCode="ge" sourceLinked="1"/>
        <c:majorTickMark val="none"/>
        <c:minorTickMark val="none"/>
        <c:tickLblPos val="none"/>
        <c:crossAx val="169654392"/>
        <c:crosses val="autoZero"/>
        <c:auto val="1"/>
        <c:lblOffset val="100"/>
        <c:baseTimeUnit val="years"/>
      </c:dateAx>
      <c:valAx>
        <c:axId val="16965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9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1.53</c:v>
                </c:pt>
                <c:pt idx="1">
                  <c:v>1.32</c:v>
                </c:pt>
                <c:pt idx="2">
                  <c:v>1.04</c:v>
                </c:pt>
                <c:pt idx="3">
                  <c:v>1.62</c:v>
                </c:pt>
                <c:pt idx="4">
                  <c:v>2.29</c:v>
                </c:pt>
              </c:numCache>
            </c:numRef>
          </c:val>
        </c:ser>
        <c:dLbls>
          <c:showLegendKey val="0"/>
          <c:showVal val="0"/>
          <c:showCatName val="0"/>
          <c:showSerName val="0"/>
          <c:showPercent val="0"/>
          <c:showBubbleSize val="0"/>
        </c:dLbls>
        <c:gapWidth val="150"/>
        <c:axId val="169525016"/>
        <c:axId val="17061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169525016"/>
        <c:axId val="170614528"/>
      </c:lineChart>
      <c:dateAx>
        <c:axId val="169525016"/>
        <c:scaling>
          <c:orientation val="minMax"/>
        </c:scaling>
        <c:delete val="1"/>
        <c:axPos val="b"/>
        <c:numFmt formatCode="ge" sourceLinked="1"/>
        <c:majorTickMark val="none"/>
        <c:minorTickMark val="none"/>
        <c:tickLblPos val="none"/>
        <c:crossAx val="170614528"/>
        <c:crosses val="autoZero"/>
        <c:auto val="1"/>
        <c:lblOffset val="100"/>
        <c:baseTimeUnit val="years"/>
      </c:dateAx>
      <c:valAx>
        <c:axId val="1706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2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9673264"/>
        <c:axId val="24967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249673264"/>
        <c:axId val="249673656"/>
      </c:lineChart>
      <c:dateAx>
        <c:axId val="249673264"/>
        <c:scaling>
          <c:orientation val="minMax"/>
        </c:scaling>
        <c:delete val="1"/>
        <c:axPos val="b"/>
        <c:numFmt formatCode="ge" sourceLinked="1"/>
        <c:majorTickMark val="none"/>
        <c:minorTickMark val="none"/>
        <c:tickLblPos val="none"/>
        <c:crossAx val="249673656"/>
        <c:crosses val="autoZero"/>
        <c:auto val="1"/>
        <c:lblOffset val="100"/>
        <c:baseTimeUnit val="years"/>
      </c:dateAx>
      <c:valAx>
        <c:axId val="249673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967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2387.7800000000002</c:v>
                </c:pt>
                <c:pt idx="1">
                  <c:v>1065.22</c:v>
                </c:pt>
                <c:pt idx="2">
                  <c:v>509.98</c:v>
                </c:pt>
                <c:pt idx="3">
                  <c:v>472.84</c:v>
                </c:pt>
                <c:pt idx="4">
                  <c:v>345.4</c:v>
                </c:pt>
              </c:numCache>
            </c:numRef>
          </c:val>
        </c:ser>
        <c:dLbls>
          <c:showLegendKey val="0"/>
          <c:showVal val="0"/>
          <c:showCatName val="0"/>
          <c:showSerName val="0"/>
          <c:showPercent val="0"/>
          <c:showBubbleSize val="0"/>
        </c:dLbls>
        <c:gapWidth val="150"/>
        <c:axId val="249713832"/>
        <c:axId val="24971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249713832"/>
        <c:axId val="249714224"/>
      </c:lineChart>
      <c:dateAx>
        <c:axId val="249713832"/>
        <c:scaling>
          <c:orientation val="minMax"/>
        </c:scaling>
        <c:delete val="1"/>
        <c:axPos val="b"/>
        <c:numFmt formatCode="ge" sourceLinked="1"/>
        <c:majorTickMark val="none"/>
        <c:minorTickMark val="none"/>
        <c:tickLblPos val="none"/>
        <c:crossAx val="249714224"/>
        <c:crosses val="autoZero"/>
        <c:auto val="1"/>
        <c:lblOffset val="100"/>
        <c:baseTimeUnit val="years"/>
      </c:dateAx>
      <c:valAx>
        <c:axId val="249714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971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331.92</c:v>
                </c:pt>
                <c:pt idx="1">
                  <c:v>302.02999999999997</c:v>
                </c:pt>
                <c:pt idx="2">
                  <c:v>284.24</c:v>
                </c:pt>
                <c:pt idx="3">
                  <c:v>259.36</c:v>
                </c:pt>
                <c:pt idx="4">
                  <c:v>240.55</c:v>
                </c:pt>
              </c:numCache>
            </c:numRef>
          </c:val>
        </c:ser>
        <c:dLbls>
          <c:showLegendKey val="0"/>
          <c:showVal val="0"/>
          <c:showCatName val="0"/>
          <c:showSerName val="0"/>
          <c:showPercent val="0"/>
          <c:showBubbleSize val="0"/>
        </c:dLbls>
        <c:gapWidth val="150"/>
        <c:axId val="249803488"/>
        <c:axId val="24980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249803488"/>
        <c:axId val="249803880"/>
      </c:lineChart>
      <c:dateAx>
        <c:axId val="249803488"/>
        <c:scaling>
          <c:orientation val="minMax"/>
        </c:scaling>
        <c:delete val="1"/>
        <c:axPos val="b"/>
        <c:numFmt formatCode="ge" sourceLinked="1"/>
        <c:majorTickMark val="none"/>
        <c:minorTickMark val="none"/>
        <c:tickLblPos val="none"/>
        <c:crossAx val="249803880"/>
        <c:crosses val="autoZero"/>
        <c:auto val="1"/>
        <c:lblOffset val="100"/>
        <c:baseTimeUnit val="years"/>
      </c:dateAx>
      <c:valAx>
        <c:axId val="249803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98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116.8</c:v>
                </c:pt>
                <c:pt idx="1">
                  <c:v>129.99</c:v>
                </c:pt>
                <c:pt idx="2">
                  <c:v>126.75</c:v>
                </c:pt>
                <c:pt idx="3">
                  <c:v>115.64</c:v>
                </c:pt>
                <c:pt idx="4">
                  <c:v>130.19</c:v>
                </c:pt>
              </c:numCache>
            </c:numRef>
          </c:val>
        </c:ser>
        <c:dLbls>
          <c:showLegendKey val="0"/>
          <c:showVal val="0"/>
          <c:showCatName val="0"/>
          <c:showSerName val="0"/>
          <c:showPercent val="0"/>
          <c:showBubbleSize val="0"/>
        </c:dLbls>
        <c:gapWidth val="150"/>
        <c:axId val="249805056"/>
        <c:axId val="24986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249805056"/>
        <c:axId val="249867464"/>
      </c:lineChart>
      <c:dateAx>
        <c:axId val="249805056"/>
        <c:scaling>
          <c:orientation val="minMax"/>
        </c:scaling>
        <c:delete val="1"/>
        <c:axPos val="b"/>
        <c:numFmt formatCode="ge" sourceLinked="1"/>
        <c:majorTickMark val="none"/>
        <c:minorTickMark val="none"/>
        <c:tickLblPos val="none"/>
        <c:crossAx val="249867464"/>
        <c:crosses val="autoZero"/>
        <c:auto val="1"/>
        <c:lblOffset val="100"/>
        <c:baseTimeUnit val="years"/>
      </c:dateAx>
      <c:valAx>
        <c:axId val="24986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8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132.53</c:v>
                </c:pt>
                <c:pt idx="1">
                  <c:v>119.51</c:v>
                </c:pt>
                <c:pt idx="2">
                  <c:v>122.9</c:v>
                </c:pt>
                <c:pt idx="3">
                  <c:v>134.58000000000001</c:v>
                </c:pt>
                <c:pt idx="4">
                  <c:v>119.67</c:v>
                </c:pt>
              </c:numCache>
            </c:numRef>
          </c:val>
        </c:ser>
        <c:dLbls>
          <c:showLegendKey val="0"/>
          <c:showVal val="0"/>
          <c:showCatName val="0"/>
          <c:showSerName val="0"/>
          <c:showPercent val="0"/>
          <c:showBubbleSize val="0"/>
        </c:dLbls>
        <c:gapWidth val="150"/>
        <c:axId val="249868640"/>
        <c:axId val="24986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249868640"/>
        <c:axId val="249869032"/>
      </c:lineChart>
      <c:dateAx>
        <c:axId val="249868640"/>
        <c:scaling>
          <c:orientation val="minMax"/>
        </c:scaling>
        <c:delete val="1"/>
        <c:axPos val="b"/>
        <c:numFmt formatCode="ge" sourceLinked="1"/>
        <c:majorTickMark val="none"/>
        <c:minorTickMark val="none"/>
        <c:tickLblPos val="none"/>
        <c:crossAx val="249869032"/>
        <c:crosses val="autoZero"/>
        <c:auto val="1"/>
        <c:lblOffset val="100"/>
        <c:baseTimeUnit val="years"/>
      </c:dateAx>
      <c:valAx>
        <c:axId val="24986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86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群馬県　中之条町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116</v>
      </c>
      <c r="AE8" s="60"/>
      <c r="AF8" s="60"/>
      <c r="AG8" s="60"/>
      <c r="AH8" s="60"/>
      <c r="AI8" s="60"/>
      <c r="AJ8" s="60"/>
      <c r="AK8" s="5"/>
      <c r="AL8" s="61">
        <f>データ!$R$6</f>
        <v>16781</v>
      </c>
      <c r="AM8" s="61"/>
      <c r="AN8" s="61"/>
      <c r="AO8" s="61"/>
      <c r="AP8" s="61"/>
      <c r="AQ8" s="61"/>
      <c r="AR8" s="61"/>
      <c r="AS8" s="61"/>
      <c r="AT8" s="51">
        <f>データ!$S$6</f>
        <v>439.28</v>
      </c>
      <c r="AU8" s="52"/>
      <c r="AV8" s="52"/>
      <c r="AW8" s="52"/>
      <c r="AX8" s="52"/>
      <c r="AY8" s="52"/>
      <c r="AZ8" s="52"/>
      <c r="BA8" s="52"/>
      <c r="BB8" s="53">
        <f>データ!$T$6</f>
        <v>38.200000000000003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82.53</v>
      </c>
      <c r="J10" s="52"/>
      <c r="K10" s="52"/>
      <c r="L10" s="52"/>
      <c r="M10" s="52"/>
      <c r="N10" s="52"/>
      <c r="O10" s="64"/>
      <c r="P10" s="53">
        <f>データ!$P$6</f>
        <v>71.34</v>
      </c>
      <c r="Q10" s="53"/>
      <c r="R10" s="53"/>
      <c r="S10" s="53"/>
      <c r="T10" s="53"/>
      <c r="U10" s="53"/>
      <c r="V10" s="53"/>
      <c r="W10" s="61">
        <f>データ!$Q$6</f>
        <v>3018</v>
      </c>
      <c r="X10" s="61"/>
      <c r="Y10" s="61"/>
      <c r="Z10" s="61"/>
      <c r="AA10" s="61"/>
      <c r="AB10" s="61"/>
      <c r="AC10" s="61"/>
      <c r="AD10" s="2"/>
      <c r="AE10" s="2"/>
      <c r="AF10" s="2"/>
      <c r="AG10" s="2"/>
      <c r="AH10" s="5"/>
      <c r="AI10" s="5"/>
      <c r="AJ10" s="5"/>
      <c r="AK10" s="5"/>
      <c r="AL10" s="61">
        <f>データ!$U$6</f>
        <v>11867</v>
      </c>
      <c r="AM10" s="61"/>
      <c r="AN10" s="61"/>
      <c r="AO10" s="61"/>
      <c r="AP10" s="61"/>
      <c r="AQ10" s="61"/>
      <c r="AR10" s="61"/>
      <c r="AS10" s="61"/>
      <c r="AT10" s="51">
        <f>データ!$V$6</f>
        <v>9.83</v>
      </c>
      <c r="AU10" s="52"/>
      <c r="AV10" s="52"/>
      <c r="AW10" s="52"/>
      <c r="AX10" s="52"/>
      <c r="AY10" s="52"/>
      <c r="AZ10" s="52"/>
      <c r="BA10" s="52"/>
      <c r="BB10" s="53">
        <f>データ!$W$6</f>
        <v>1207.22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117</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104213</v>
      </c>
      <c r="D6" s="34">
        <f t="shared" si="3"/>
        <v>46</v>
      </c>
      <c r="E6" s="34">
        <f t="shared" si="3"/>
        <v>1</v>
      </c>
      <c r="F6" s="34">
        <f t="shared" si="3"/>
        <v>0</v>
      </c>
      <c r="G6" s="34">
        <f t="shared" si="3"/>
        <v>1</v>
      </c>
      <c r="H6" s="34" t="str">
        <f t="shared" si="3"/>
        <v>群馬県　中之条町</v>
      </c>
      <c r="I6" s="34" t="str">
        <f t="shared" si="3"/>
        <v>法適用</v>
      </c>
      <c r="J6" s="34" t="str">
        <f t="shared" si="3"/>
        <v>水道事業</v>
      </c>
      <c r="K6" s="34" t="str">
        <f t="shared" si="3"/>
        <v>末端給水事業</v>
      </c>
      <c r="L6" s="34" t="str">
        <f t="shared" si="3"/>
        <v>A7</v>
      </c>
      <c r="M6" s="34">
        <f t="shared" si="3"/>
        <v>0</v>
      </c>
      <c r="N6" s="35" t="str">
        <f t="shared" si="3"/>
        <v>-</v>
      </c>
      <c r="O6" s="35">
        <f t="shared" si="3"/>
        <v>82.53</v>
      </c>
      <c r="P6" s="35">
        <f t="shared" si="3"/>
        <v>71.34</v>
      </c>
      <c r="Q6" s="35">
        <f t="shared" si="3"/>
        <v>3018</v>
      </c>
      <c r="R6" s="35">
        <f t="shared" si="3"/>
        <v>16781</v>
      </c>
      <c r="S6" s="35">
        <f t="shared" si="3"/>
        <v>439.28</v>
      </c>
      <c r="T6" s="35">
        <f t="shared" si="3"/>
        <v>38.200000000000003</v>
      </c>
      <c r="U6" s="35">
        <f t="shared" si="3"/>
        <v>11867</v>
      </c>
      <c r="V6" s="35">
        <f t="shared" si="3"/>
        <v>9.83</v>
      </c>
      <c r="W6" s="35">
        <f t="shared" si="3"/>
        <v>1207.22</v>
      </c>
      <c r="X6" s="36">
        <f>IF(X7="",NA(),X7)</f>
        <v>123.07</v>
      </c>
      <c r="Y6" s="36">
        <f t="shared" ref="Y6:AG6" si="4">IF(Y7="",NA(),Y7)</f>
        <v>133.93</v>
      </c>
      <c r="Z6" s="36">
        <f t="shared" si="4"/>
        <v>130.05000000000001</v>
      </c>
      <c r="AA6" s="36">
        <f t="shared" si="4"/>
        <v>118.63</v>
      </c>
      <c r="AB6" s="36">
        <f t="shared" si="4"/>
        <v>129.56</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2387.7800000000002</v>
      </c>
      <c r="AU6" s="36">
        <f t="shared" ref="AU6:BC6" si="6">IF(AU7="",NA(),AU7)</f>
        <v>1065.22</v>
      </c>
      <c r="AV6" s="36">
        <f t="shared" si="6"/>
        <v>509.98</v>
      </c>
      <c r="AW6" s="36">
        <f t="shared" si="6"/>
        <v>472.84</v>
      </c>
      <c r="AX6" s="36">
        <f t="shared" si="6"/>
        <v>345.4</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331.92</v>
      </c>
      <c r="BF6" s="36">
        <f t="shared" ref="BF6:BN6" si="7">IF(BF7="",NA(),BF7)</f>
        <v>302.02999999999997</v>
      </c>
      <c r="BG6" s="36">
        <f t="shared" si="7"/>
        <v>284.24</v>
      </c>
      <c r="BH6" s="36">
        <f t="shared" si="7"/>
        <v>259.36</v>
      </c>
      <c r="BI6" s="36">
        <f t="shared" si="7"/>
        <v>240.55</v>
      </c>
      <c r="BJ6" s="36">
        <f t="shared" si="7"/>
        <v>458</v>
      </c>
      <c r="BK6" s="36">
        <f t="shared" si="7"/>
        <v>443.13</v>
      </c>
      <c r="BL6" s="36">
        <f t="shared" si="7"/>
        <v>442.54</v>
      </c>
      <c r="BM6" s="36">
        <f t="shared" si="7"/>
        <v>431</v>
      </c>
      <c r="BN6" s="36">
        <f t="shared" si="7"/>
        <v>422.5</v>
      </c>
      <c r="BO6" s="35" t="str">
        <f>IF(BO7="","",IF(BO7="-","【-】","【"&amp;SUBSTITUTE(TEXT(BO7,"#,##0.00"),"-","△")&amp;"】"))</f>
        <v>【270.87】</v>
      </c>
      <c r="BP6" s="36">
        <f>IF(BP7="",NA(),BP7)</f>
        <v>116.8</v>
      </c>
      <c r="BQ6" s="36">
        <f t="shared" ref="BQ6:BY6" si="8">IF(BQ7="",NA(),BQ7)</f>
        <v>129.99</v>
      </c>
      <c r="BR6" s="36">
        <f t="shared" si="8"/>
        <v>126.75</v>
      </c>
      <c r="BS6" s="36">
        <f t="shared" si="8"/>
        <v>115.64</v>
      </c>
      <c r="BT6" s="36">
        <f t="shared" si="8"/>
        <v>130.19</v>
      </c>
      <c r="BU6" s="36">
        <f t="shared" si="8"/>
        <v>96.27</v>
      </c>
      <c r="BV6" s="36">
        <f t="shared" si="8"/>
        <v>95.4</v>
      </c>
      <c r="BW6" s="36">
        <f t="shared" si="8"/>
        <v>98.6</v>
      </c>
      <c r="BX6" s="36">
        <f t="shared" si="8"/>
        <v>100.82</v>
      </c>
      <c r="BY6" s="36">
        <f t="shared" si="8"/>
        <v>101.64</v>
      </c>
      <c r="BZ6" s="35" t="str">
        <f>IF(BZ7="","",IF(BZ7="-","【-】","【"&amp;SUBSTITUTE(TEXT(BZ7,"#,##0.00"),"-","△")&amp;"】"))</f>
        <v>【105.59】</v>
      </c>
      <c r="CA6" s="36">
        <f>IF(CA7="",NA(),CA7)</f>
        <v>132.53</v>
      </c>
      <c r="CB6" s="36">
        <f t="shared" ref="CB6:CJ6" si="9">IF(CB7="",NA(),CB7)</f>
        <v>119.51</v>
      </c>
      <c r="CC6" s="36">
        <f t="shared" si="9"/>
        <v>122.9</v>
      </c>
      <c r="CD6" s="36">
        <f t="shared" si="9"/>
        <v>134.58000000000001</v>
      </c>
      <c r="CE6" s="36">
        <f t="shared" si="9"/>
        <v>119.67</v>
      </c>
      <c r="CF6" s="36">
        <f t="shared" si="9"/>
        <v>186.94</v>
      </c>
      <c r="CG6" s="36">
        <f t="shared" si="9"/>
        <v>186.15</v>
      </c>
      <c r="CH6" s="36">
        <f t="shared" si="9"/>
        <v>181.67</v>
      </c>
      <c r="CI6" s="36">
        <f t="shared" si="9"/>
        <v>179.55</v>
      </c>
      <c r="CJ6" s="36">
        <f t="shared" si="9"/>
        <v>179.16</v>
      </c>
      <c r="CK6" s="35" t="str">
        <f>IF(CK7="","",IF(CK7="-","【-】","【"&amp;SUBSTITUTE(TEXT(CK7,"#,##0.00"),"-","△")&amp;"】"))</f>
        <v>【163.27】</v>
      </c>
      <c r="CL6" s="36">
        <f>IF(CL7="",NA(),CL7)</f>
        <v>44.72</v>
      </c>
      <c r="CM6" s="36">
        <f t="shared" ref="CM6:CU6" si="10">IF(CM7="",NA(),CM7)</f>
        <v>41.95</v>
      </c>
      <c r="CN6" s="36">
        <f t="shared" si="10"/>
        <v>39.01</v>
      </c>
      <c r="CO6" s="36">
        <f t="shared" si="10"/>
        <v>38.6</v>
      </c>
      <c r="CP6" s="36">
        <f t="shared" si="10"/>
        <v>37.99</v>
      </c>
      <c r="CQ6" s="36">
        <f t="shared" si="10"/>
        <v>54.51</v>
      </c>
      <c r="CR6" s="36">
        <f t="shared" si="10"/>
        <v>54.47</v>
      </c>
      <c r="CS6" s="36">
        <f t="shared" si="10"/>
        <v>53.61</v>
      </c>
      <c r="CT6" s="36">
        <f t="shared" si="10"/>
        <v>53.52</v>
      </c>
      <c r="CU6" s="36">
        <f t="shared" si="10"/>
        <v>54.24</v>
      </c>
      <c r="CV6" s="35" t="str">
        <f>IF(CV7="","",IF(CV7="-","【-】","【"&amp;SUBSTITUTE(TEXT(CV7,"#,##0.00"),"-","△")&amp;"】"))</f>
        <v>【59.94】</v>
      </c>
      <c r="CW6" s="36">
        <f>IF(CW7="",NA(),CW7)</f>
        <v>73.75</v>
      </c>
      <c r="CX6" s="36">
        <f t="shared" ref="CX6:DF6" si="11">IF(CX7="",NA(),CX7)</f>
        <v>78.099999999999994</v>
      </c>
      <c r="CY6" s="36">
        <f t="shared" si="11"/>
        <v>84.3</v>
      </c>
      <c r="CZ6" s="36">
        <f t="shared" si="11"/>
        <v>84.84</v>
      </c>
      <c r="DA6" s="36">
        <f t="shared" si="11"/>
        <v>83.58</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38.049999999999997</v>
      </c>
      <c r="DI6" s="36">
        <f t="shared" ref="DI6:DQ6" si="12">IF(DI7="",NA(),DI7)</f>
        <v>38.54</v>
      </c>
      <c r="DJ6" s="36">
        <f t="shared" si="12"/>
        <v>46.11</v>
      </c>
      <c r="DK6" s="36">
        <f t="shared" si="12"/>
        <v>47.79</v>
      </c>
      <c r="DL6" s="36">
        <f t="shared" si="12"/>
        <v>49.55</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1.53</v>
      </c>
      <c r="DT6" s="36">
        <f t="shared" ref="DT6:EB6" si="13">IF(DT7="",NA(),DT7)</f>
        <v>1.32</v>
      </c>
      <c r="DU6" s="36">
        <f t="shared" si="13"/>
        <v>1.04</v>
      </c>
      <c r="DV6" s="36">
        <f t="shared" si="13"/>
        <v>1.62</v>
      </c>
      <c r="DW6" s="36">
        <f t="shared" si="13"/>
        <v>2.29</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1.61</v>
      </c>
      <c r="EE6" s="36">
        <f t="shared" ref="EE6:EM6" si="14">IF(EE7="",NA(),EE7)</f>
        <v>2.13</v>
      </c>
      <c r="EF6" s="36">
        <f t="shared" si="14"/>
        <v>0.54</v>
      </c>
      <c r="EG6" s="35">
        <f t="shared" si="14"/>
        <v>0</v>
      </c>
      <c r="EH6" s="35">
        <f t="shared" si="14"/>
        <v>0</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104213</v>
      </c>
      <c r="D7" s="38">
        <v>46</v>
      </c>
      <c r="E7" s="38">
        <v>1</v>
      </c>
      <c r="F7" s="38">
        <v>0</v>
      </c>
      <c r="G7" s="38">
        <v>1</v>
      </c>
      <c r="H7" s="38" t="s">
        <v>105</v>
      </c>
      <c r="I7" s="38" t="s">
        <v>106</v>
      </c>
      <c r="J7" s="38" t="s">
        <v>107</v>
      </c>
      <c r="K7" s="38" t="s">
        <v>108</v>
      </c>
      <c r="L7" s="38" t="s">
        <v>109</v>
      </c>
      <c r="M7" s="38"/>
      <c r="N7" s="39" t="s">
        <v>110</v>
      </c>
      <c r="O7" s="39">
        <v>82.53</v>
      </c>
      <c r="P7" s="39">
        <v>71.34</v>
      </c>
      <c r="Q7" s="39">
        <v>3018</v>
      </c>
      <c r="R7" s="39">
        <v>16781</v>
      </c>
      <c r="S7" s="39">
        <v>439.28</v>
      </c>
      <c r="T7" s="39">
        <v>38.200000000000003</v>
      </c>
      <c r="U7" s="39">
        <v>11867</v>
      </c>
      <c r="V7" s="39">
        <v>9.83</v>
      </c>
      <c r="W7" s="39">
        <v>1207.22</v>
      </c>
      <c r="X7" s="39">
        <v>123.07</v>
      </c>
      <c r="Y7" s="39">
        <v>133.93</v>
      </c>
      <c r="Z7" s="39">
        <v>130.05000000000001</v>
      </c>
      <c r="AA7" s="39">
        <v>118.63</v>
      </c>
      <c r="AB7" s="39">
        <v>129.56</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2387.7800000000002</v>
      </c>
      <c r="AU7" s="39">
        <v>1065.22</v>
      </c>
      <c r="AV7" s="39">
        <v>509.98</v>
      </c>
      <c r="AW7" s="39">
        <v>472.84</v>
      </c>
      <c r="AX7" s="39">
        <v>345.4</v>
      </c>
      <c r="AY7" s="39">
        <v>1159.4100000000001</v>
      </c>
      <c r="AZ7" s="39">
        <v>1081.23</v>
      </c>
      <c r="BA7" s="39">
        <v>406.37</v>
      </c>
      <c r="BB7" s="39">
        <v>398.29</v>
      </c>
      <c r="BC7" s="39">
        <v>388.67</v>
      </c>
      <c r="BD7" s="39">
        <v>262.87</v>
      </c>
      <c r="BE7" s="39">
        <v>331.92</v>
      </c>
      <c r="BF7" s="39">
        <v>302.02999999999997</v>
      </c>
      <c r="BG7" s="39">
        <v>284.24</v>
      </c>
      <c r="BH7" s="39">
        <v>259.36</v>
      </c>
      <c r="BI7" s="39">
        <v>240.55</v>
      </c>
      <c r="BJ7" s="39">
        <v>458</v>
      </c>
      <c r="BK7" s="39">
        <v>443.13</v>
      </c>
      <c r="BL7" s="39">
        <v>442.54</v>
      </c>
      <c r="BM7" s="39">
        <v>431</v>
      </c>
      <c r="BN7" s="39">
        <v>422.5</v>
      </c>
      <c r="BO7" s="39">
        <v>270.87</v>
      </c>
      <c r="BP7" s="39">
        <v>116.8</v>
      </c>
      <c r="BQ7" s="39">
        <v>129.99</v>
      </c>
      <c r="BR7" s="39">
        <v>126.75</v>
      </c>
      <c r="BS7" s="39">
        <v>115.64</v>
      </c>
      <c r="BT7" s="39">
        <v>130.19</v>
      </c>
      <c r="BU7" s="39">
        <v>96.27</v>
      </c>
      <c r="BV7" s="39">
        <v>95.4</v>
      </c>
      <c r="BW7" s="39">
        <v>98.6</v>
      </c>
      <c r="BX7" s="39">
        <v>100.82</v>
      </c>
      <c r="BY7" s="39">
        <v>101.64</v>
      </c>
      <c r="BZ7" s="39">
        <v>105.59</v>
      </c>
      <c r="CA7" s="39">
        <v>132.53</v>
      </c>
      <c r="CB7" s="39">
        <v>119.51</v>
      </c>
      <c r="CC7" s="39">
        <v>122.9</v>
      </c>
      <c r="CD7" s="39">
        <v>134.58000000000001</v>
      </c>
      <c r="CE7" s="39">
        <v>119.67</v>
      </c>
      <c r="CF7" s="39">
        <v>186.94</v>
      </c>
      <c r="CG7" s="39">
        <v>186.15</v>
      </c>
      <c r="CH7" s="39">
        <v>181.67</v>
      </c>
      <c r="CI7" s="39">
        <v>179.55</v>
      </c>
      <c r="CJ7" s="39">
        <v>179.16</v>
      </c>
      <c r="CK7" s="39">
        <v>163.27000000000001</v>
      </c>
      <c r="CL7" s="39">
        <v>44.72</v>
      </c>
      <c r="CM7" s="39">
        <v>41.95</v>
      </c>
      <c r="CN7" s="39">
        <v>39.01</v>
      </c>
      <c r="CO7" s="39">
        <v>38.6</v>
      </c>
      <c r="CP7" s="39">
        <v>37.99</v>
      </c>
      <c r="CQ7" s="39">
        <v>54.51</v>
      </c>
      <c r="CR7" s="39">
        <v>54.47</v>
      </c>
      <c r="CS7" s="39">
        <v>53.61</v>
      </c>
      <c r="CT7" s="39">
        <v>53.52</v>
      </c>
      <c r="CU7" s="39">
        <v>54.24</v>
      </c>
      <c r="CV7" s="39">
        <v>59.94</v>
      </c>
      <c r="CW7" s="39">
        <v>73.75</v>
      </c>
      <c r="CX7" s="39">
        <v>78.099999999999994</v>
      </c>
      <c r="CY7" s="39">
        <v>84.3</v>
      </c>
      <c r="CZ7" s="39">
        <v>84.84</v>
      </c>
      <c r="DA7" s="39">
        <v>83.58</v>
      </c>
      <c r="DB7" s="39">
        <v>81.790000000000006</v>
      </c>
      <c r="DC7" s="39">
        <v>81.459999999999994</v>
      </c>
      <c r="DD7" s="39">
        <v>81.31</v>
      </c>
      <c r="DE7" s="39">
        <v>81.459999999999994</v>
      </c>
      <c r="DF7" s="39">
        <v>81.680000000000007</v>
      </c>
      <c r="DG7" s="39">
        <v>90.22</v>
      </c>
      <c r="DH7" s="39">
        <v>38.049999999999997</v>
      </c>
      <c r="DI7" s="39">
        <v>38.54</v>
      </c>
      <c r="DJ7" s="39">
        <v>46.11</v>
      </c>
      <c r="DK7" s="39">
        <v>47.79</v>
      </c>
      <c r="DL7" s="39">
        <v>49.55</v>
      </c>
      <c r="DM7" s="39">
        <v>37.799999999999997</v>
      </c>
      <c r="DN7" s="39">
        <v>38.520000000000003</v>
      </c>
      <c r="DO7" s="39">
        <v>46.67</v>
      </c>
      <c r="DP7" s="39">
        <v>47.7</v>
      </c>
      <c r="DQ7" s="39">
        <v>48.14</v>
      </c>
      <c r="DR7" s="39">
        <v>47.91</v>
      </c>
      <c r="DS7" s="39">
        <v>1.53</v>
      </c>
      <c r="DT7" s="39">
        <v>1.32</v>
      </c>
      <c r="DU7" s="39">
        <v>1.04</v>
      </c>
      <c r="DV7" s="39">
        <v>1.62</v>
      </c>
      <c r="DW7" s="39">
        <v>2.29</v>
      </c>
      <c r="DX7" s="39">
        <v>8.2200000000000006</v>
      </c>
      <c r="DY7" s="39">
        <v>9.43</v>
      </c>
      <c r="DZ7" s="39">
        <v>10.029999999999999</v>
      </c>
      <c r="EA7" s="39">
        <v>7.26</v>
      </c>
      <c r="EB7" s="39">
        <v>11.13</v>
      </c>
      <c r="EC7" s="39">
        <v>15</v>
      </c>
      <c r="ED7" s="39">
        <v>1.61</v>
      </c>
      <c r="EE7" s="39">
        <v>2.13</v>
      </c>
      <c r="EF7" s="39">
        <v>0.54</v>
      </c>
      <c r="EG7" s="39">
        <v>0</v>
      </c>
      <c r="EH7" s="39">
        <v>0</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2018-02-23T08:20:08Z</cp:lastPrinted>
  <dcterms:created xsi:type="dcterms:W3CDTF">2017-12-25T01:24:32Z</dcterms:created>
  <dcterms:modified xsi:type="dcterms:W3CDTF">2018-02-23T08:20:16Z</dcterms:modified>
</cp:coreProperties>
</file>