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 財政係\15照会・回答\R3\01群馬県\030916令和元年度財政状況資料集の作成について（2回目）\結合処理\"/>
    </mc:Choice>
  </mc:AlternateContent>
  <bookViews>
    <workbookView xWindow="0" yWindow="0" windowWidth="21600" windowHeight="960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<sst xmlns="http://schemas.openxmlformats.org/spreadsheetml/2006/main" count="1098" uniqueCount="617">
  <si>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</si>
  <si>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</si>
  <si>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</si>
  <si>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</si>
  <si>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</si>
  <si>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</si>
  <si>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</si>
  <si>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</si>
  <si>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</si>
  <si>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</si>
  <si>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</si>
  <si>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</si>
  <si>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</si>
  <si>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</si>
  <si>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</si>
  <si>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</si>
  <si>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</si>
  <si>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</si>
  <si>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</si>
  <si>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</si>
  <si>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</si>
  <si>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</si>
  <si>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</si>
  <si>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</si>
  <si>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</si>
  <si>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</si>
  <si>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</si>
  <si>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</si>
  <si>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</si>
  <si>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</si>
  <si>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</si>
  <si>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</si>
  <si>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</si>
  <si>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</si>
  <si>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</si>
  <si>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</si>
  <si>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</si>
  <si>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</si>
  <si>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</si>
  <si>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</si>
  <si>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</si>
  <si>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</si>
  <si>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</si>
  <si>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</si>
  <si>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</si>
  <si>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</si>
  <si>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</si>
  <si>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</si>
  <si>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</si>
  <si>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</si>
  <si>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</si>
  <si>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</si>
  <si>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</si>
  <si>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</si>
  <si>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</si>
  <si>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</si>
  <si>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</si>
  <si>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</si>
  <si>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</si>
  <si>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</si>
  <si>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</si>
  <si>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</si>
  <si>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</si>
  <si>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</si>
  <si>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</si>
  <si>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</si>
  <si>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</si>
  <si>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</si>
  <si>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</si>
  <si>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</si>
  <si>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</si>
  <si>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</si>
  <si>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</si>
  <si>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</si>
  <si>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</si>
  <si>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</si>
  <si>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</si>
  <si>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</si>
  <si>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</si>
  <si>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</si>
  <si>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</si>
  <si>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</si>
  <si>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</si>
  <si>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</si>
  <si>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</si>
  <si>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</si>
  <si>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</si>
  <si>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</si>
  <si>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</si>
  <si>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</si>
  <si>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</si>
  <si>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</si>
  <si>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</si>
  <si>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</si>
  <si>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</si>
  <si>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</si>
  <si>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</si>
  <si>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桐生市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</si>
  <si>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</si>
  <si>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</si>
  <si>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</si>
  <si>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</si>
  <si>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</si>
  <si>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</si>
  <si>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</si>
  <si>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</si>
  <si>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</si>
  <si>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</si>
  <si>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</si>
  <si>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</si>
  <si>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</si>
  <si>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</si>
  <si>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</si>
  <si>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</si>
  <si>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</si>
  <si>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</si>
  <si>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</si>
  <si>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</si>
  <si>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</si>
  <si>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</si>
  <si>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</si>
  <si>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</si>
  <si>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</si>
  <si>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</si>
  <si>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</si>
  <si>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</si>
  <si>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</si>
  <si>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</si>
  <si>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</si>
  <si>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</si>
  <si>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</si>
  <si>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</si>
  <si>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</si>
  <si>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</si>
  <si>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</si>
  <si>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</si>
  <si>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</si>
  <si>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</si>
  <si>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</si>
  <si>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</si>
  <si>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</si>
  <si>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</si>
  <si>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</si>
  <si>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</si>
  <si>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</si>
  <si>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</si>
  <si>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</si>
  <si>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</si>
  <si>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</si>
  <si>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</si>
  <si>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</si>
  <si>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</si>
  <si>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</si>
  <si>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</si>
  <si>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</si>
  <si>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</si>
  <si>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</si>
  <si>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</si>
  <si>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</si>
  <si>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</si>
  <si>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</si>
  <si>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</si>
  <si>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</si>
  <si>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</si>
  <si>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</si>
  <si>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</si>
  <si>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</si>
  <si>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</si>
  <si>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</si>
  <si>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</si>
  <si>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</si>
  <si>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</si>
  <si>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</si>
  <si>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</si>
  <si>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</si>
  <si>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</si>
  <si>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</si>
  <si>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</si>
  <si>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</si>
  <si>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</si>
  <si>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</si>
  <si>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</si>
  <si>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</si>
  <si>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</si>
  <si>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</si>
  <si>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</si>
  <si>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</si>
  <si>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</si>
  <si>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</si>
  <si>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</si>
  <si>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</si>
  <si>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</si>
  <si>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</si>
  <si>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</si>
  <si>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</si>
  <si>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</si>
  <si>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</si>
  <si>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</si>
  <si>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</si>
  <si>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</si>
  <si>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</si>
  <si>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</si>
  <si>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</si>
  <si>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</si>
  <si>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</si>
  <si>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</si>
  <si>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</si>
  <si>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</si>
  <si>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</si>
  <si>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</si>
  <si>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</si>
  <si>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</si>
  <si>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</si>
  <si>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群馬県桐生市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</si>
  <si>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</si>
  <si>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</si>
  <si>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</si>
  <si>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</si>
  <si>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</si>
  <si>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</si>
  <si>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</si>
  <si>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</si>
  <si>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</si>
  <si>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</si>
  <si>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</si>
  <si>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</si>
  <si>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</si>
  <si>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</si>
  <si>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</si>
  <si>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</si>
  <si>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</si>
  <si>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</si>
  <si>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</si>
  <si>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</si>
  <si>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</si>
  <si>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</si>
  <si>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</si>
  <si>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</si>
  <si>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</si>
  <si>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</si>
  <si>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</si>
  <si>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</si>
  <si>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</si>
  <si>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</si>
  <si>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</si>
  <si>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</si>
  <si>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</si>
  <si>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</si>
  <si>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</si>
  <si>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</si>
  <si>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</si>
  <si>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</si>
  <si>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</si>
  <si>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</si>
  <si>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</si>
  <si>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</si>
  <si>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</si>
  <si>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</si>
  <si>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</si>
  <si>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</si>
  <si>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</si>
  <si>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</si>
  <si>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</si>
  <si>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</si>
  <si>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</si>
  <si>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</si>
  <si>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</si>
  <si>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</si>
  <si>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</si>
  <si>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</si>
  <si>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</si>
  <si>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</si>
  <si>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</si>
  <si>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</si>
  <si>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</si>
  <si>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</si>
  <si>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</si>
  <si>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</si>
  <si>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</si>
  <si>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</si>
  <si>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</si>
  <si>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</si>
  <si>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</si>
  <si>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</si>
  <si>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</si>
  <si>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</si>
  <si>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</si>
  <si>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</si>
  <si>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</si>
  <si>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</si>
  <si>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</si>
  <si>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</si>
  <si>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</si>
  <si>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</si>
  <si>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</si>
  <si>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</si>
  <si>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</si>
  <si>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</si>
  <si>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</si>
  <si>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</si>
  <si>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</si>
  <si>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</si>
  <si>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</si>
  <si>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</si>
  <si>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</si>
  <si>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</si>
  <si>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</si>
  <si>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</si>
  <si>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</si>
  <si>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</si>
  <si>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</si>
  <si>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</si>
  <si>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</si>
  <si>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</si>
  <si>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</si>
  <si>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</si>
  <si>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</si>
  <si>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</si>
  <si>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</si>
  <si>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</si>
  <si>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</si>
  <si>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</si>
  <si>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</si>
  <si>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</si>
  <si>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</si>
  <si>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</si>
  <si>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</si>
  <si>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</si>
  <si>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</si>
  <si>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</si>
  <si>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</si>
  <si>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</si>
  <si>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</si>
  <si>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</si>
  <si>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</si>
  <si>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</si>
  <si>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</si>
  <si>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</si>
  <si>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</si>
  <si>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</si>
  <si>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</si>
  <si>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</si>
  <si>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</si>
  <si>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</si>
  <si>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</si>
  <si>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</si>
  <si>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</si>
  <si>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</si>
  <si>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</si>
  <si>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</si>
  <si>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</si>
  <si>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</si>
  <si>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</si>
  <si>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</si>
  <si>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</si>
  <si>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</si>
  <si>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</si>
  <si>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</si>
  <si>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</si>
  <si>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</si>
  <si>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</si>
  <si>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</si>
  <si>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</si>
  <si>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</si>
  <si>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</si>
  <si>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</si>
  <si>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</si>
  <si>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</si>
  <si>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群馬県桐生市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</si>
  <si>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</si>
  <si>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</si>
  <si>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</si>
  <si>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</si>
  <si>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</si>
  <si>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</si>
  <si>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</si>
  <si>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</si>
  <si>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</si>
  <si>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</si>
  <si>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</si>
  <si>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</si>
  <si>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</si>
  <si>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</si>
  <si>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</si>
  <si>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</si>
  <si>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</si>
  <si>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</si>
  <si>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</si>
  <si>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</si>
  <si>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学校給食共同調理場事業特別会計</t>
    <phoneticPr fontId="5"/>
  </si>
  <si>
    <t>住宅新築資金等貸付事業特別会計</t>
    <phoneticPr fontId="5"/>
  </si>
  <si>
    <t>新里温水プール事業特別会計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</si>
  <si>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</si>
  <si>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</si>
  <si>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</si>
  <si>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</si>
  <si>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</si>
  <si>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</si>
  <si>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</si>
  <si>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</si>
  <si>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</si>
  <si>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</si>
  <si>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</si>
  <si>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</si>
  <si>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</si>
  <si>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</si>
  <si>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</si>
  <si>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</si>
  <si>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</si>
  <si>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</si>
  <si>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</si>
  <si>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</si>
  <si>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</si>
  <si>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</si>
  <si>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</si>
  <si>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</si>
  <si>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</si>
  <si>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</si>
  <si>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</si>
  <si>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</si>
  <si>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</si>
  <si>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</si>
  <si>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</si>
  <si>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</si>
  <si>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</si>
  <si>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</si>
  <si>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</si>
  <si>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</si>
  <si>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</si>
  <si>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</si>
  <si>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</si>
  <si>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</si>
  <si>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</si>
  <si>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</si>
  <si>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</si>
  <si>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</si>
  <si>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</si>
  <si>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</si>
  <si>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</si>
  <si>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</si>
  <si>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</si>
  <si>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</si>
  <si>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</si>
  <si>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</si>
  <si>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</si>
  <si>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</si>
  <si>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</si>
  <si>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</si>
  <si>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</si>
  <si>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</si>
  <si>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</si>
  <si>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</si>
  <si>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</si>
  <si>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</si>
  <si>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</si>
  <si>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</si>
  <si>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</si>
  <si>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</si>
  <si>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</si>
  <si>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</si>
  <si>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</si>
  <si>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</si>
  <si>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</si>
  <si>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</si>
  <si>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</si>
  <si>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</si>
  <si>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</si>
  <si>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</si>
  <si>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</si>
  <si>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</si>
  <si>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</si>
  <si>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</si>
  <si>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</si>
  <si>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</si>
  <si>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</si>
  <si>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</si>
  <si>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</si>
  <si>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</si>
  <si>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</si>
  <si>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</si>
  <si>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</si>
  <si>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</si>
  <si>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</si>
  <si>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</si>
  <si>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</si>
  <si>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</si>
  <si>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</si>
  <si>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</si>
  <si>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</si>
  <si>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</si>
  <si>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</si>
  <si>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</si>
  <si>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</si>
  <si>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</si>
  <si>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</si>
  <si>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</si>
  <si>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</si>
  <si>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</si>
  <si>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</si>
  <si>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</si>
  <si>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</si>
  <si>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</si>
  <si>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</si>
  <si>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</si>
  <si>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</si>
  <si>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</si>
  <si>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</si>
  <si>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</si>
  <si>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</si>
  <si>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</si>
  <si>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</si>
  <si>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</si>
  <si>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</si>
  <si>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</si>
  <si>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</si>
  <si>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</si>
  <si>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</si>
  <si>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</si>
  <si>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</si>
  <si>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</si>
  <si>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</si>
  <si>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</si>
  <si>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</si>
  <si>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</si>
  <si>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</si>
  <si>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</si>
  <si>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</si>
  <si>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</si>
  <si>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</si>
  <si>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</si>
  <si>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</si>
  <si>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</si>
  <si>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</si>
  <si>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</si>
  <si>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</si>
  <si>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</si>
  <si>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</si>
  <si>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</si>
  <si>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</si>
  <si>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</si>
  <si>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</si>
  <si>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</si>
  <si>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</si>
  <si>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</si>
  <si>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</si>
  <si>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</si>
  <si>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</si>
  <si>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</si>
  <si>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</si>
  <si>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</si>
  <si>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</si>
  <si>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</si>
  <si>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</si>
  <si>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</si>
  <si>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</si>
  <si>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</si>
  <si>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</si>
  <si>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</si>
  <si>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</si>
  <si>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</si>
  <si>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</si>
  <si>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2.05</t>
  </si>
  <si>
    <t>▲ 9.71</t>
  </si>
  <si>
    <t>▲ 6.57</t>
  </si>
  <si>
    <t>▲ 2.97</t>
  </si>
  <si>
    <t>▲ 7.26</t>
  </si>
  <si>
    <t>水道事業会計</t>
  </si>
  <si>
    <t>一般会計</t>
  </si>
  <si>
    <t>介護保険事業特別会計</t>
  </si>
  <si>
    <t>国民健康保険事業特別会計</t>
  </si>
  <si>
    <t>発電事業特別会計</t>
  </si>
  <si>
    <t>下水道事業特別会計</t>
  </si>
  <si>
    <t>住宅新築資金等貸付事業特別会計</t>
  </si>
  <si>
    <t>新里温水プール事業特別会計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</si>
  <si>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</si>
  <si>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</si>
  <si>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</si>
  <si>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</si>
  <si>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</si>
  <si>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</si>
  <si>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</si>
  <si>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</si>
  <si>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桐生地域医療組合</t>
    <rPh sb="0" eb="2">
      <t>キリュウ</t>
    </rPh>
    <rPh sb="2" eb="4">
      <t>チイキ</t>
    </rPh>
    <rPh sb="4" eb="6">
      <t>イリョウ</t>
    </rPh>
    <rPh sb="6" eb="8">
      <t>クミアイ</t>
    </rPh>
    <phoneticPr fontId="2"/>
  </si>
  <si>
    <t>群馬県後期高齢者医療広域連合組合（一般会計）</t>
    <rPh sb="0" eb="3">
      <t>グンマケン</t>
    </rPh>
    <rPh sb="3" eb="5">
      <t>コウキ</t>
    </rPh>
    <rPh sb="5" eb="8">
      <t>コウレイシャ</t>
    </rPh>
    <rPh sb="8" eb="10">
      <t>イリョウ</t>
    </rPh>
    <rPh sb="10" eb="12">
      <t>コウイキ</t>
    </rPh>
    <rPh sb="12" eb="14">
      <t>レンゴウ</t>
    </rPh>
    <rPh sb="14" eb="16">
      <t>クミアイ</t>
    </rPh>
    <rPh sb="17" eb="19">
      <t>イッパン</t>
    </rPh>
    <rPh sb="19" eb="21">
      <t>カイケイ</t>
    </rPh>
    <phoneticPr fontId="2"/>
  </si>
  <si>
    <t>群馬県後期高齢者医療広域連合組合（事業会計）</t>
    <rPh sb="0" eb="3">
      <t>グンマケン</t>
    </rPh>
    <rPh sb="3" eb="5">
      <t>コウキ</t>
    </rPh>
    <rPh sb="5" eb="8">
      <t>コウレイシャ</t>
    </rPh>
    <rPh sb="8" eb="10">
      <t>イリョウ</t>
    </rPh>
    <rPh sb="10" eb="12">
      <t>コウイキ</t>
    </rPh>
    <rPh sb="12" eb="14">
      <t>レンゴウ</t>
    </rPh>
    <rPh sb="14" eb="16">
      <t>クミアイ</t>
    </rPh>
    <rPh sb="17" eb="19">
      <t>ジギョウ</t>
    </rPh>
    <rPh sb="19" eb="21">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</si>
  <si>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</si>
  <si>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</si>
  <si>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桐生地域地場産業振興センター</t>
    <phoneticPr fontId="2"/>
  </si>
  <si>
    <t>桐生市スポーツ文化事業団</t>
    <phoneticPr fontId="2"/>
  </si>
  <si>
    <t>桐生市土地開発公社</t>
    <phoneticPr fontId="2"/>
  </si>
  <si>
    <t>-</t>
    <phoneticPr fontId="2"/>
  </si>
  <si>
    <t>-</t>
    <phoneticPr fontId="2"/>
  </si>
  <si>
    <t>-</t>
    <phoneticPr fontId="2"/>
  </si>
  <si>
    <t>-</t>
    <phoneticPr fontId="2"/>
  </si>
  <si>
    <t>-</t>
    <phoneticPr fontId="2"/>
  </si>
  <si>
    <t>-</t>
    <phoneticPr fontId="2"/>
  </si>
  <si>
    <t>まちづくり基金</t>
    <rPh sb="5" eb="7">
      <t>キキン</t>
    </rPh>
    <phoneticPr fontId="2"/>
  </si>
  <si>
    <t>社会福祉施設等運営基金</t>
    <phoneticPr fontId="2"/>
  </si>
  <si>
    <t>清掃センター管理運営基金</t>
    <rPh sb="0" eb="2">
      <t>セイソウ</t>
    </rPh>
    <rPh sb="6" eb="8">
      <t>カンリ</t>
    </rPh>
    <rPh sb="8" eb="10">
      <t>ウンエイ</t>
    </rPh>
    <rPh sb="10" eb="12">
      <t>キキン</t>
    </rPh>
    <phoneticPr fontId="2"/>
  </si>
  <si>
    <t>黒保根ふるさとづくり基金</t>
    <rPh sb="0" eb="3">
      <t>クロホネ</t>
    </rPh>
    <rPh sb="10" eb="12">
      <t>キキン</t>
    </rPh>
    <phoneticPr fontId="2"/>
  </si>
  <si>
    <t>庁舎整備基金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</si>
  <si>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</si>
  <si>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</si>
  <si>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</si>
  <si>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た結果、将来負担比率は減少しているが、一方で、新たな資産形成が図れていないため、有形固定資産減価償却率は上昇している。今後は、公共施設等総合管理計画個別計画を策定し、老朽化した施設の集約化・複合化や除却を積極的に取り組んで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</si>
  <si>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</si>
  <si>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</si>
  <si>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</si>
  <si>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</si>
  <si>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</si>
  <si>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</si>
  <si>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</si>
  <si>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減少傾向にあり、類似団体平均と比較しても同水準にある。今後は、公共施設等総合管理計画個別計画を策定し、老朽化した施設の集約化・複合化や除却を進めるとともに、行政改革方針に基づく職員数の適正化に努める。</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</si>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</sst>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65D0-446E-AEDB-01645CE995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39263</c:v>
                </c:pt>
                <c:pt idx="1">
                  <c:v>33831</c:v>
                </c:pt>
                <c:pt idx="2">
                  <c:v>27308</c:v>
                </c:pt>
                <c:pt idx="3">
                  <c:v>30780</c:v>
                </c:pt>
                <c:pt idx="4">
                  <c:v>49459</c:v>
                </c:pt>
              </c:numCache>
            </c:numRef>
          </c:val>
          <c:smooth val="0"/>
          <c:extLst>
            <c:ext xmlns:c16="http://schemas.microsoft.com/office/drawing/2014/chart" uri="{C3380CC4-5D6E-409C-BE32-E72D297353CC}">
              <c16:uniqueId val="{00000001-65D0-446E-AEDB-01645CE995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10.06</c:v>
                </c:pt>
                <c:pt idx="1">
                  <c:v>7.32</c:v>
                </c:pt>
                <c:pt idx="2">
                  <c:v>7.34</c:v>
                </c:pt>
                <c:pt idx="3">
                  <c:v>9.86</c:v>
                </c:pt>
                <c:pt idx="4">
                  <c:v>8.6199999999999992</c:v>
                </c:pt>
              </c:numCache>
            </c:numRef>
          </c:val>
          <c:extLst>
            <c:ext xmlns:c16="http://schemas.microsoft.com/office/drawing/2014/chart" uri="{C3380CC4-5D6E-409C-BE32-E72D297353CC}">
              <c16:uniqueId val="{00000000-3B44-48CF-8D70-F25C67016F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20.11</c:v>
                </c:pt>
                <c:pt idx="1">
                  <c:v>18.79</c:v>
                </c:pt>
                <c:pt idx="2">
                  <c:v>16.34</c:v>
                </c:pt>
                <c:pt idx="3">
                  <c:v>14.83</c:v>
                </c:pt>
                <c:pt idx="4">
                  <c:v>14.41</c:v>
                </c:pt>
              </c:numCache>
            </c:numRef>
          </c:val>
          <c:extLst>
            <c:ext xmlns:c16="http://schemas.microsoft.com/office/drawing/2014/chart" uri="{C3380CC4-5D6E-409C-BE32-E72D297353CC}">
              <c16:uniqueId val="{00000001-3B44-48CF-8D70-F25C67016F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-2.0499999999999998</c:v>
                </c:pt>
                <c:pt idx="1">
                  <c:v>-9.7100000000000009</c:v>
                </c:pt>
                <c:pt idx="2">
                  <c:v>-6.57</c:v>
                </c:pt>
                <c:pt idx="3">
                  <c:v>-2.97</c:v>
                </c:pt>
                <c:pt idx="4">
                  <c:v>-7.26</c:v>
                </c:pt>
              </c:numCache>
            </c:numRef>
          </c:val>
          <c:smooth val="0"/>
          <c:extLst>
            <c:ext xmlns:c16="http://schemas.microsoft.com/office/drawing/2014/chart" uri="{C3380CC4-5D6E-409C-BE32-E72D297353CC}">
              <c16:uniqueId val="{00000002-3B44-48CF-8D70-F25C67016F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092F-41CC-9B69-5C0657A03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2F-41CC-9B69-5C0657A03F96}"/>
            </c:ext>
          </c:extLst>
        </c:ser>
        <c:ser>
          <c:idx val="2"/>
          <c:order val="2"/>
          <c:tx>
            <c:strRef>
              <c:f>データシート!$A$29</c:f>
              <c:strCache>
                <c:ptCount val="1"/>
                <c:pt idx="0">
                  <c:v>新里温水プール事業特別会計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092F-41CC-9B69-5C0657A03F96}"/>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0.04</c:v>
                </c:pt>
                <c:pt idx="8">
                  <c:v>#N/A</c:v>
                </c:pt>
                <c:pt idx="9">
                  <c:v>0.05</c:v>
                </c:pt>
              </c:numCache>
            </c:numRef>
          </c:val>
          <c:extLst>
            <c:ext xmlns:c16="http://schemas.microsoft.com/office/drawing/2014/chart" uri="{C3380CC4-5D6E-409C-BE32-E72D297353CC}">
              <c16:uniqueId val="{00000003-092F-41CC-9B69-5C0657A03F9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4-092F-41CC-9B69-5C0657A03F96}"/>
            </c:ext>
          </c:extLst>
        </c:ser>
        <c:ser>
          <c:idx val="5"/>
          <c:order val="5"/>
          <c:tx>
            <c:strRef>
              <c:f>データシート!$A$32</c:f>
              <c:strCache>
                <c:ptCount val="1"/>
                <c:pt idx="0">
                  <c:v>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7.0000000000000007E-2</c:v>
                </c:pt>
                <c:pt idx="4">
                  <c:v>#N/A</c:v>
                </c:pt>
                <c:pt idx="5">
                  <c:v>0.18</c:v>
                </c:pt>
                <c:pt idx="6">
                  <c:v>#N/A</c:v>
                </c:pt>
                <c:pt idx="7">
                  <c:v>0.17</c:v>
                </c:pt>
                <c:pt idx="8">
                  <c:v>#N/A</c:v>
                </c:pt>
                <c:pt idx="9">
                  <c:v>0.28000000000000003</c:v>
                </c:pt>
              </c:numCache>
            </c:numRef>
          </c:val>
          <c:extLst>
            <c:ext xmlns:c16="http://schemas.microsoft.com/office/drawing/2014/chart" uri="{C3380CC4-5D6E-409C-BE32-E72D297353CC}">
              <c16:uniqueId val="{00000005-092F-41CC-9B69-5C0657A03F9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1.99</c:v>
                </c:pt>
                <c:pt idx="2">
                  <c:v>#N/A</c:v>
                </c:pt>
                <c:pt idx="3">
                  <c:v>2.31</c:v>
                </c:pt>
                <c:pt idx="4">
                  <c:v>#N/A</c:v>
                </c:pt>
                <c:pt idx="5">
                  <c:v>2.2999999999999998</c:v>
                </c:pt>
                <c:pt idx="6">
                  <c:v>#N/A</c:v>
                </c:pt>
                <c:pt idx="7">
                  <c:v>0.67</c:v>
                </c:pt>
                <c:pt idx="8">
                  <c:v>#N/A</c:v>
                </c:pt>
                <c:pt idx="9">
                  <c:v>0.56000000000000005</c:v>
                </c:pt>
              </c:numCache>
            </c:numRef>
          </c:val>
          <c:extLst>
            <c:ext xmlns:c16="http://schemas.microsoft.com/office/drawing/2014/chart" uri="{C3380CC4-5D6E-409C-BE32-E72D297353CC}">
              <c16:uniqueId val="{00000006-092F-41CC-9B69-5C0657A03F9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0.97</c:v>
                </c:pt>
                <c:pt idx="2">
                  <c:v>#N/A</c:v>
                </c:pt>
                <c:pt idx="3">
                  <c:v>1.06</c:v>
                </c:pt>
                <c:pt idx="4">
                  <c:v>#N/A</c:v>
                </c:pt>
                <c:pt idx="5">
                  <c:v>1.24</c:v>
                </c:pt>
                <c:pt idx="6">
                  <c:v>#N/A</c:v>
                </c:pt>
                <c:pt idx="7">
                  <c:v>1.41</c:v>
                </c:pt>
                <c:pt idx="8">
                  <c:v>#N/A</c:v>
                </c:pt>
                <c:pt idx="9">
                  <c:v>1.22</c:v>
                </c:pt>
              </c:numCache>
            </c:numRef>
          </c:val>
          <c:extLst>
            <c:ext xmlns:c16="http://schemas.microsoft.com/office/drawing/2014/chart" uri="{C3380CC4-5D6E-409C-BE32-E72D297353CC}">
              <c16:uniqueId val="{00000007-092F-41CC-9B69-5C0657A03F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10.050000000000001</c:v>
                </c:pt>
                <c:pt idx="2">
                  <c:v>#N/A</c:v>
                </c:pt>
                <c:pt idx="3">
                  <c:v>7.3</c:v>
                </c:pt>
                <c:pt idx="4">
                  <c:v>#N/A</c:v>
                </c:pt>
                <c:pt idx="5">
                  <c:v>7.31</c:v>
                </c:pt>
                <c:pt idx="6">
                  <c:v>#N/A</c:v>
                </c:pt>
                <c:pt idx="7">
                  <c:v>9.8000000000000007</c:v>
                </c:pt>
                <c:pt idx="8">
                  <c:v>#N/A</c:v>
                </c:pt>
                <c:pt idx="9">
                  <c:v>8.5399999999999991</c:v>
                </c:pt>
              </c:numCache>
            </c:numRef>
          </c:val>
          <c:extLst>
            <c:ext xmlns:c16="http://schemas.microsoft.com/office/drawing/2014/chart" uri="{C3380CC4-5D6E-409C-BE32-E72D297353CC}">
              <c16:uniqueId val="{00000008-092F-41CC-9B69-5C0657A03F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22.51</c:v>
                </c:pt>
                <c:pt idx="2">
                  <c:v>#N/A</c:v>
                </c:pt>
                <c:pt idx="3">
                  <c:v>24.78</c:v>
                </c:pt>
                <c:pt idx="4">
                  <c:v>#N/A</c:v>
                </c:pt>
                <c:pt idx="5">
                  <c:v>25.39</c:v>
                </c:pt>
                <c:pt idx="6">
                  <c:v>#N/A</c:v>
                </c:pt>
                <c:pt idx="7">
                  <c:v>25.06</c:v>
                </c:pt>
                <c:pt idx="8">
                  <c:v>#N/A</c:v>
                </c:pt>
                <c:pt idx="9">
                  <c:v>20.91</c:v>
                </c:pt>
              </c:numCache>
            </c:numRef>
          </c:val>
          <c:extLst>
            <c:ext xmlns:c16="http://schemas.microsoft.com/office/drawing/2014/chart" uri="{C3380CC4-5D6E-409C-BE32-E72D297353CC}">
              <c16:uniqueId val="{00000009-092F-41CC-9B69-5C0657A03F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4298</c:v>
                </c:pt>
                <c:pt idx="5">
                  <c:v>4369</c:v>
                </c:pt>
                <c:pt idx="8">
                  <c:v>4321</c:v>
                </c:pt>
                <c:pt idx="11">
                  <c:v>4248</c:v>
                </c:pt>
                <c:pt idx="14">
                  <c:v>4184</c:v>
                </c:pt>
              </c:numCache>
            </c:numRef>
          </c:val>
          <c:extLst>
            <c:ext xmlns:c16="http://schemas.microsoft.com/office/drawing/2014/chart" uri="{C3380CC4-5D6E-409C-BE32-E72D297353CC}">
              <c16:uniqueId val="{00000000-0AF1-4F99-999B-22315AE602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F1-4F99-999B-22315AE602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14</c:v>
                </c:pt>
                <c:pt idx="6">
                  <c:v>14</c:v>
                </c:pt>
                <c:pt idx="9">
                  <c:v>14</c:v>
                </c:pt>
                <c:pt idx="12">
                  <c:v>14</c:v>
                </c:pt>
              </c:numCache>
            </c:numRef>
          </c:val>
          <c:extLst>
            <c:ext xmlns:c16="http://schemas.microsoft.com/office/drawing/2014/chart" uri="{C3380CC4-5D6E-409C-BE32-E72D297353CC}">
              <c16:uniqueId val="{00000002-0AF1-4F99-999B-22315AE602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454</c:v>
                </c:pt>
                <c:pt idx="3">
                  <c:v>543</c:v>
                </c:pt>
                <c:pt idx="6">
                  <c:v>563</c:v>
                </c:pt>
                <c:pt idx="9">
                  <c:v>465</c:v>
                </c:pt>
                <c:pt idx="12">
                  <c:v>385</c:v>
                </c:pt>
              </c:numCache>
            </c:numRef>
          </c:val>
          <c:extLst>
            <c:ext xmlns:c16="http://schemas.microsoft.com/office/drawing/2014/chart" uri="{C3380CC4-5D6E-409C-BE32-E72D297353CC}">
              <c16:uniqueId val="{00000003-0AF1-4F99-999B-22315AE602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1163</c:v>
                </c:pt>
                <c:pt idx="3">
                  <c:v>1139</c:v>
                </c:pt>
                <c:pt idx="6">
                  <c:v>1058</c:v>
                </c:pt>
                <c:pt idx="9">
                  <c:v>965</c:v>
                </c:pt>
                <c:pt idx="12">
                  <c:v>1024</c:v>
                </c:pt>
              </c:numCache>
            </c:numRef>
          </c:val>
          <c:extLst>
            <c:ext xmlns:c16="http://schemas.microsoft.com/office/drawing/2014/chart" uri="{C3380CC4-5D6E-409C-BE32-E72D297353CC}">
              <c16:uniqueId val="{00000004-0AF1-4F99-999B-22315AE602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F1-4F99-999B-22315AE602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F1-4F99-999B-22315AE602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3898</c:v>
                </c:pt>
                <c:pt idx="3">
                  <c:v>3856</c:v>
                </c:pt>
                <c:pt idx="6">
                  <c:v>3802</c:v>
                </c:pt>
                <c:pt idx="9">
                  <c:v>3829</c:v>
                </c:pt>
                <c:pt idx="12">
                  <c:v>3874</c:v>
                </c:pt>
              </c:numCache>
            </c:numRef>
          </c:val>
          <c:extLst>
            <c:ext xmlns:c16="http://schemas.microsoft.com/office/drawing/2014/chart" uri="{C3380CC4-5D6E-409C-BE32-E72D297353CC}">
              <c16:uniqueId val="{00000007-0AF1-4F99-999B-22315AE602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1231</c:v>
                </c:pt>
                <c:pt idx="2">
                  <c:v>#N/A</c:v>
                </c:pt>
                <c:pt idx="3">
                  <c:v>#N/A</c:v>
                </c:pt>
                <c:pt idx="4">
                  <c:v>1183</c:v>
                </c:pt>
                <c:pt idx="5">
                  <c:v>#N/A</c:v>
                </c:pt>
                <c:pt idx="6">
                  <c:v>#N/A</c:v>
                </c:pt>
                <c:pt idx="7">
                  <c:v>1116</c:v>
                </c:pt>
                <c:pt idx="8">
                  <c:v>#N/A</c:v>
                </c:pt>
                <c:pt idx="9">
                  <c:v>#N/A</c:v>
                </c:pt>
                <c:pt idx="10">
                  <c:v>1025</c:v>
                </c:pt>
                <c:pt idx="11">
                  <c:v>#N/A</c:v>
                </c:pt>
                <c:pt idx="12">
                  <c:v>#N/A</c:v>
                </c:pt>
                <c:pt idx="13">
                  <c:v>1113</c:v>
                </c:pt>
                <c:pt idx="14">
                  <c:v>#N/A</c:v>
                </c:pt>
              </c:numCache>
            </c:numRef>
          </c:val>
          <c:smooth val="0"/>
          <c:extLst>
            <c:ext xmlns:c16="http://schemas.microsoft.com/office/drawing/2014/chart" uri="{C3380CC4-5D6E-409C-BE32-E72D297353CC}">
              <c16:uniqueId val="{00000008-0AF1-4F99-999B-22315AE602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39699</c:v>
                </c:pt>
                <c:pt idx="5">
                  <c:v>38537</c:v>
                </c:pt>
                <c:pt idx="8">
                  <c:v>37296</c:v>
                </c:pt>
                <c:pt idx="11">
                  <c:v>36459</c:v>
                </c:pt>
                <c:pt idx="14">
                  <c:v>36290</c:v>
                </c:pt>
              </c:numCache>
            </c:numRef>
          </c:val>
          <c:extLst>
            <c:ext xmlns:c16="http://schemas.microsoft.com/office/drawing/2014/chart" uri="{C3380CC4-5D6E-409C-BE32-E72D297353CC}">
              <c16:uniqueId val="{00000000-0816-4B36-9AA3-E01C679FAE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5413</c:v>
                </c:pt>
                <c:pt idx="5">
                  <c:v>5079</c:v>
                </c:pt>
                <c:pt idx="8">
                  <c:v>4650</c:v>
                </c:pt>
                <c:pt idx="11">
                  <c:v>4518</c:v>
                </c:pt>
                <c:pt idx="14">
                  <c:v>4220</c:v>
                </c:pt>
              </c:numCache>
            </c:numRef>
          </c:val>
          <c:extLst>
            <c:ext xmlns:c16="http://schemas.microsoft.com/office/drawing/2014/chart" uri="{C3380CC4-5D6E-409C-BE32-E72D297353CC}">
              <c16:uniqueId val="{00000001-0816-4B36-9AA3-E01C679FAE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11864</c:v>
                </c:pt>
                <c:pt idx="5">
                  <c:v>12493</c:v>
                </c:pt>
                <c:pt idx="8">
                  <c:v>12783</c:v>
                </c:pt>
                <c:pt idx="11">
                  <c:v>12741</c:v>
                </c:pt>
                <c:pt idx="14">
                  <c:v>12298</c:v>
                </c:pt>
              </c:numCache>
            </c:numRef>
          </c:val>
          <c:extLst>
            <c:ext xmlns:c16="http://schemas.microsoft.com/office/drawing/2014/chart" uri="{C3380CC4-5D6E-409C-BE32-E72D297353CC}">
              <c16:uniqueId val="{00000002-0816-4B36-9AA3-E01C679FAE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16-4B36-9AA3-E01C679FAE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16-4B36-9AA3-E01C679FAE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604</c:v>
                </c:pt>
                <c:pt idx="3">
                  <c:v>956</c:v>
                </c:pt>
                <c:pt idx="6">
                  <c:v>1085</c:v>
                </c:pt>
                <c:pt idx="9">
                  <c:v>57</c:v>
                </c:pt>
                <c:pt idx="12">
                  <c:v>70</c:v>
                </c:pt>
              </c:numCache>
            </c:numRef>
          </c:val>
          <c:extLst>
            <c:ext xmlns:c16="http://schemas.microsoft.com/office/drawing/2014/chart" uri="{C3380CC4-5D6E-409C-BE32-E72D297353CC}">
              <c16:uniqueId val="{00000005-0816-4B36-9AA3-E01C679FAE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7900</c:v>
                </c:pt>
                <c:pt idx="3">
                  <c:v>7863</c:v>
                </c:pt>
                <c:pt idx="6">
                  <c:v>7002</c:v>
                </c:pt>
                <c:pt idx="9">
                  <c:v>6894</c:v>
                </c:pt>
                <c:pt idx="12">
                  <c:v>6938</c:v>
                </c:pt>
              </c:numCache>
            </c:numRef>
          </c:val>
          <c:extLst>
            <c:ext xmlns:c16="http://schemas.microsoft.com/office/drawing/2014/chart" uri="{C3380CC4-5D6E-409C-BE32-E72D297353CC}">
              <c16:uniqueId val="{00000006-0816-4B36-9AA3-E01C679FAE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2053</c:v>
                </c:pt>
                <c:pt idx="3">
                  <c:v>1940</c:v>
                </c:pt>
                <c:pt idx="6">
                  <c:v>1597</c:v>
                </c:pt>
                <c:pt idx="9">
                  <c:v>1209</c:v>
                </c:pt>
                <c:pt idx="12">
                  <c:v>889</c:v>
                </c:pt>
              </c:numCache>
            </c:numRef>
          </c:val>
          <c:extLst>
            <c:ext xmlns:c16="http://schemas.microsoft.com/office/drawing/2014/chart" uri="{C3380CC4-5D6E-409C-BE32-E72D297353CC}">
              <c16:uniqueId val="{00000007-0816-4B36-9AA3-E01C679FAE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13368</c:v>
                </c:pt>
                <c:pt idx="3">
                  <c:v>12366</c:v>
                </c:pt>
                <c:pt idx="6">
                  <c:v>11525</c:v>
                </c:pt>
                <c:pt idx="9">
                  <c:v>10685</c:v>
                </c:pt>
                <c:pt idx="12">
                  <c:v>9783</c:v>
                </c:pt>
              </c:numCache>
            </c:numRef>
          </c:val>
          <c:extLst>
            <c:ext xmlns:c16="http://schemas.microsoft.com/office/drawing/2014/chart" uri="{C3380CC4-5D6E-409C-BE32-E72D297353CC}">
              <c16:uniqueId val="{00000008-0816-4B36-9AA3-E01C679FAE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142</c:v>
                </c:pt>
                <c:pt idx="3">
                  <c:v>130</c:v>
                </c:pt>
                <c:pt idx="6">
                  <c:v>118</c:v>
                </c:pt>
                <c:pt idx="9">
                  <c:v>106</c:v>
                </c:pt>
                <c:pt idx="12">
                  <c:v>93</c:v>
                </c:pt>
              </c:numCache>
            </c:numRef>
          </c:val>
          <c:extLst>
            <c:ext xmlns:c16="http://schemas.microsoft.com/office/drawing/2014/chart" uri="{C3380CC4-5D6E-409C-BE32-E72D297353CC}">
              <c16:uniqueId val="{00000009-0816-4B36-9AA3-E01C679FAE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38488</c:v>
                </c:pt>
                <c:pt idx="3">
                  <c:v>36920</c:v>
                </c:pt>
                <c:pt idx="6">
                  <c:v>35434</c:v>
                </c:pt>
                <c:pt idx="9">
                  <c:v>34470</c:v>
                </c:pt>
                <c:pt idx="12">
                  <c:v>34518</c:v>
                </c:pt>
              </c:numCache>
            </c:numRef>
          </c:val>
          <c:extLst>
            <c:ext xmlns:c16="http://schemas.microsoft.com/office/drawing/2014/chart" uri="{C3380CC4-5D6E-409C-BE32-E72D297353CC}">
              <c16:uniqueId val="{0000000A-0816-4B36-9AA3-E01C679FAE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5577</c:v>
                </c:pt>
                <c:pt idx="2">
                  <c:v>#N/A</c:v>
                </c:pt>
                <c:pt idx="3">
                  <c:v>#N/A</c:v>
                </c:pt>
                <c:pt idx="4">
                  <c:v>4066</c:v>
                </c:pt>
                <c:pt idx="5">
                  <c:v>#N/A</c:v>
                </c:pt>
                <c:pt idx="6">
                  <c:v>#N/A</c:v>
                </c:pt>
                <c:pt idx="7">
                  <c:v>2032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16-4B36-9AA3-E01C679FAE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4248</c:v>
                </c:pt>
                <c:pt idx="1">
                  <c:v>3839</c:v>
                </c:pt>
                <c:pt idx="2">
                  <c:v>3677</c:v>
                </c:pt>
              </c:numCache>
            </c:numRef>
          </c:val>
          <c:extLst>
            <c:ext xmlns:c16="http://schemas.microsoft.com/office/drawing/2014/chart" uri="{C3380CC4-5D6E-409C-BE32-E72D297353CC}">
              <c16:uniqueId val="{00000000-AAB9-4BFA-AC11-49F540957C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273</c:v>
                </c:pt>
                <c:pt idx="1">
                  <c:v>273</c:v>
                </c:pt>
                <c:pt idx="2">
                  <c:v>274</c:v>
                </c:pt>
              </c:numCache>
            </c:numRef>
          </c:val>
          <c:extLst>
            <c:ext xmlns:c16="http://schemas.microsoft.com/office/drawing/2014/chart" uri="{C3380CC4-5D6E-409C-BE32-E72D297353CC}">
              <c16:uniqueId val="{00000001-AAB9-4BFA-AC11-49F540957C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4874</c:v>
                </c:pt>
                <c:pt idx="1">
                  <c:v>4825</c:v>
                </c:pt>
                <c:pt idx="2">
                  <c:v>4701</c:v>
                </c:pt>
              </c:numCache>
            </c:numRef>
          </c:val>
          <c:extLst>
            <c:ext xmlns:c16="http://schemas.microsoft.com/office/drawing/2014/chart" uri="{C3380CC4-5D6E-409C-BE32-E72D297353CC}">
              <c16:uniqueId val="{00000002-AAB9-4BFA-AC11-49F540957C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{E6ACDE84-E094-4343-BE76-1D3153DF715E}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3E0-45DB-A6EF-F847338240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{112CD23F-E75A-4147-A4A4-E9D41E4C199D}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E0-45DB-A6EF-F847338240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{D8FD170A-2AFF-47B4-A01F-D2496D236EF5}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E0-45DB-A6EF-F847338240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{CB8A4E06-A691-49FA-BEC5-DAF5308271EC}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E0-45DB-A6EF-F847338240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{20F087D1-E5DC-4787-AECF-198477E75AA8}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E0-45DB-A6EF-F847338240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{3045D122-B07A-40D9-B69B-90227AC1EE91}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3E0-45DB-A6EF-F847338240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{9996A38F-DEB3-4C72-90EF-30D8E7C3ABBE}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3E0-45DB-A6EF-F847338240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{066885BE-88FA-42B4-9302-564921FD8DF8}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3E0-45DB-A6EF-F847338240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{897A9264-14F8-4AA3-A618-1DA255E6945F}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3E0-45DB-A6EF-F847338240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62.8</c:v>
                </c:pt>
              </c:numCache>
            </c:numRef>
          </c:xVal>
          <c:yVal>
            <c:numRef>
              <c:f>公会計指標分析・財政指標組合せ分析表!$BP$51:$DC$51</c:f>
              <c:numCache>
                <c:formatCode>#,##0.0;"▲ "#,##0.0</c:formatCode>
                <c:ptCount val="40"/>
                <c:pt idx="0">
                  <c:v>23.8</c:v>
                </c:pt>
                <c:pt idx="8">
                  <c:v>17.8</c:v>
                </c:pt>
              </c:numCache>
            </c:numRef>
          </c:yVal>
          <c:smooth val="0"/>
          <c:extLst>
            <c:ext xmlns:c16="http://schemas.microsoft.com/office/drawing/2014/chart" uri="{C3380CC4-5D6E-409C-BE32-E72D297353CC}">
              <c16:uniqueId val="{00000009-83E0-45DB-A6EF-F847338240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{2C0C746B-8651-4AB2-A33B-0F38A28256EF}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3E0-45DB-A6EF-F847338240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{0AB52833-4098-4956-87D7-14D2DDF85394}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E0-45DB-A6EF-F847338240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{A71F5D2E-27D5-4E7F-AD65-6F2D36444E78}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E0-45DB-A6EF-F847338240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{E89185B4-D47D-4BF9-8F51-6D5B048A5AA5}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E0-45DB-A6EF-F847338240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{CC660540-4EC1-4E35-9D7F-22598B0C74B4}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E0-45DB-A6EF-F847338240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{4399439D-8A9A-44B1-B9F0-D74C1404CB6F}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3E0-45DB-A6EF-F847338240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{0751A6E8-B68B-4352-9EC1-F112BE7234A8}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3E0-45DB-A6EF-F847338240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{06DF6603-E1F7-47D2-BBAD-C7066C782DD0}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3E0-45DB-A6EF-F847338240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{4818C01D-EB1B-403E-94DC-A2D67AEEC0AA}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3E0-45DB-A6EF-F847338240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numCache>
            </c:numRef>
          </c:xVal>
          <c:yVal>
            <c:numRef>
              <c:f>公会計指標分析・財政指標組合せ分析表!$BP$55:$DC$55</c:f>
              <c:numCache>
                <c:formatCode>#,##0.0;"▲ "#,##0.0</c:formatCode>
                <c:ptCount val="40"/>
                <c:pt idx="0">
                  <c:v>15.8</c:v>
                </c:pt>
                <c:pt idx="8">
                  <c:v>6.5</c:v>
                </c:pt>
              </c:numCache>
            </c:numRef>
          </c:yVal>
          <c:smooth val="0"/>
          <c:extLst>
            <c:ext xmlns:c16="http://schemas.microsoft.com/office/drawing/2014/chart" uri="{C3380CC4-5D6E-409C-BE32-E72D297353CC}">
              <c16:uniqueId val="{00000013-83E0-45DB-A6EF-F84733824040}"/>
            </c:ext>
          </c:extLst>
        </c:ser>
        <c:dLbls>
          <c:showLegendKey val="0"/>
          <c:showVal val="1"/>
          <c:showCatName val="0"/>
          <c:showSerName val="0"/>
          <c:showPercent val="0"/>
          <c:showBubbleSize val="0"/>
        </c:dLbls>
        <c:axId val="46179840"/>
        <c:axId val="46181760"/>
      </c:scatterChart>
      <c:valAx>
        <c:axId val="46179840"/>
        <c:scaling>
          <c:orientation val="minMax"/>
          <c:max val="63.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{2D0B171A-FCFA-4502-8FC5-D4A98079C75F}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0C-45A1-BDE2-13325B2AFD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{53B6C77E-4ADC-4A1B-8A2B-C688F2F71615}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0C-45A1-BDE2-13325B2AFD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{D657DBE9-1974-4E5C-AD57-C05BE438F086}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0C-45A1-BDE2-13325B2AFD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{997FCFE1-F44C-4F4E-9180-2774398EEB63}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0C-45A1-BDE2-13325B2AFD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{B5E703A0-45C7-4980-A6B5-DD0164604240}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0C-45A1-BDE2-13325B2AFDD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{C40B93C7-2E8D-48D1-A3C2-D1C4977768A1}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0C-45A1-BDE2-13325B2AFDD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{54636A73-07CD-41E1-922E-D2663F9ED53A}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0C-45A1-BDE2-13325B2AFDD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{1FBA5EFA-4823-40FB-8901-36F362629B4D}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0C-45A1-BDE2-13325B2AFDD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{049E845C-DECD-4955-B39A-E1EC67C90D82}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0C-45A1-BDE2-13325B2AFD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5.4</c:v>
                </c:pt>
                <c:pt idx="16">
                  <c:v>5.0999999999999996</c:v>
                </c:pt>
                <c:pt idx="24">
                  <c:v>4.9000000000000004</c:v>
                </c:pt>
                <c:pt idx="32">
                  <c:v>4.8</c:v>
                </c:pt>
              </c:numCache>
            </c:numRef>
          </c:xVal>
          <c:yVal>
            <c:numRef>
              <c:f>公会計指標分析・財政指標組合せ分析表!$BP$73:$DC$73</c:f>
              <c:numCache>
                <c:formatCode>#,##0.0;"▲ "#,##0.0</c:formatCode>
                <c:ptCount val="40"/>
                <c:pt idx="0">
                  <c:v>23.8</c:v>
                </c:pt>
                <c:pt idx="8">
                  <c:v>17.8</c:v>
                </c:pt>
                <c:pt idx="16">
                  <c:v>9</c:v>
                </c:pt>
              </c:numCache>
            </c:numRef>
          </c:yVal>
          <c:smooth val="0"/>
          <c:extLst>
            <c:ext xmlns:c16="http://schemas.microsoft.com/office/drawing/2014/chart" uri="{C3380CC4-5D6E-409C-BE32-E72D297353CC}">
              <c16:uniqueId val="{00000009-560C-45A1-BDE2-13325B2AFD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{1581A5FA-A98A-47D0-A672-43FD237AAAD7}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0C-45A1-BDE2-13325B2AFD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{E72DA9A0-D2AA-4C5A-A1A7-8E85D362218A}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0C-45A1-BDE2-13325B2AFD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{D75A4CD7-BF1F-4CFD-8DCC-8C34CEAA0620}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0C-45A1-BDE2-13325B2AFD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{ADFF7DBB-779D-4C5E-B9F8-8C7ABD13BBB7}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0C-45A1-BDE2-13325B2AFD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{77FC488C-1B65-4C4F-8E64-60A95C07839C}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0C-45A1-BDE2-13325B2AFDD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{16CA23CC-0634-45B6-8BC3-9679F3CB7DFC}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0C-45A1-BDE2-13325B2AFDD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{09EFFF92-8092-46E4-B9A0-87FDFA22A7F3}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0C-45A1-BDE2-13325B2AFDD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{149EF47C-9E4E-4B67-97E6-2748E57677B8}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0C-45A1-BDE2-13325B2AFDD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{986D86BD-59E3-455C-8A78-7F29267AEF29}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0C-45A1-BDE2-13325B2AFD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560C-45A1-BDE2-13325B2AFDD9}"/>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公債費については、大型事業の償還が終了し、事業精査等により建設地方債の新規借入は抑えられている。</a:t>
          </a:r>
          <a:endParaRPr lang="ja-JP" altLang="ja-JP" sz="1400">
            <a:effectLst/>
          </a:endParaRPr>
        </a:p>
        <a:p>
          <a:r>
            <a:rPr kumimoji="1" lang="ja-JP" altLang="ja-JP" sz="1100">
              <a:solidFill>
                <a:schemeClr val="dk1"/>
              </a:solidFill>
              <a:effectLst/>
              <a:latin typeface="+mn-lt"/>
              <a:ea typeface="+mn-ea"/>
              <a:cs typeface="+mn-cs"/>
            </a:rPr>
            <a:t>　過去に借り入れた臨時財政対策債の元利償還金並びに平成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年度に借入れた事業に係る元金償還の開始に伴い、平成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年度から増加しているが、平成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年度以降は前年度と比較して、それ以外の地方債償還額が減となっていた。しかし、平成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、施設の老朽化等により市民体育館の建設など、大型事業の償還等があり前年度と比較して増加となった。</a:t>
          </a:r>
          <a:endParaRPr lang="ja-JP" altLang="ja-JP" sz="1400">
            <a:effectLst/>
          </a:endParaRPr>
        </a:p>
        <a:p>
          <a:r>
            <a:rPr kumimoji="1" lang="ja-JP" altLang="ja-JP" sz="1100">
              <a:solidFill>
                <a:schemeClr val="dk1"/>
              </a:solidFill>
              <a:effectLst/>
              <a:latin typeface="+mn-lt"/>
              <a:ea typeface="+mn-ea"/>
              <a:cs typeface="+mn-cs"/>
            </a:rPr>
            <a:t>　今後も、世代間において公債費負担の不均衡が生じることがないよう、適正な起債発行に努めていく。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将来負担比率未算出</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群馬県桐生市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・庁舎整備基金に１億円積み立てた一方で、財政調整基金を１４億１千万円、清掃センター管理運営基金を１億１千２百万円、　まちづくり基金を５千５百万円取り崩したことにより、基金全体としては、４億５千８百万円の減となった。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・各基金の設置目的や今後の事業計画等に応じて、適切に基金の積立て及び取崩しを行う。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・まちづくり基金：市有施設建設その他のまちづくりに要する経費の財源に充当する。</a:t>
          </a:r>
          <a:endParaRPr lang="ja-JP" altLang="ja-JP" sz="1400">
            <a:effectLst/>
          </a:endParaRPr>
        </a:p>
        <a:p>
          <a:r>
            <a:rPr kumimoji="1" lang="ja-JP" altLang="ja-JP" sz="1100">
              <a:solidFill>
                <a:schemeClr val="dk1"/>
              </a:solidFill>
              <a:effectLst/>
              <a:latin typeface="+mn-lt"/>
              <a:ea typeface="+mn-ea"/>
              <a:cs typeface="+mn-cs"/>
            </a:rPr>
            <a:t>・社会福祉施設等運営基金：社会福祉施設、社会教育施設その他市が設置する施設の整備及び円滑な管理運営に資する経費の財源に充当する。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・庁舎整備基金：市庁舎の整備に要する経費の財源に充当する。</a:t>
          </a:r>
          <a:endParaRPr lang="ja-JP" altLang="ja-JP">
            <a:effectLst/>
          </a:endParaRPr>
        </a:p>
        <a:p>
          <a:r>
            <a:rPr kumimoji="1" lang="ja-JP" altLang="ja-JP" sz="1100">
              <a:solidFill>
                <a:schemeClr val="dk1"/>
              </a:solidFill>
              <a:effectLst/>
              <a:latin typeface="+mn-lt"/>
              <a:ea typeface="+mn-ea"/>
              <a:cs typeface="+mn-cs"/>
            </a:rPr>
            <a:t>・清掃センター管理運営基金：桐生市清掃センターの管理運営に係る経費の財源に充当する。</a:t>
          </a:r>
          <a:endParaRPr lang="ja-JP" altLang="ja-JP" sz="1400">
            <a:effectLst/>
          </a:endParaRPr>
        </a:p>
        <a:p>
          <a:r>
            <a:rPr kumimoji="1" lang="ja-JP" altLang="ja-JP" sz="1100">
              <a:solidFill>
                <a:schemeClr val="dk1"/>
              </a:solidFill>
              <a:effectLst/>
              <a:latin typeface="+mn-lt"/>
              <a:ea typeface="+mn-ea"/>
              <a:cs typeface="+mn-cs"/>
            </a:rPr>
            <a:t>・子ども基金：子どもの未来を育む事業に要する経費の財源に充当する。</a:t>
          </a:r>
          <a:endParaRPr lang="ja-JP" altLang="ja-JP">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・庁舎整備基金：今後の庁舎建替えに備えて、平成２９年度に３億円、平成３０年度に１億円</a:t>
          </a:r>
          <a:r>
            <a:rPr kumimoji="1" lang="ja-JP" altLang="en-US" sz="1100">
              <a:solidFill>
                <a:schemeClr val="dk1"/>
              </a:solidFill>
              <a:effectLst/>
              <a:latin typeface="+mn-lt"/>
              <a:ea typeface="+mn-ea"/>
              <a:cs typeface="+mn-cs"/>
            </a:rPr>
            <a:t>、令和元年度に</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a:t>
          </a:r>
          <a:r>
            <a:rPr kumimoji="1" lang="ja-JP" altLang="ja-JP" sz="1100">
              <a:solidFill>
                <a:schemeClr val="dk1"/>
              </a:solidFill>
              <a:effectLst/>
              <a:latin typeface="+mn-lt"/>
              <a:ea typeface="+mn-ea"/>
              <a:cs typeface="+mn-cs"/>
            </a:rPr>
            <a:t>積立てを行った。</a:t>
          </a:r>
          <a:endParaRPr lang="ja-JP" altLang="ja-JP" sz="1400">
            <a:effectLst/>
          </a:endParaRPr>
        </a:p>
        <a:p>
          <a:r>
            <a:rPr kumimoji="1" lang="ja-JP" altLang="ja-JP" sz="1100">
              <a:solidFill>
                <a:schemeClr val="dk1"/>
              </a:solidFill>
              <a:effectLst/>
              <a:latin typeface="+mn-lt"/>
              <a:ea typeface="+mn-ea"/>
              <a:cs typeface="+mn-cs"/>
            </a:rPr>
            <a:t>・清掃センター管理運営基金：清掃センターの管理運営に係る経費や将来的な建替等に備えて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72,000</a:t>
          </a:r>
          <a:r>
            <a:rPr kumimoji="1" lang="ja-JP" altLang="en-US" sz="1100">
              <a:solidFill>
                <a:schemeClr val="dk1"/>
              </a:solidFill>
              <a:effectLst/>
              <a:latin typeface="+mn-lt"/>
              <a:ea typeface="+mn-ea"/>
              <a:cs typeface="+mn-cs"/>
            </a:rPr>
            <a:t>千円積立てを行った。</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森林環境整備基金：</a:t>
          </a:r>
          <a:r>
            <a:rPr lang="ja-JP" altLang="en-US" sz="1100" u="none" strike="noStrike">
              <a:solidFill>
                <a:schemeClr val="dk1"/>
              </a:solidFill>
              <a:effectLst/>
              <a:latin typeface="+mn-lt"/>
              <a:ea typeface="+mn-ea"/>
              <a:cs typeface="+mn-cs"/>
            </a:rPr>
            <a:t>森林の整備及びその促進に必要な経費の財源に充てるため、</a:t>
          </a:r>
          <a:r>
            <a:rPr lang="en-US" altLang="ja-JP" sz="1100" u="none" strike="noStrike">
              <a:solidFill>
                <a:schemeClr val="dk1"/>
              </a:solidFill>
              <a:effectLst/>
              <a:latin typeface="+mn-lt"/>
              <a:ea typeface="+mn-ea"/>
              <a:cs typeface="+mn-cs"/>
            </a:rPr>
            <a:t>16,000</a:t>
          </a:r>
          <a:r>
            <a:rPr lang="ja-JP" altLang="en-US" sz="1100" u="none" strike="noStrike">
              <a:solidFill>
                <a:schemeClr val="dk1"/>
              </a:solidFill>
              <a:effectLst/>
              <a:latin typeface="+mn-lt"/>
              <a:ea typeface="+mn-ea"/>
              <a:cs typeface="+mn-cs"/>
            </a:rPr>
            <a:t>千円積立てを行った。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・まちづくり基金：今後の市有施設建設その他のまちづくりについての計画を踏まえ、適切かつ計画的に積立て及び取崩しを行う。</a:t>
          </a:r>
          <a:endParaRPr lang="ja-JP" altLang="ja-JP" sz="1400">
            <a:effectLst/>
          </a:endParaRPr>
        </a:p>
        <a:p>
          <a:r>
            <a:rPr kumimoji="1" lang="ja-JP" altLang="ja-JP" sz="1100">
              <a:solidFill>
                <a:schemeClr val="dk1"/>
              </a:solidFill>
              <a:effectLst/>
              <a:latin typeface="+mn-lt"/>
              <a:ea typeface="+mn-ea"/>
              <a:cs typeface="+mn-cs"/>
            </a:rPr>
            <a:t>・社会福祉施設等運営基金：社会福祉施設、社会教育施設その他市が設置する施設の整備及び円滑な管理運営に資する経費に対して、適切かつ計画的に積立て及び取崩しを行う。</a:t>
          </a:r>
          <a:endParaRPr lang="ja-JP" altLang="ja-JP" sz="1400">
            <a:effectLst/>
          </a:endParaRPr>
        </a:p>
        <a:p>
          <a:r>
            <a:rPr kumimoji="1" lang="ja-JP" altLang="ja-JP" sz="1100">
              <a:solidFill>
                <a:schemeClr val="dk1"/>
              </a:solidFill>
              <a:effectLst/>
              <a:latin typeface="+mn-lt"/>
              <a:ea typeface="+mn-ea"/>
              <a:cs typeface="+mn-cs"/>
            </a:rPr>
            <a:t>・庁舎整備基金：市庁舎の整備に要する経費や今後の庁舎建替等に備えて、適切かつ計画的に積立て及び取崩しを行う。</a:t>
          </a:r>
          <a:endParaRPr lang="ja-JP" altLang="ja-JP" sz="1400">
            <a:effectLst/>
          </a:endParaRPr>
        </a:p>
        <a:p>
          <a:r>
            <a:rPr kumimoji="1" lang="ja-JP" altLang="ja-JP" sz="1100">
              <a:solidFill>
                <a:schemeClr val="dk1"/>
              </a:solidFill>
              <a:effectLst/>
              <a:latin typeface="+mn-lt"/>
              <a:ea typeface="+mn-ea"/>
              <a:cs typeface="+mn-cs"/>
            </a:rPr>
            <a:t>・清掃センター管理運営基金：清掃センターの管理運営に係る経費や将来的な建替等に備えて、適切かつ計画的に積立て及び取崩しを行う。</a:t>
          </a:r>
          <a:endParaRPr lang="ja-JP" altLang="ja-JP" sz="1400">
            <a:effectLst/>
          </a:endParaRPr>
        </a:p>
        <a:p>
          <a:r>
            <a:rPr kumimoji="1" lang="ja-JP" altLang="ja-JP" sz="1100">
              <a:solidFill>
                <a:schemeClr val="dk1"/>
              </a:solidFill>
              <a:effectLst/>
              <a:latin typeface="+mn-lt"/>
              <a:ea typeface="+mn-ea"/>
              <a:cs typeface="+mn-cs"/>
            </a:rPr>
            <a:t>・子ども基金：子どもの未来を育む事業に要する経費に対して、適切かつ計画的に積立て及び取崩しを行う。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年度予算執行にあたり、</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億円の取り崩しを行ったが、剰余金積み立てが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億円となったことに伴う減。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・年度間財源調整や災害等が発生した際の役割を確保するため、適切かつ計画的に積立て及び取崩しを行う。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・運用による利子を積み立てたことによる増。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・今後の償還に応じて、適切かつ計画的に積立て及び取崩しを行う。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72</xdr:row>
      <xdr:rowOff>0</xdr:rowOff>
    </xdr:from>
    <xdr:to>
      <xdr:col>99</xdr:col>
      <xdr:colOff>0</xdr:colOff>
      <xdr:row>74</xdr:row>
      <xdr:rowOff>0</xdr:rowOff>
    </xdr:to>
    <xdr:sp macro="" textlink="">
      <xdr:nvSpPr>
        <xdr:cNvPr id="4" name="正方形/長方形 3"/>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110,122
108,208
274.45
47,502,093
45,115,411
2,199,000
25,517,444
34,517,773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％削減するという目標を掲げ、老朽化した施設の集約化・複合化や除却を進めていくこととしている。</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有形固定資産減価償却率については、上昇傾向にあり、類似団体平均と比較しても高い水準であることから、今後は個別施設計画を策定し、削減目標の達成に努める。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3" name="直線コネクタ 62"/>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4"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5" name="直線コネクタ 64"/>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6"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7" name="直線コネクタ 66"/>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68"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69" name="フローチャート: 判断 68"/>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0" name="フローチャート: 判断 69"/>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1" name="フローチャート: 判断 70"/>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2" name="フローチャート: 判断 71"/>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3" name="フローチャート: 判断 72"/>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46355</xdr:rowOff>
    </xdr:from>
    <xdr:to>
      <xdr:col>11</xdr:col>
      <xdr:colOff>187325</xdr:colOff>
      <xdr:row>31</xdr:row>
      <xdr:rowOff>147955</xdr:rowOff>
    </xdr:to>
    <xdr:sp macro="" textlink="">
      <xdr:nvSpPr>
        <xdr:cNvPr id="79" name="楕円 78"/>
        <xdr:cNvSpPr/>
      </xdr:nvSpPr>
      <xdr:spPr>
        <a:xfrm>
          <a:off x="2476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147638</xdr:rowOff>
    </xdr:from>
    <xdr:to>
      <xdr:col>7</xdr:col>
      <xdr:colOff>187325</xdr:colOff>
      <xdr:row>31</xdr:row>
      <xdr:rowOff>77788</xdr:rowOff>
    </xdr:to>
    <xdr:sp macro="" textlink="">
      <xdr:nvSpPr>
        <xdr:cNvPr id="80" name="楕円 79"/>
        <xdr:cNvSpPr/>
      </xdr:nvSpPr>
      <xdr:spPr>
        <a:xfrm>
          <a:off x="17145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26988</xdr:rowOff>
    </xdr:from>
    <xdr:to>
      <xdr:col>11</xdr:col>
      <xdr:colOff>136525</xdr:colOff>
      <xdr:row>31</xdr:row>
      <xdr:rowOff>97155</xdr:rowOff>
    </xdr:to>
    <xdr:cxnSp macro="">
      <xdr:nvCxnSpPr>
        <xdr:cNvPr id="81" name="直線コネクタ 80"/>
        <xdr:cNvCxnSpPr/>
      </xdr:nvCxnSpPr>
      <xdr:spPr>
        <a:xfrm>
          <a:off x="1765300" y="6113463"/>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82"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83" name="n_2aveValue有形固定資産減価償却率"/>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84" name="n_3aveValue有形固定資産減価償却率"/>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85" name="n_4aveValue有形固定資産減価償却率"/>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86" name="n_3mainValue有形固定資産減価償却率"/>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68915</xdr:rowOff>
    </xdr:from>
    <xdr:ext cx="405111" cy="259045"/>
    <xdr:sp macro="" textlink="">
      <xdr:nvSpPr>
        <xdr:cNvPr id="87" name="n_4mainValue有形固定資産減価償却率"/>
        <xdr:cNvSpPr txBox="1"/>
      </xdr:nvSpPr>
      <xdr:spPr>
        <a:xfrm>
          <a:off x="1562744" y="615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将来負担額は地方債残高の減少等により減少傾向にあるものの、依然として類似団体平均と比較して高い水準にあることから、平成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年度に策定した行政改革方針に定められている行政評価制度を活用した事務事業の見直しを図り、民間委託等の推進や職員数の適正化を進め、今後、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名減員し、人件費の減少に努める。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5" name="テキスト ボックス 10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3" name="テキスト ボックス 11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16" name="直線コネクタ 115"/>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17"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18" name="直線コネクタ 117"/>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0" name="直線コネクタ 11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21" name="債務償還比率平均値テキスト"/>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22" name="フローチャート: 判断 121"/>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23" name="フローチャート: 判断 122"/>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24" name="フローチャート: 判断 123"/>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25" name="フローチャート: 判断 124"/>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26" name="フローチャート: 判断 125"/>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82867</xdr:rowOff>
    </xdr:from>
    <xdr:to>
      <xdr:col>76</xdr:col>
      <xdr:colOff>73025</xdr:colOff>
      <xdr:row>31</xdr:row>
      <xdr:rowOff>13017</xdr:rowOff>
    </xdr:to>
    <xdr:sp macro="" textlink="">
      <xdr:nvSpPr>
        <xdr:cNvPr id="132" name="楕円 131"/>
        <xdr:cNvSpPr/>
      </xdr:nvSpPr>
      <xdr:spPr>
        <a:xfrm>
          <a:off x="14744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61294</xdr:rowOff>
    </xdr:from>
    <xdr:ext cx="469744" cy="259045"/>
    <xdr:sp macro="" textlink="">
      <xdr:nvSpPr>
        <xdr:cNvPr id="133" name="債務償還比率該当値テキスト"/>
        <xdr:cNvSpPr txBox="1"/>
      </xdr:nvSpPr>
      <xdr:spPr>
        <a:xfrm>
          <a:off x="14846300"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20136</xdr:rowOff>
    </xdr:from>
    <xdr:to>
      <xdr:col>72</xdr:col>
      <xdr:colOff>123825</xdr:colOff>
      <xdr:row>30</xdr:row>
      <xdr:rowOff>121736</xdr:rowOff>
    </xdr:to>
    <xdr:sp macro="" textlink="">
      <xdr:nvSpPr>
        <xdr:cNvPr id="134" name="楕円 133"/>
        <xdr:cNvSpPr/>
      </xdr:nvSpPr>
      <xdr:spPr>
        <a:xfrm>
          <a:off x="14033500" y="593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70936</xdr:rowOff>
    </xdr:from>
    <xdr:to>
      <xdr:col>76</xdr:col>
      <xdr:colOff>22225</xdr:colOff>
      <xdr:row>30</xdr:row>
      <xdr:rowOff>133667</xdr:rowOff>
    </xdr:to>
    <xdr:cxnSp macro="">
      <xdr:nvCxnSpPr>
        <xdr:cNvPr id="135" name="直線コネクタ 134"/>
        <xdr:cNvCxnSpPr/>
      </xdr:nvCxnSpPr>
      <xdr:spPr>
        <a:xfrm>
          <a:off x="14084300" y="5985961"/>
          <a:ext cx="7112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110815</xdr:rowOff>
    </xdr:from>
    <xdr:to>
      <xdr:col>68</xdr:col>
      <xdr:colOff>123825</xdr:colOff>
      <xdr:row>31</xdr:row>
      <xdr:rowOff>40965</xdr:rowOff>
    </xdr:to>
    <xdr:sp macro="" textlink="">
      <xdr:nvSpPr>
        <xdr:cNvPr id="136" name="楕円 135"/>
        <xdr:cNvSpPr/>
      </xdr:nvSpPr>
      <xdr:spPr>
        <a:xfrm>
          <a:off x="13271500" y="60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70936</xdr:rowOff>
    </xdr:from>
    <xdr:to>
      <xdr:col>72</xdr:col>
      <xdr:colOff>73025</xdr:colOff>
      <xdr:row>30</xdr:row>
      <xdr:rowOff>161615</xdr:rowOff>
    </xdr:to>
    <xdr:cxnSp macro="">
      <xdr:nvCxnSpPr>
        <xdr:cNvPr id="137" name="直線コネクタ 136"/>
        <xdr:cNvCxnSpPr/>
      </xdr:nvCxnSpPr>
      <xdr:spPr>
        <a:xfrm flipV="1">
          <a:off x="13322300" y="5985961"/>
          <a:ext cx="7620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112614</xdr:rowOff>
    </xdr:from>
    <xdr:to>
      <xdr:col>64</xdr:col>
      <xdr:colOff>123825</xdr:colOff>
      <xdr:row>31</xdr:row>
      <xdr:rowOff>42764</xdr:rowOff>
    </xdr:to>
    <xdr:sp macro="" textlink="">
      <xdr:nvSpPr>
        <xdr:cNvPr id="138" name="楕円 137"/>
        <xdr:cNvSpPr/>
      </xdr:nvSpPr>
      <xdr:spPr>
        <a:xfrm>
          <a:off x="12509500" y="60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161615</xdr:rowOff>
    </xdr:from>
    <xdr:to>
      <xdr:col>68</xdr:col>
      <xdr:colOff>73025</xdr:colOff>
      <xdr:row>30</xdr:row>
      <xdr:rowOff>163414</xdr:rowOff>
    </xdr:to>
    <xdr:cxnSp macro="">
      <xdr:nvCxnSpPr>
        <xdr:cNvPr id="139" name="直線コネクタ 138"/>
        <xdr:cNvCxnSpPr/>
      </xdr:nvCxnSpPr>
      <xdr:spPr>
        <a:xfrm flipV="1">
          <a:off x="12560300" y="6076640"/>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68954</xdr:rowOff>
    </xdr:from>
    <xdr:to>
      <xdr:col>60</xdr:col>
      <xdr:colOff>123825</xdr:colOff>
      <xdr:row>30</xdr:row>
      <xdr:rowOff>170554</xdr:rowOff>
    </xdr:to>
    <xdr:sp macro="" textlink="">
      <xdr:nvSpPr>
        <xdr:cNvPr id="140" name="楕円 139"/>
        <xdr:cNvSpPr/>
      </xdr:nvSpPr>
      <xdr:spPr>
        <a:xfrm>
          <a:off x="11747500" y="59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119754</xdr:rowOff>
    </xdr:from>
    <xdr:to>
      <xdr:col>64</xdr:col>
      <xdr:colOff>73025</xdr:colOff>
      <xdr:row>30</xdr:row>
      <xdr:rowOff>163414</xdr:rowOff>
    </xdr:to>
    <xdr:cxnSp macro="">
      <xdr:nvCxnSpPr>
        <xdr:cNvPr id="141" name="直線コネクタ 140"/>
        <xdr:cNvCxnSpPr/>
      </xdr:nvCxnSpPr>
      <xdr:spPr>
        <a:xfrm>
          <a:off x="11798300" y="6034779"/>
          <a:ext cx="762000" cy="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42" name="n_1aveValue債務償還比率"/>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43"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44"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104439</xdr:rowOff>
    </xdr:from>
    <xdr:ext cx="469744" cy="259045"/>
    <xdr:sp macro="" textlink="">
      <xdr:nvSpPr>
        <xdr:cNvPr id="145" name="n_4aveValue債務償還比率"/>
        <xdr:cNvSpPr txBox="1"/>
      </xdr:nvSpPr>
      <xdr:spPr>
        <a:xfrm>
          <a:off x="115634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112863</xdr:rowOff>
    </xdr:from>
    <xdr:ext cx="469744" cy="259045"/>
    <xdr:sp macro="" textlink="">
      <xdr:nvSpPr>
        <xdr:cNvPr id="146" name="n_1mainValue債務償還比率"/>
        <xdr:cNvSpPr txBox="1"/>
      </xdr:nvSpPr>
      <xdr:spPr>
        <a:xfrm>
          <a:off x="13836727" y="602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32092</xdr:rowOff>
    </xdr:from>
    <xdr:ext cx="469744" cy="259045"/>
    <xdr:sp macro="" textlink="">
      <xdr:nvSpPr>
        <xdr:cNvPr id="147" name="n_2mainValue債務償還比率"/>
        <xdr:cNvSpPr txBox="1"/>
      </xdr:nvSpPr>
      <xdr:spPr>
        <a:xfrm>
          <a:off x="13087427" y="611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33891</xdr:rowOff>
    </xdr:from>
    <xdr:ext cx="469744" cy="259045"/>
    <xdr:sp macro="" textlink="">
      <xdr:nvSpPr>
        <xdr:cNvPr id="148" name="n_3mainValue債務償還比率"/>
        <xdr:cNvSpPr txBox="1"/>
      </xdr:nvSpPr>
      <xdr:spPr>
        <a:xfrm>
          <a:off x="12325427" y="612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161681</xdr:rowOff>
    </xdr:from>
    <xdr:ext cx="469744" cy="259045"/>
    <xdr:sp macro="" textlink="">
      <xdr:nvSpPr>
        <xdr:cNvPr id="149" name="n_4mainValue債務償還比率"/>
        <xdr:cNvSpPr txBox="1"/>
      </xdr:nvSpPr>
      <xdr:spPr>
        <a:xfrm>
          <a:off x="11563427" y="607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110,122
108,208
274.45
47,502,093
45,115,411
2,199,000
25,517,444
34,517,773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160274</xdr:rowOff>
    </xdr:from>
    <xdr:to>
      <xdr:col>10</xdr:col>
      <xdr:colOff>165100</xdr:colOff>
      <xdr:row>36</xdr:row>
      <xdr:rowOff>90424</xdr:rowOff>
    </xdr:to>
    <xdr:sp macro="" textlink="">
      <xdr:nvSpPr>
        <xdr:cNvPr id="71" name="楕円 70"/>
        <xdr:cNvSpPr/>
      </xdr:nvSpPr>
      <xdr:spPr>
        <a:xfrm>
          <a:off x="1968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72" name="楕円 71"/>
        <xdr:cNvSpPr/>
      </xdr:nvSpPr>
      <xdr:spPr>
        <a:xfrm>
          <a:off x="1079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39624</xdr:rowOff>
    </xdr:from>
    <xdr:to>
      <xdr:col>10</xdr:col>
      <xdr:colOff>114300</xdr:colOff>
      <xdr:row>36</xdr:row>
      <xdr:rowOff>51054</xdr:rowOff>
    </xdr:to>
    <xdr:cxnSp macro="">
      <xdr:nvCxnSpPr>
        <xdr:cNvPr id="73" name="直線コネクタ 72"/>
        <xdr:cNvCxnSpPr/>
      </xdr:nvCxnSpPr>
      <xdr:spPr>
        <a:xfrm flipV="1">
          <a:off x="1130300" y="62118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74" name="n_1aveValue【道路】&#10;有形固定資産減価償却率"/>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75"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76" name="n_3aveValue【道路】&#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77"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81551</xdr:rowOff>
    </xdr:from>
    <xdr:ext cx="405111" cy="259045"/>
    <xdr:sp macro="" textlink="">
      <xdr:nvSpPr>
        <xdr:cNvPr id="78" name="n_3mainValue【道路】&#10;有形固定資産減価償却率"/>
        <xdr:cNvSpPr txBox="1"/>
      </xdr:nvSpPr>
      <xdr:spPr>
        <a:xfrm>
          <a:off x="18167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79" name="n_4mainValue【道路】&#10;有形固定資産減価償却率"/>
        <xdr:cNvSpPr txBox="1"/>
      </xdr:nvSpPr>
      <xdr:spPr>
        <a:xfrm>
          <a:off x="927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3" name="直線コネクタ 102"/>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04"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05" name="直線コネクタ 104"/>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06"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07" name="直線コネクタ 106"/>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08"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09" name="フローチャート: 判断 108"/>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0" name="フローチャート: 判断 109"/>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1" name="フローチャート: 判断 110"/>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2" name="フローチャート: 判断 111"/>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3" name="フローチャート: 判断 112"/>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86894</xdr:rowOff>
    </xdr:from>
    <xdr:to>
      <xdr:col>41</xdr:col>
      <xdr:colOff>101600</xdr:colOff>
      <xdr:row>38</xdr:row>
      <xdr:rowOff>17044</xdr:rowOff>
    </xdr:to>
    <xdr:sp macro="" textlink="">
      <xdr:nvSpPr>
        <xdr:cNvPr id="119" name="楕円 118"/>
        <xdr:cNvSpPr/>
      </xdr:nvSpPr>
      <xdr:spPr>
        <a:xfrm>
          <a:off x="7810500" y="64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94971</xdr:rowOff>
    </xdr:from>
    <xdr:to>
      <xdr:col>36</xdr:col>
      <xdr:colOff>165100</xdr:colOff>
      <xdr:row>38</xdr:row>
      <xdr:rowOff>25121</xdr:rowOff>
    </xdr:to>
    <xdr:sp macro="" textlink="">
      <xdr:nvSpPr>
        <xdr:cNvPr id="120" name="楕円 119"/>
        <xdr:cNvSpPr/>
      </xdr:nvSpPr>
      <xdr:spPr>
        <a:xfrm>
          <a:off x="6921500" y="64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137694</xdr:rowOff>
    </xdr:from>
    <xdr:to>
      <xdr:col>41</xdr:col>
      <xdr:colOff>50800</xdr:colOff>
      <xdr:row>37</xdr:row>
      <xdr:rowOff>145771</xdr:rowOff>
    </xdr:to>
    <xdr:cxnSp macro="">
      <xdr:nvCxnSpPr>
        <xdr:cNvPr id="121" name="直線コネクタ 120"/>
        <xdr:cNvCxnSpPr/>
      </xdr:nvCxnSpPr>
      <xdr:spPr>
        <a:xfrm flipV="1">
          <a:off x="6972300" y="648134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22"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23"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46727</xdr:rowOff>
    </xdr:from>
    <xdr:ext cx="469744" cy="259045"/>
    <xdr:sp macro="" textlink="">
      <xdr:nvSpPr>
        <xdr:cNvPr id="124" name="n_3aveValue【道路】&#10;一人当たり延長"/>
        <xdr:cNvSpPr txBox="1"/>
      </xdr:nvSpPr>
      <xdr:spPr>
        <a:xfrm>
          <a:off x="7626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97782</xdr:rowOff>
    </xdr:from>
    <xdr:ext cx="469744" cy="259045"/>
    <xdr:sp macro="" textlink="">
      <xdr:nvSpPr>
        <xdr:cNvPr id="125" name="n_4aveValue【道路】&#10;一人当たり延長"/>
        <xdr:cNvSpPr txBox="1"/>
      </xdr:nvSpPr>
      <xdr:spPr>
        <a:xfrm>
          <a:off x="67374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33571</xdr:rowOff>
    </xdr:from>
    <xdr:ext cx="469744" cy="259045"/>
    <xdr:sp macro="" textlink="">
      <xdr:nvSpPr>
        <xdr:cNvPr id="126" name="n_3mainValue【道路】&#10;一人当たり延長"/>
        <xdr:cNvSpPr txBox="1"/>
      </xdr:nvSpPr>
      <xdr:spPr>
        <a:xfrm>
          <a:off x="7626427" y="62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41648</xdr:rowOff>
    </xdr:from>
    <xdr:ext cx="469744" cy="259045"/>
    <xdr:sp macro="" textlink="">
      <xdr:nvSpPr>
        <xdr:cNvPr id="127" name="n_4mainValue【道路】&#10;一人当たり延長"/>
        <xdr:cNvSpPr txBox="1"/>
      </xdr:nvSpPr>
      <xdr:spPr>
        <a:xfrm>
          <a:off x="6737427" y="62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0" name="テキスト ボックス 13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0" name="テキスト ボックス 14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54" name="直線コネクタ 153"/>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55"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56" name="直線コネクタ 155"/>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57"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58" name="直線コネクタ 157"/>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59"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60" name="フローチャート: 判断 159"/>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61" name="フローチャート: 判断 160"/>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62" name="フローチャート: 判断 161"/>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63" name="フローチャート: 判断 162"/>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64" name="フローチャート: 判断 163"/>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24312</xdr:rowOff>
    </xdr:from>
    <xdr:to>
      <xdr:col>10</xdr:col>
      <xdr:colOff>165100</xdr:colOff>
      <xdr:row>56</xdr:row>
      <xdr:rowOff>125912</xdr:rowOff>
    </xdr:to>
    <xdr:sp macro="" textlink="">
      <xdr:nvSpPr>
        <xdr:cNvPr id="170" name="楕円 169"/>
        <xdr:cNvSpPr/>
      </xdr:nvSpPr>
      <xdr:spPr>
        <a:xfrm>
          <a:off x="1968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55</xdr:row>
      <xdr:rowOff>81462</xdr:rowOff>
    </xdr:from>
    <xdr:to>
      <xdr:col>6</xdr:col>
      <xdr:colOff>38100</xdr:colOff>
      <xdr:row>56</xdr:row>
      <xdr:rowOff>11612</xdr:rowOff>
    </xdr:to>
    <xdr:sp macro="" textlink="">
      <xdr:nvSpPr>
        <xdr:cNvPr id="171" name="楕円 170"/>
        <xdr:cNvSpPr/>
      </xdr:nvSpPr>
      <xdr:spPr>
        <a:xfrm>
          <a:off x="1079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132262</xdr:rowOff>
    </xdr:from>
    <xdr:to>
      <xdr:col>10</xdr:col>
      <xdr:colOff>114300</xdr:colOff>
      <xdr:row>56</xdr:row>
      <xdr:rowOff>75112</xdr:rowOff>
    </xdr:to>
    <xdr:cxnSp macro="">
      <xdr:nvCxnSpPr>
        <xdr:cNvPr id="172" name="直線コネクタ 171"/>
        <xdr:cNvCxnSpPr/>
      </xdr:nvCxnSpPr>
      <xdr:spPr>
        <a:xfrm>
          <a:off x="1130300" y="95620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73" name="n_1ave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74"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75"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154594</xdr:rowOff>
    </xdr:from>
    <xdr:ext cx="405111" cy="259045"/>
    <xdr:sp macro="" textlink="">
      <xdr:nvSpPr>
        <xdr:cNvPr id="176" name="n_4aveValue【橋りょう・トンネル】&#10;有形固定資産減価償却率"/>
        <xdr:cNvSpPr txBox="1"/>
      </xdr:nvSpPr>
      <xdr:spPr>
        <a:xfrm>
          <a:off x="927744" y="9927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142439</xdr:rowOff>
    </xdr:from>
    <xdr:ext cx="405111" cy="259045"/>
    <xdr:sp macro="" textlink="">
      <xdr:nvSpPr>
        <xdr:cNvPr id="177" name="n_3mainValue【橋りょう・トンネル】&#10;有形固定資産減価償却率"/>
        <xdr:cNvSpPr txBox="1"/>
      </xdr:nvSpPr>
      <xdr:spPr>
        <a:xfrm>
          <a:off x="1816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28139</xdr:rowOff>
    </xdr:from>
    <xdr:ext cx="405111" cy="259045"/>
    <xdr:sp macro="" textlink="">
      <xdr:nvSpPr>
        <xdr:cNvPr id="178" name="n_4mainValue【橋りょう・トンネル】&#10;有形固定資産減価償却率"/>
        <xdr:cNvSpPr txBox="1"/>
      </xdr:nvSpPr>
      <xdr:spPr>
        <a:xfrm>
          <a:off x="927744"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04" name="直線コネクタ 203"/>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05"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06" name="直線コネクタ 205"/>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07"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08" name="直線コネクタ 207"/>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09" name="【橋りょう・トンネル】&#10;一人当たり有形固定資産（償却資産）額平均値テキスト"/>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10" name="フローチャート: 判断 209"/>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11" name="フローチャート: 判断 210"/>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12" name="フローチャート: 判断 211"/>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13" name="フローチャート: 判断 212"/>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14" name="フローチャート: 判断 213"/>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75570</xdr:rowOff>
    </xdr:from>
    <xdr:to>
      <xdr:col>41</xdr:col>
      <xdr:colOff>101600</xdr:colOff>
      <xdr:row>64</xdr:row>
      <xdr:rowOff>5720</xdr:rowOff>
    </xdr:to>
    <xdr:sp macro="" textlink="">
      <xdr:nvSpPr>
        <xdr:cNvPr id="220" name="楕円 219"/>
        <xdr:cNvSpPr/>
      </xdr:nvSpPr>
      <xdr:spPr>
        <a:xfrm>
          <a:off x="7810500" y="108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77814</xdr:rowOff>
    </xdr:from>
    <xdr:to>
      <xdr:col>36</xdr:col>
      <xdr:colOff>165100</xdr:colOff>
      <xdr:row>64</xdr:row>
      <xdr:rowOff>7964</xdr:rowOff>
    </xdr:to>
    <xdr:sp macro="" textlink="">
      <xdr:nvSpPr>
        <xdr:cNvPr id="221" name="楕円 220"/>
        <xdr:cNvSpPr/>
      </xdr:nvSpPr>
      <xdr:spPr>
        <a:xfrm>
          <a:off x="6921500" y="108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126370</xdr:rowOff>
    </xdr:from>
    <xdr:to>
      <xdr:col>41</xdr:col>
      <xdr:colOff>50800</xdr:colOff>
      <xdr:row>63</xdr:row>
      <xdr:rowOff>128614</xdr:rowOff>
    </xdr:to>
    <xdr:cxnSp macro="">
      <xdr:nvCxnSpPr>
        <xdr:cNvPr id="222" name="直線コネクタ 221"/>
        <xdr:cNvCxnSpPr/>
      </xdr:nvCxnSpPr>
      <xdr:spPr>
        <a:xfrm flipV="1">
          <a:off x="6972300" y="10927720"/>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23"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24"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25"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26"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168297</xdr:rowOff>
    </xdr:from>
    <xdr:ext cx="534377" cy="259045"/>
    <xdr:sp macro="" textlink="">
      <xdr:nvSpPr>
        <xdr:cNvPr id="227" name="n_3mainValue【橋りょう・トンネル】&#10;一人当たり有形固定資産（償却資産）額"/>
        <xdr:cNvSpPr txBox="1"/>
      </xdr:nvSpPr>
      <xdr:spPr>
        <a:xfrm>
          <a:off x="7594111" y="109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170541</xdr:rowOff>
    </xdr:from>
    <xdr:ext cx="534377" cy="259045"/>
    <xdr:sp macro="" textlink="">
      <xdr:nvSpPr>
        <xdr:cNvPr id="228" name="n_4mainValue【橋りょう・トンネル】&#10;一人当たり有形固定資産（償却資産）額"/>
        <xdr:cNvSpPr txBox="1"/>
      </xdr:nvSpPr>
      <xdr:spPr>
        <a:xfrm>
          <a:off x="6705111" y="109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53" name="直線コネクタ 252"/>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54"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55" name="直線コネクタ 254"/>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56"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57" name="直線コネクタ 256"/>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58"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59" name="フローチャート: 判断 258"/>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60" name="フローチャート: 判断 259"/>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61" name="フローチャート: 判断 260"/>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62" name="フローチャート: 判断 261"/>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63" name="フローチャート: 判断 262"/>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23495</xdr:rowOff>
    </xdr:from>
    <xdr:to>
      <xdr:col>10</xdr:col>
      <xdr:colOff>165100</xdr:colOff>
      <xdr:row>83</xdr:row>
      <xdr:rowOff>125095</xdr:rowOff>
    </xdr:to>
    <xdr:sp macro="" textlink="">
      <xdr:nvSpPr>
        <xdr:cNvPr id="269" name="楕円 268"/>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139700</xdr:rowOff>
    </xdr:from>
    <xdr:to>
      <xdr:col>6</xdr:col>
      <xdr:colOff>38100</xdr:colOff>
      <xdr:row>83</xdr:row>
      <xdr:rowOff>69850</xdr:rowOff>
    </xdr:to>
    <xdr:sp macro="" textlink="">
      <xdr:nvSpPr>
        <xdr:cNvPr id="270" name="楕円 269"/>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74295</xdr:rowOff>
    </xdr:to>
    <xdr:cxnSp macro="">
      <xdr:nvCxnSpPr>
        <xdr:cNvPr id="271" name="直線コネクタ 270"/>
        <xdr:cNvCxnSpPr/>
      </xdr:nvCxnSpPr>
      <xdr:spPr>
        <a:xfrm>
          <a:off x="1130300" y="142494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72"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273" name="n_2aveValue【公営住宅】&#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274"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275" name="n_4aveValue【公営住宅】&#10;有形固定資産減価償却率"/>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276" name="n_3mainValue【公営住宅】&#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86377</xdr:rowOff>
    </xdr:from>
    <xdr:ext cx="405111" cy="259045"/>
    <xdr:sp macro="" textlink="">
      <xdr:nvSpPr>
        <xdr:cNvPr id="277" name="n_4mainValue【公営住宅】&#10;有形固定資産減価償却率"/>
        <xdr:cNvSpPr txBox="1"/>
      </xdr:nvSpPr>
      <xdr:spPr>
        <a:xfrm>
          <a:off x="927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297" name="直線コネクタ 29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29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299" name="直線コネクタ 29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0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01" name="直線コネクタ 30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02"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03" name="フローチャート: 判断 30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04" name="フローチャート: 判断 30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05" name="フローチャート: 判断 30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06" name="フローチャート: 判断 30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07" name="フローチャート: 判断 30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80</xdr:row>
      <xdr:rowOff>4445</xdr:rowOff>
    </xdr:from>
    <xdr:to>
      <xdr:col>41</xdr:col>
      <xdr:colOff>101600</xdr:colOff>
      <xdr:row>80</xdr:row>
      <xdr:rowOff>106045</xdr:rowOff>
    </xdr:to>
    <xdr:sp macro="" textlink="">
      <xdr:nvSpPr>
        <xdr:cNvPr id="313" name="楕円 312"/>
        <xdr:cNvSpPr/>
      </xdr:nvSpPr>
      <xdr:spPr>
        <a:xfrm>
          <a:off x="7810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13018</xdr:rowOff>
    </xdr:from>
    <xdr:to>
      <xdr:col>36</xdr:col>
      <xdr:colOff>165100</xdr:colOff>
      <xdr:row>80</xdr:row>
      <xdr:rowOff>114618</xdr:rowOff>
    </xdr:to>
    <xdr:sp macro="" textlink="">
      <xdr:nvSpPr>
        <xdr:cNvPr id="314" name="楕円 313"/>
        <xdr:cNvSpPr/>
      </xdr:nvSpPr>
      <xdr:spPr>
        <a:xfrm>
          <a:off x="6921500" y="137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55245</xdr:rowOff>
    </xdr:from>
    <xdr:to>
      <xdr:col>41</xdr:col>
      <xdr:colOff>50800</xdr:colOff>
      <xdr:row>80</xdr:row>
      <xdr:rowOff>63818</xdr:rowOff>
    </xdr:to>
    <xdr:cxnSp macro="">
      <xdr:nvCxnSpPr>
        <xdr:cNvPr id="315" name="直線コネクタ 314"/>
        <xdr:cNvCxnSpPr/>
      </xdr:nvCxnSpPr>
      <xdr:spPr>
        <a:xfrm flipV="1">
          <a:off x="6972300" y="1377124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16" name="n_1aveValue【公営住宅】&#10;一人当たり面積"/>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17" name="n_2aveValue【公営住宅】&#10;一人当たり面積"/>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18"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163465</xdr:rowOff>
    </xdr:from>
    <xdr:ext cx="469744" cy="259045"/>
    <xdr:sp macro="" textlink="">
      <xdr:nvSpPr>
        <xdr:cNvPr id="319" name="n_4aveValue【公営住宅】&#10;一人当たり面積"/>
        <xdr:cNvSpPr txBox="1"/>
      </xdr:nvSpPr>
      <xdr:spPr>
        <a:xfrm>
          <a:off x="6737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122572</xdr:rowOff>
    </xdr:from>
    <xdr:ext cx="469744" cy="259045"/>
    <xdr:sp macro="" textlink="">
      <xdr:nvSpPr>
        <xdr:cNvPr id="320" name="n_3mainValue【公営住宅】&#10;一人当たり面積"/>
        <xdr:cNvSpPr txBox="1"/>
      </xdr:nvSpPr>
      <xdr:spPr>
        <a:xfrm>
          <a:off x="7626427" y="1349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131145</xdr:rowOff>
    </xdr:from>
    <xdr:ext cx="469744" cy="259045"/>
    <xdr:sp macro="" textlink="">
      <xdr:nvSpPr>
        <xdr:cNvPr id="321" name="n_4mainValue【公営住宅】&#10;一人当たり面積"/>
        <xdr:cNvSpPr txBox="1"/>
      </xdr:nvSpPr>
      <xdr:spPr>
        <a:xfrm>
          <a:off x="6737427" y="1350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8" name="テキスト ボックス 34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9" name="直線コネクタ 34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50" name="テキスト ボックス 349"/>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1" name="直線コネクタ 35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2" name="テキスト ボックス 35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3" name="直線コネクタ 35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4" name="テキスト ボックス 35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5" name="直線コネクタ 35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6" name="テキスト ボックス 35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8" name="テキスト ボックス 35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360" name="直線コネクタ 359"/>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361"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362" name="直線コネクタ 361"/>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363"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364" name="直線コネクタ 363"/>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365" name="【認定こども園・幼稚園・保育所】&#10;有形固定資産減価償却率平均値テキスト"/>
        <xdr:cNvSpPr txBox="1"/>
      </xdr:nvSpPr>
      <xdr:spPr>
        <a:xfrm>
          <a:off x="16357600" y="5995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366" name="フローチャート: 判断 365"/>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367" name="フローチャート: 判断 366"/>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368" name="フローチャート: 判断 367"/>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369" name="フローチャート: 判断 368"/>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370" name="フローチャート: 判断 369"/>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376" name="楕円 375"/>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27686</xdr:rowOff>
    </xdr:from>
    <xdr:to>
      <xdr:col>67</xdr:col>
      <xdr:colOff>101600</xdr:colOff>
      <xdr:row>39</xdr:row>
      <xdr:rowOff>129286</xdr:rowOff>
    </xdr:to>
    <xdr:sp macro="" textlink="">
      <xdr:nvSpPr>
        <xdr:cNvPr id="377" name="楕円 376"/>
        <xdr:cNvSpPr/>
      </xdr:nvSpPr>
      <xdr:spPr>
        <a:xfrm>
          <a:off x="12763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78486</xdr:rowOff>
    </xdr:from>
    <xdr:to>
      <xdr:col>71</xdr:col>
      <xdr:colOff>177800</xdr:colOff>
      <xdr:row>39</xdr:row>
      <xdr:rowOff>99060</xdr:rowOff>
    </xdr:to>
    <xdr:cxnSp macro="">
      <xdr:nvCxnSpPr>
        <xdr:cNvPr id="378" name="直線コネクタ 377"/>
        <xdr:cNvCxnSpPr/>
      </xdr:nvCxnSpPr>
      <xdr:spPr>
        <a:xfrm>
          <a:off x="12814300" y="676503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379"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380"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381"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382"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383" name="n_3mainValue【認定こども園・幼稚園・保育所】&#10;有形固定資産減価償却率"/>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120413</xdr:rowOff>
    </xdr:from>
    <xdr:ext cx="405111" cy="259045"/>
    <xdr:sp macro="" textlink="">
      <xdr:nvSpPr>
        <xdr:cNvPr id="384" name="n_4mainValue【認定こども園・幼稚園・保育所】&#10;有形固定資産減価償却率"/>
        <xdr:cNvSpPr txBox="1"/>
      </xdr:nvSpPr>
      <xdr:spPr>
        <a:xfrm>
          <a:off x="12611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08" name="直線コネクタ 407"/>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0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10" name="直線コネクタ 40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11"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12" name="直線コネクタ 411"/>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13"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14" name="フローチャート: 判断 413"/>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15" name="フローチャート: 判断 414"/>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16" name="フローチャート: 判断 415"/>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17" name="フローチャート: 判断 416"/>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18" name="フローチャート: 判断 417"/>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36830</xdr:rowOff>
    </xdr:from>
    <xdr:to>
      <xdr:col>98</xdr:col>
      <xdr:colOff>38100</xdr:colOff>
      <xdr:row>39</xdr:row>
      <xdr:rowOff>138430</xdr:rowOff>
    </xdr:to>
    <xdr:sp macro="" textlink="">
      <xdr:nvSpPr>
        <xdr:cNvPr id="424" name="楕円 423"/>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6367</xdr:rowOff>
    </xdr:from>
    <xdr:ext cx="469744" cy="259045"/>
    <xdr:sp macro="" textlink="">
      <xdr:nvSpPr>
        <xdr:cNvPr id="425"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26"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27"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28"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429" name="n_4mainValue【認定こども園・幼稚園・保育所】&#10;一人当たり面積"/>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454" name="直線コネクタ 453"/>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55"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56" name="直線コネクタ 455"/>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45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458" name="直線コネクタ 45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459"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460" name="フローチャート: 判断 459"/>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61" name="フローチャート: 判断 460"/>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462" name="フローチャート: 判断 461"/>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463" name="フローチャート: 判断 462"/>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464" name="フローチャート: 判断 463"/>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71120</xdr:rowOff>
    </xdr:from>
    <xdr:to>
      <xdr:col>72</xdr:col>
      <xdr:colOff>38100</xdr:colOff>
      <xdr:row>64</xdr:row>
      <xdr:rowOff>1270</xdr:rowOff>
    </xdr:to>
    <xdr:sp macro="" textlink="">
      <xdr:nvSpPr>
        <xdr:cNvPr id="470" name="楕円 469"/>
        <xdr:cNvSpPr/>
      </xdr:nvSpPr>
      <xdr:spPr>
        <a:xfrm>
          <a:off x="1365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97790</xdr:rowOff>
    </xdr:from>
    <xdr:to>
      <xdr:col>67</xdr:col>
      <xdr:colOff>101600</xdr:colOff>
      <xdr:row>63</xdr:row>
      <xdr:rowOff>27940</xdr:rowOff>
    </xdr:to>
    <xdr:sp macro="" textlink="">
      <xdr:nvSpPr>
        <xdr:cNvPr id="471" name="楕円 470"/>
        <xdr:cNvSpPr/>
      </xdr:nvSpPr>
      <xdr:spPr>
        <a:xfrm>
          <a:off x="1276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148590</xdr:rowOff>
    </xdr:from>
    <xdr:to>
      <xdr:col>71</xdr:col>
      <xdr:colOff>177800</xdr:colOff>
      <xdr:row>63</xdr:row>
      <xdr:rowOff>121920</xdr:rowOff>
    </xdr:to>
    <xdr:cxnSp macro="">
      <xdr:nvCxnSpPr>
        <xdr:cNvPr id="472" name="直線コネクタ 471"/>
        <xdr:cNvCxnSpPr/>
      </xdr:nvCxnSpPr>
      <xdr:spPr>
        <a:xfrm>
          <a:off x="12814300" y="107784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73"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474"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475" name="n_3ave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476" name="n_4ave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163847</xdr:rowOff>
    </xdr:from>
    <xdr:ext cx="405111" cy="259045"/>
    <xdr:sp macro="" textlink="">
      <xdr:nvSpPr>
        <xdr:cNvPr id="477" name="n_3mainValue【学校施設】&#10;有形固定資産減価償却率"/>
        <xdr:cNvSpPr txBox="1"/>
      </xdr:nvSpPr>
      <xdr:spPr>
        <a:xfrm>
          <a:off x="13500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19067</xdr:rowOff>
    </xdr:from>
    <xdr:ext cx="405111" cy="259045"/>
    <xdr:sp macro="" textlink="">
      <xdr:nvSpPr>
        <xdr:cNvPr id="478" name="n_4mainValue【学校施設】&#10;有形固定資産減価償却率"/>
        <xdr:cNvSpPr txBox="1"/>
      </xdr:nvSpPr>
      <xdr:spPr>
        <a:xfrm>
          <a:off x="12611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05" name="直線コネクタ 504"/>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06"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07" name="直線コネクタ 50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08"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09" name="直線コネクタ 508"/>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15801</xdr:rowOff>
    </xdr:from>
    <xdr:ext cx="469744" cy="259045"/>
    <xdr:sp macro="" textlink="">
      <xdr:nvSpPr>
        <xdr:cNvPr id="510" name="【学校施設】&#10;一人当たり面積平均値テキスト"/>
        <xdr:cNvSpPr txBox="1"/>
      </xdr:nvSpPr>
      <xdr:spPr>
        <a:xfrm>
          <a:off x="22199600" y="1030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11" name="フローチャート: 判断 510"/>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12" name="フローチャート: 判断 511"/>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13" name="フローチャート: 判断 512"/>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14" name="フローチャート: 判断 513"/>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15" name="フローチャート: 判断 514"/>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6" name="テキスト ボックス 5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48804</xdr:rowOff>
    </xdr:from>
    <xdr:to>
      <xdr:col>102</xdr:col>
      <xdr:colOff>165100</xdr:colOff>
      <xdr:row>55</xdr:row>
      <xdr:rowOff>150404</xdr:rowOff>
    </xdr:to>
    <xdr:sp macro="" textlink="">
      <xdr:nvSpPr>
        <xdr:cNvPr id="521" name="楕円 520"/>
        <xdr:cNvSpPr/>
      </xdr:nvSpPr>
      <xdr:spPr>
        <a:xfrm>
          <a:off x="19494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54</xdr:row>
      <xdr:rowOff>171269</xdr:rowOff>
    </xdr:from>
    <xdr:to>
      <xdr:col>98</xdr:col>
      <xdr:colOff>38100</xdr:colOff>
      <xdr:row>55</xdr:row>
      <xdr:rowOff>101419</xdr:rowOff>
    </xdr:to>
    <xdr:sp macro="" textlink="">
      <xdr:nvSpPr>
        <xdr:cNvPr id="522" name="楕円 521"/>
        <xdr:cNvSpPr/>
      </xdr:nvSpPr>
      <xdr:spPr>
        <a:xfrm>
          <a:off x="18605500" y="94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50619</xdr:rowOff>
    </xdr:from>
    <xdr:to>
      <xdr:col>102</xdr:col>
      <xdr:colOff>114300</xdr:colOff>
      <xdr:row>55</xdr:row>
      <xdr:rowOff>99604</xdr:rowOff>
    </xdr:to>
    <xdr:cxnSp macro="">
      <xdr:nvCxnSpPr>
        <xdr:cNvPr id="523" name="直線コネクタ 522"/>
        <xdr:cNvCxnSpPr/>
      </xdr:nvCxnSpPr>
      <xdr:spPr>
        <a:xfrm>
          <a:off x="18656300" y="94803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524"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525"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94178</xdr:rowOff>
    </xdr:from>
    <xdr:ext cx="469744" cy="259045"/>
    <xdr:sp macro="" textlink="">
      <xdr:nvSpPr>
        <xdr:cNvPr id="526" name="n_3aveValue【学校施設】&#10;一人当たり面積"/>
        <xdr:cNvSpPr txBox="1"/>
      </xdr:nvSpPr>
      <xdr:spPr>
        <a:xfrm>
          <a:off x="193104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68053</xdr:rowOff>
    </xdr:from>
    <xdr:ext cx="469744" cy="259045"/>
    <xdr:sp macro="" textlink="">
      <xdr:nvSpPr>
        <xdr:cNvPr id="527" name="n_4aveValue【学校施設】&#10;一人当たり面積"/>
        <xdr:cNvSpPr txBox="1"/>
      </xdr:nvSpPr>
      <xdr:spPr>
        <a:xfrm>
          <a:off x="18421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166931</xdr:rowOff>
    </xdr:from>
    <xdr:ext cx="469744" cy="259045"/>
    <xdr:sp macro="" textlink="">
      <xdr:nvSpPr>
        <xdr:cNvPr id="528" name="n_3mainValue【学校施設】&#10;一人当たり面積"/>
        <xdr:cNvSpPr txBox="1"/>
      </xdr:nvSpPr>
      <xdr:spPr>
        <a:xfrm>
          <a:off x="19310427" y="925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117946</xdr:rowOff>
    </xdr:from>
    <xdr:ext cx="469744" cy="259045"/>
    <xdr:sp macro="" textlink="">
      <xdr:nvSpPr>
        <xdr:cNvPr id="529" name="n_4mainValue【学校施設】&#10;一人当たり面積"/>
        <xdr:cNvSpPr txBox="1"/>
      </xdr:nvSpPr>
      <xdr:spPr>
        <a:xfrm>
          <a:off x="18421427" y="920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6" name="テキスト ボックス 5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57" name="直線コネクタ 55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58" name="テキスト ボックス 55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59" name="直線コネクタ 55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60" name="テキスト ボックス 55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61" name="直線コネクタ 56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62" name="テキスト ボックス 56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3" name="直線コネクタ 5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4" name="テキスト ボックス 5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65" name="直線コネクタ 56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66" name="テキスト ボックス 56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67" name="直線コネクタ 56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68" name="テキスト ボックス 56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69" name="直線コネクタ 56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70" name="テキスト ボックス 56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2" name="テキスト ボックス 57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574" name="直線コネクタ 573"/>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575"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576" name="直線コネクタ 575"/>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577"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578" name="直線コネクタ 577"/>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579" name="【公民館】&#10;有形固定資産減価償却率平均値テキスト"/>
        <xdr:cNvSpPr txBox="1"/>
      </xdr:nvSpPr>
      <xdr:spPr>
        <a:xfrm>
          <a:off x="16357600" y="18008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580" name="フローチャート: 判断 579"/>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581" name="フローチャート: 判断 580"/>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582" name="フローチャート: 判断 581"/>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583" name="フローチャート: 判断 582"/>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584" name="フローチャート: 判断 583"/>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165418</xdr:rowOff>
    </xdr:from>
    <xdr:to>
      <xdr:col>72</xdr:col>
      <xdr:colOff>38100</xdr:colOff>
      <xdr:row>108</xdr:row>
      <xdr:rowOff>95568</xdr:rowOff>
    </xdr:to>
    <xdr:sp macro="" textlink="">
      <xdr:nvSpPr>
        <xdr:cNvPr id="590" name="楕円 589"/>
        <xdr:cNvSpPr/>
      </xdr:nvSpPr>
      <xdr:spPr>
        <a:xfrm>
          <a:off x="13652500" y="18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82550</xdr:rowOff>
    </xdr:from>
    <xdr:to>
      <xdr:col>67</xdr:col>
      <xdr:colOff>101600</xdr:colOff>
      <xdr:row>108</xdr:row>
      <xdr:rowOff>12700</xdr:rowOff>
    </xdr:to>
    <xdr:sp macro="" textlink="">
      <xdr:nvSpPr>
        <xdr:cNvPr id="591" name="楕円 590"/>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108</xdr:row>
      <xdr:rowOff>44768</xdr:rowOff>
    </xdr:to>
    <xdr:cxnSp macro="">
      <xdr:nvCxnSpPr>
        <xdr:cNvPr id="592" name="直線コネクタ 591"/>
        <xdr:cNvCxnSpPr/>
      </xdr:nvCxnSpPr>
      <xdr:spPr>
        <a:xfrm>
          <a:off x="12814300" y="1847850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593"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594"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595"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596"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86695</xdr:rowOff>
    </xdr:from>
    <xdr:ext cx="405111" cy="259045"/>
    <xdr:sp macro="" textlink="">
      <xdr:nvSpPr>
        <xdr:cNvPr id="597" name="n_3mainValue【公民館】&#10;有形固定資産減価償却率"/>
        <xdr:cNvSpPr txBox="1"/>
      </xdr:nvSpPr>
      <xdr:spPr>
        <a:xfrm>
          <a:off x="13500744" y="1860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598" name="n_4mainValue【公民館】&#10;有形固定資産減価償却率"/>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9" name="直線コネクタ 60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0" name="テキスト ボックス 60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3" name="直線コネクタ 61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4" name="テキスト ボックス 61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47625</xdr:rowOff>
    </xdr:from>
    <xdr:to>
      <xdr:col>116</xdr:col>
      <xdr:colOff>62864</xdr:colOff>
      <xdr:row>107</xdr:row>
      <xdr:rowOff>121920</xdr:rowOff>
    </xdr:to>
    <xdr:cxnSp macro="">
      <xdr:nvCxnSpPr>
        <xdr:cNvPr id="618" name="直線コネクタ 617"/>
        <xdr:cNvCxnSpPr/>
      </xdr:nvCxnSpPr>
      <xdr:spPr>
        <a:xfrm flipV="1">
          <a:off x="22160864" y="1736407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125747</xdr:rowOff>
    </xdr:from>
    <xdr:ext cx="469744" cy="259045"/>
    <xdr:sp macro="" textlink="">
      <xdr:nvSpPr>
        <xdr:cNvPr id="619" name="【公民館】&#10;一人当たり面積最小値テキスト"/>
        <xdr:cNvSpPr txBox="1"/>
      </xdr:nvSpPr>
      <xdr:spPr>
        <a:xfrm>
          <a:off x="221996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121920</xdr:rowOff>
    </xdr:from>
    <xdr:to>
      <xdr:col>116</xdr:col>
      <xdr:colOff>152400</xdr:colOff>
      <xdr:row>107</xdr:row>
      <xdr:rowOff>121920</xdr:rowOff>
    </xdr:to>
    <xdr:cxnSp macro="">
      <xdr:nvCxnSpPr>
        <xdr:cNvPr id="620" name="直線コネクタ 619"/>
        <xdr:cNvCxnSpPr/>
      </xdr:nvCxnSpPr>
      <xdr:spPr>
        <a:xfrm>
          <a:off x="22072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165752</xdr:rowOff>
    </xdr:from>
    <xdr:ext cx="469744" cy="259045"/>
    <xdr:sp macro="" textlink="">
      <xdr:nvSpPr>
        <xdr:cNvPr id="621" name="【公民館】&#10;一人当たり面積最大値テキスト"/>
        <xdr:cNvSpPr txBox="1"/>
      </xdr:nvSpPr>
      <xdr:spPr>
        <a:xfrm>
          <a:off x="22199600" y="1713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47625</xdr:rowOff>
    </xdr:from>
    <xdr:to>
      <xdr:col>116</xdr:col>
      <xdr:colOff>152400</xdr:colOff>
      <xdr:row>101</xdr:row>
      <xdr:rowOff>47625</xdr:rowOff>
    </xdr:to>
    <xdr:cxnSp macro="">
      <xdr:nvCxnSpPr>
        <xdr:cNvPr id="622" name="直線コネクタ 621"/>
        <xdr:cNvCxnSpPr/>
      </xdr:nvCxnSpPr>
      <xdr:spPr>
        <a:xfrm>
          <a:off x="22072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23"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24" name="フローチャート: 判断 623"/>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156845</xdr:rowOff>
    </xdr:from>
    <xdr:to>
      <xdr:col>112</xdr:col>
      <xdr:colOff>38100</xdr:colOff>
      <xdr:row>105</xdr:row>
      <xdr:rowOff>86995</xdr:rowOff>
    </xdr:to>
    <xdr:sp macro="" textlink="">
      <xdr:nvSpPr>
        <xdr:cNvPr id="625" name="フローチャート: 判断 624"/>
        <xdr:cNvSpPr/>
      </xdr:nvSpPr>
      <xdr:spPr>
        <a:xfrm>
          <a:off x="21272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116839</xdr:rowOff>
    </xdr:from>
    <xdr:to>
      <xdr:col>107</xdr:col>
      <xdr:colOff>101600</xdr:colOff>
      <xdr:row>105</xdr:row>
      <xdr:rowOff>46989</xdr:rowOff>
    </xdr:to>
    <xdr:sp macro="" textlink="">
      <xdr:nvSpPr>
        <xdr:cNvPr id="626" name="フローチャート: 判断 625"/>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627" name="フローチャート: 判断 626"/>
        <xdr:cNvSpPr/>
      </xdr:nvSpPr>
      <xdr:spPr>
        <a:xfrm>
          <a:off x="19494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31114</xdr:rowOff>
    </xdr:from>
    <xdr:to>
      <xdr:col>98</xdr:col>
      <xdr:colOff>38100</xdr:colOff>
      <xdr:row>104</xdr:row>
      <xdr:rowOff>132714</xdr:rowOff>
    </xdr:to>
    <xdr:sp macro="" textlink="">
      <xdr:nvSpPr>
        <xdr:cNvPr id="628" name="フローチャート: 判断 627"/>
        <xdr:cNvSpPr/>
      </xdr:nvSpPr>
      <xdr:spPr>
        <a:xfrm>
          <a:off x="18605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101</xdr:row>
      <xdr:rowOff>36830</xdr:rowOff>
    </xdr:from>
    <xdr:to>
      <xdr:col>102</xdr:col>
      <xdr:colOff>165100</xdr:colOff>
      <xdr:row>101</xdr:row>
      <xdr:rowOff>138430</xdr:rowOff>
    </xdr:to>
    <xdr:sp macro="" textlink="">
      <xdr:nvSpPr>
        <xdr:cNvPr id="634" name="楕円 633"/>
        <xdr:cNvSpPr/>
      </xdr:nvSpPr>
      <xdr:spPr>
        <a:xfrm>
          <a:off x="19494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105411</xdr:rowOff>
    </xdr:from>
    <xdr:to>
      <xdr:col>98</xdr:col>
      <xdr:colOff>38100</xdr:colOff>
      <xdr:row>101</xdr:row>
      <xdr:rowOff>35561</xdr:rowOff>
    </xdr:to>
    <xdr:sp macro="" textlink="">
      <xdr:nvSpPr>
        <xdr:cNvPr id="635" name="楕円 634"/>
        <xdr:cNvSpPr/>
      </xdr:nvSpPr>
      <xdr:spPr>
        <a:xfrm>
          <a:off x="18605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156211</xdr:rowOff>
    </xdr:from>
    <xdr:to>
      <xdr:col>102</xdr:col>
      <xdr:colOff>114300</xdr:colOff>
      <xdr:row>101</xdr:row>
      <xdr:rowOff>87630</xdr:rowOff>
    </xdr:to>
    <xdr:cxnSp macro="">
      <xdr:nvCxnSpPr>
        <xdr:cNvPr id="636" name="直線コネクタ 635"/>
        <xdr:cNvCxnSpPr/>
      </xdr:nvCxnSpPr>
      <xdr:spPr>
        <a:xfrm>
          <a:off x="18656300" y="173012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103522</xdr:rowOff>
    </xdr:from>
    <xdr:ext cx="469744" cy="259045"/>
    <xdr:sp macro="" textlink="">
      <xdr:nvSpPr>
        <xdr:cNvPr id="637" name="n_1aveValue【公民館】&#10;一人当たり面積"/>
        <xdr:cNvSpPr txBox="1"/>
      </xdr:nvSpPr>
      <xdr:spPr>
        <a:xfrm>
          <a:off x="210757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638" name="n_2ave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3827</xdr:rowOff>
    </xdr:from>
    <xdr:ext cx="469744" cy="259045"/>
    <xdr:sp macro="" textlink="">
      <xdr:nvSpPr>
        <xdr:cNvPr id="639" name="n_3aveValue【公民館】&#10;一人当たり面積"/>
        <xdr:cNvSpPr txBox="1"/>
      </xdr:nvSpPr>
      <xdr:spPr>
        <a:xfrm>
          <a:off x="19310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123841</xdr:rowOff>
    </xdr:from>
    <xdr:ext cx="469744" cy="259045"/>
    <xdr:sp macro="" textlink="">
      <xdr:nvSpPr>
        <xdr:cNvPr id="640" name="n_4aveValue【公民館】&#10;一人当たり面積"/>
        <xdr:cNvSpPr txBox="1"/>
      </xdr:nvSpPr>
      <xdr:spPr>
        <a:xfrm>
          <a:off x="18421427" y="1795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154957</xdr:rowOff>
    </xdr:from>
    <xdr:ext cx="469744" cy="259045"/>
    <xdr:sp macro="" textlink="">
      <xdr:nvSpPr>
        <xdr:cNvPr id="641" name="n_3mainValue【公民館】&#10;一人当たり面積"/>
        <xdr:cNvSpPr txBox="1"/>
      </xdr:nvSpPr>
      <xdr:spPr>
        <a:xfrm>
          <a:off x="19310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52088</xdr:rowOff>
    </xdr:from>
    <xdr:ext cx="469744" cy="259045"/>
    <xdr:sp macro="" textlink="">
      <xdr:nvSpPr>
        <xdr:cNvPr id="642" name="n_4mainValue【公民館】&#10;一人当たり面積"/>
        <xdr:cNvSpPr txBox="1"/>
      </xdr:nvSpPr>
      <xdr:spPr>
        <a:xfrm>
          <a:off x="1842142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ほとんどの施設において、有形固定資産減価償却率及び一人当たり面積ともに類似団体と比較して高い水準となっている。特に公営住宅、公民館及び学校施設の一人当たり面積では、約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倍から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倍と突出して高くなっている。また、学校教育系施設と公営住宅の延床面積で、当市の総延床面積の約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割を占めていることから、平成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年度に策定した公共施設等総合管理計画では、公営住宅の縮減目標率を</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％、学校施設の縮減目標率を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と定めている。今後、個別施設計画を策定する中で、老朽化した施設の統合、廃止及び集約化に取り組むことで施設総量の縮小を図り、既存施設には適切な改修などを行い、有形固定資産減価償却率の引き下げにも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110,122
108,208
274.45
47,502,093
45,115,411
2,199,000
25,517,444
34,517,773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146231</xdr:rowOff>
    </xdr:from>
    <xdr:to>
      <xdr:col>10</xdr:col>
      <xdr:colOff>165100</xdr:colOff>
      <xdr:row>38</xdr:row>
      <xdr:rowOff>76381</xdr:rowOff>
    </xdr:to>
    <xdr:sp macro="" textlink="">
      <xdr:nvSpPr>
        <xdr:cNvPr id="74" name="楕円 73"/>
        <xdr:cNvSpPr/>
      </xdr:nvSpPr>
      <xdr:spPr>
        <a:xfrm>
          <a:off x="1968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44994</xdr:rowOff>
    </xdr:from>
    <xdr:to>
      <xdr:col>6</xdr:col>
      <xdr:colOff>38100</xdr:colOff>
      <xdr:row>34</xdr:row>
      <xdr:rowOff>146594</xdr:rowOff>
    </xdr:to>
    <xdr:sp macro="" textlink="">
      <xdr:nvSpPr>
        <xdr:cNvPr id="75" name="楕円 74"/>
        <xdr:cNvSpPr/>
      </xdr:nvSpPr>
      <xdr:spPr>
        <a:xfrm>
          <a:off x="1079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95794</xdr:rowOff>
    </xdr:from>
    <xdr:to>
      <xdr:col>10</xdr:col>
      <xdr:colOff>114300</xdr:colOff>
      <xdr:row>38</xdr:row>
      <xdr:rowOff>25581</xdr:rowOff>
    </xdr:to>
    <xdr:cxnSp macro="">
      <xdr:nvCxnSpPr>
        <xdr:cNvPr id="76" name="直線コネクタ 75"/>
        <xdr:cNvCxnSpPr/>
      </xdr:nvCxnSpPr>
      <xdr:spPr>
        <a:xfrm>
          <a:off x="1130300" y="5925094"/>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77"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8"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79"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80" name="n_4aveValue【図書館】&#10;有形固定資産減価償却率"/>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67508</xdr:rowOff>
    </xdr:from>
    <xdr:ext cx="405111" cy="259045"/>
    <xdr:sp macro="" textlink="">
      <xdr:nvSpPr>
        <xdr:cNvPr id="81" name="n_3mainValue【図書館】&#10;有形固定資産減価償却率"/>
        <xdr:cNvSpPr txBox="1"/>
      </xdr:nvSpPr>
      <xdr:spPr>
        <a:xfrm>
          <a:off x="1816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163121</xdr:rowOff>
    </xdr:from>
    <xdr:ext cx="405111" cy="259045"/>
    <xdr:sp macro="" textlink="">
      <xdr:nvSpPr>
        <xdr:cNvPr id="82" name="n_4mainValue【図書館】&#10;有形固定資産減価償却率"/>
        <xdr:cNvSpPr txBox="1"/>
      </xdr:nvSpPr>
      <xdr:spPr>
        <a:xfrm>
          <a:off x="927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06" name="直線コネクタ 105"/>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7"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8" name="直線コネクタ 107"/>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09"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0" name="直線コネクタ 109"/>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1"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2" name="フローチャート: 判断 11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3" name="フローチャート: 判断 112"/>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16" name="フローチャート: 判断 115"/>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107950</xdr:rowOff>
    </xdr:from>
    <xdr:to>
      <xdr:col>41</xdr:col>
      <xdr:colOff>101600</xdr:colOff>
      <xdr:row>40</xdr:row>
      <xdr:rowOff>38100</xdr:rowOff>
    </xdr:to>
    <xdr:sp macro="" textlink="">
      <xdr:nvSpPr>
        <xdr:cNvPr id="122" name="楕円 121"/>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23" name="楕円 122"/>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41</xdr:row>
      <xdr:rowOff>82550</xdr:rowOff>
    </xdr:to>
    <xdr:cxnSp macro="">
      <xdr:nvCxnSpPr>
        <xdr:cNvPr id="124" name="直線コネクタ 123"/>
        <xdr:cNvCxnSpPr/>
      </xdr:nvCxnSpPr>
      <xdr:spPr>
        <a:xfrm flipV="1">
          <a:off x="6972300" y="684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5"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6"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7"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28"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29"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30" name="n_4mainValue【図書館】&#10;一人当たり面積"/>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55" name="直線コネクタ 154"/>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56"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57" name="直線コネクタ 156"/>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8"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9" name="直線コネクタ 158"/>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0"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1" name="フローチャート: 判断 16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62" name="フローチャート: 判断 161"/>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3" name="フローチャート: 判断 162"/>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4" name="フローチャート: 判断 163"/>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65" name="フローチャート: 判断 164"/>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156845</xdr:rowOff>
    </xdr:from>
    <xdr:to>
      <xdr:col>10</xdr:col>
      <xdr:colOff>165100</xdr:colOff>
      <xdr:row>60</xdr:row>
      <xdr:rowOff>86995</xdr:rowOff>
    </xdr:to>
    <xdr:sp macro="" textlink="">
      <xdr:nvSpPr>
        <xdr:cNvPr id="171" name="楕円 170"/>
        <xdr:cNvSpPr/>
      </xdr:nvSpPr>
      <xdr:spPr>
        <a:xfrm>
          <a:off x="1968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84455</xdr:rowOff>
    </xdr:from>
    <xdr:to>
      <xdr:col>6</xdr:col>
      <xdr:colOff>38100</xdr:colOff>
      <xdr:row>60</xdr:row>
      <xdr:rowOff>14605</xdr:rowOff>
    </xdr:to>
    <xdr:sp macro="" textlink="">
      <xdr:nvSpPr>
        <xdr:cNvPr id="172" name="楕円 171"/>
        <xdr:cNvSpPr/>
      </xdr:nvSpPr>
      <xdr:spPr>
        <a:xfrm>
          <a:off x="1079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135255</xdr:rowOff>
    </xdr:from>
    <xdr:to>
      <xdr:col>10</xdr:col>
      <xdr:colOff>114300</xdr:colOff>
      <xdr:row>60</xdr:row>
      <xdr:rowOff>36195</xdr:rowOff>
    </xdr:to>
    <xdr:cxnSp macro="">
      <xdr:nvCxnSpPr>
        <xdr:cNvPr id="173" name="直線コネクタ 172"/>
        <xdr:cNvCxnSpPr/>
      </xdr:nvCxnSpPr>
      <xdr:spPr>
        <a:xfrm>
          <a:off x="1130300" y="10250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74"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5"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76"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77"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78" name="n_3mainValue【体育館・プール】&#10;有形固定資産減価償却率"/>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5732</xdr:rowOff>
    </xdr:from>
    <xdr:ext cx="405111" cy="259045"/>
    <xdr:sp macro="" textlink="">
      <xdr:nvSpPr>
        <xdr:cNvPr id="179" name="n_4mainValue【体育館・プール】&#10;有形固定資産減価償却率"/>
        <xdr:cNvSpPr txBox="1"/>
      </xdr:nvSpPr>
      <xdr:spPr>
        <a:xfrm>
          <a:off x="927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3" name="直線コネクタ 202"/>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4"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5" name="直線コネクタ 204"/>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6"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7" name="直線コネクタ 206"/>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08"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09" name="フローチャート: 判断 208"/>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10" name="フローチャート: 判断 209"/>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11" name="フローチャート: 判断 210"/>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12" name="フローチャート: 判断 211"/>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13" name="フローチャート: 判断 212"/>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13970</xdr:rowOff>
    </xdr:from>
    <xdr:to>
      <xdr:col>41</xdr:col>
      <xdr:colOff>101600</xdr:colOff>
      <xdr:row>59</xdr:row>
      <xdr:rowOff>115570</xdr:rowOff>
    </xdr:to>
    <xdr:sp macro="" textlink="">
      <xdr:nvSpPr>
        <xdr:cNvPr id="219" name="楕円 218"/>
        <xdr:cNvSpPr/>
      </xdr:nvSpPr>
      <xdr:spPr>
        <a:xfrm>
          <a:off x="781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25400</xdr:rowOff>
    </xdr:from>
    <xdr:to>
      <xdr:col>36</xdr:col>
      <xdr:colOff>165100</xdr:colOff>
      <xdr:row>59</xdr:row>
      <xdr:rowOff>127000</xdr:rowOff>
    </xdr:to>
    <xdr:sp macro="" textlink="">
      <xdr:nvSpPr>
        <xdr:cNvPr id="220" name="楕円 219"/>
        <xdr:cNvSpPr/>
      </xdr:nvSpPr>
      <xdr:spPr>
        <a:xfrm>
          <a:off x="692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64770</xdr:rowOff>
    </xdr:from>
    <xdr:to>
      <xdr:col>41</xdr:col>
      <xdr:colOff>50800</xdr:colOff>
      <xdr:row>59</xdr:row>
      <xdr:rowOff>76200</xdr:rowOff>
    </xdr:to>
    <xdr:cxnSp macro="">
      <xdr:nvCxnSpPr>
        <xdr:cNvPr id="221" name="直線コネクタ 220"/>
        <xdr:cNvCxnSpPr/>
      </xdr:nvCxnSpPr>
      <xdr:spPr>
        <a:xfrm flipV="1">
          <a:off x="6972300" y="10180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22"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23"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24" name="n_3aveValue【体育館・プール】&#10;一人当たり面積"/>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25" name="n_4aveValue【体育館・プール】&#10;一人当たり面積"/>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132097</xdr:rowOff>
    </xdr:from>
    <xdr:ext cx="469744" cy="259045"/>
    <xdr:sp macro="" textlink="">
      <xdr:nvSpPr>
        <xdr:cNvPr id="226" name="n_3mainValue【体育館・プール】&#10;一人当たり面積"/>
        <xdr:cNvSpPr txBox="1"/>
      </xdr:nvSpPr>
      <xdr:spPr>
        <a:xfrm>
          <a:off x="7626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143527</xdr:rowOff>
    </xdr:from>
    <xdr:ext cx="469744" cy="259045"/>
    <xdr:sp macro="" textlink="">
      <xdr:nvSpPr>
        <xdr:cNvPr id="227" name="n_4mainValue【体育館・プール】&#10;一人当たり面積"/>
        <xdr:cNvSpPr txBox="1"/>
      </xdr:nvSpPr>
      <xdr:spPr>
        <a:xfrm>
          <a:off x="67374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52" name="直線コネクタ 251"/>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53"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54" name="直線コネクタ 253"/>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5"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6" name="直線コネクタ 255"/>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57"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58" name="フローチャート: 判断 257"/>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59" name="フローチャート: 判断 258"/>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60" name="フローチャート: 判断 259"/>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61" name="フローチャート: 判断 260"/>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62" name="フローチャート: 判断 26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69214</xdr:rowOff>
    </xdr:from>
    <xdr:to>
      <xdr:col>10</xdr:col>
      <xdr:colOff>165100</xdr:colOff>
      <xdr:row>82</xdr:row>
      <xdr:rowOff>170814</xdr:rowOff>
    </xdr:to>
    <xdr:sp macro="" textlink="">
      <xdr:nvSpPr>
        <xdr:cNvPr id="268" name="楕円 267"/>
        <xdr:cNvSpPr/>
      </xdr:nvSpPr>
      <xdr:spPr>
        <a:xfrm>
          <a:off x="1968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69" name="楕円 268"/>
        <xdr:cNvSpPr/>
      </xdr:nvSpPr>
      <xdr:spPr>
        <a:xfrm>
          <a:off x="1079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28575</xdr:rowOff>
    </xdr:from>
    <xdr:to>
      <xdr:col>10</xdr:col>
      <xdr:colOff>114300</xdr:colOff>
      <xdr:row>82</xdr:row>
      <xdr:rowOff>120014</xdr:rowOff>
    </xdr:to>
    <xdr:cxnSp macro="">
      <xdr:nvCxnSpPr>
        <xdr:cNvPr id="270" name="直線コネクタ 269"/>
        <xdr:cNvCxnSpPr/>
      </xdr:nvCxnSpPr>
      <xdr:spPr>
        <a:xfrm>
          <a:off x="1130300" y="1408747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271"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72"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273"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74"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275" name="n_3mainValue【福祉施設】&#10;有形固定資産減価償却率"/>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276" name="n_4mainValue【福祉施設】&#10;有形固定資産減価償却率"/>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00" name="直線コネクタ 29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2" name="直線コネクタ 30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0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04" name="直線コネクタ 30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05" name="【福祉施設】&#10;一人当たり面積平均値テキスト"/>
        <xdr:cNvSpPr txBox="1"/>
      </xdr:nvSpPr>
      <xdr:spPr>
        <a:xfrm>
          <a:off x="10515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06" name="フローチャート: 判断 30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07" name="フローチャート: 判断 30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08" name="フローチャート: 判断 30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09" name="フローチャート: 判断 30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10" name="フローチャート: 判断 30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17780</xdr:rowOff>
    </xdr:from>
    <xdr:to>
      <xdr:col>41</xdr:col>
      <xdr:colOff>101600</xdr:colOff>
      <xdr:row>78</xdr:row>
      <xdr:rowOff>119380</xdr:rowOff>
    </xdr:to>
    <xdr:sp macro="" textlink="">
      <xdr:nvSpPr>
        <xdr:cNvPr id="316" name="楕円 315"/>
        <xdr:cNvSpPr/>
      </xdr:nvSpPr>
      <xdr:spPr>
        <a:xfrm>
          <a:off x="781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77</xdr:row>
      <xdr:rowOff>166370</xdr:rowOff>
    </xdr:from>
    <xdr:to>
      <xdr:col>36</xdr:col>
      <xdr:colOff>165100</xdr:colOff>
      <xdr:row>78</xdr:row>
      <xdr:rowOff>96520</xdr:rowOff>
    </xdr:to>
    <xdr:sp macro="" textlink="">
      <xdr:nvSpPr>
        <xdr:cNvPr id="317" name="楕円 316"/>
        <xdr:cNvSpPr/>
      </xdr:nvSpPr>
      <xdr:spPr>
        <a:xfrm>
          <a:off x="6921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45720</xdr:rowOff>
    </xdr:from>
    <xdr:to>
      <xdr:col>41</xdr:col>
      <xdr:colOff>50800</xdr:colOff>
      <xdr:row>78</xdr:row>
      <xdr:rowOff>68580</xdr:rowOff>
    </xdr:to>
    <xdr:cxnSp macro="">
      <xdr:nvCxnSpPr>
        <xdr:cNvPr id="318" name="直線コネクタ 317"/>
        <xdr:cNvCxnSpPr/>
      </xdr:nvCxnSpPr>
      <xdr:spPr>
        <a:xfrm>
          <a:off x="6972300" y="13418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19"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0"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21"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102888</xdr:rowOff>
    </xdr:from>
    <xdr:ext cx="469744" cy="259045"/>
    <xdr:sp macro="" textlink="">
      <xdr:nvSpPr>
        <xdr:cNvPr id="322" name="n_4aveValue【福祉施設】&#10;一人当たり面積"/>
        <xdr:cNvSpPr txBox="1"/>
      </xdr:nvSpPr>
      <xdr:spPr>
        <a:xfrm>
          <a:off x="6737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135907</xdr:rowOff>
    </xdr:from>
    <xdr:ext cx="469744" cy="259045"/>
    <xdr:sp macro="" textlink="">
      <xdr:nvSpPr>
        <xdr:cNvPr id="323" name="n_3mainValue【福祉施設】&#10;一人当たり面積"/>
        <xdr:cNvSpPr txBox="1"/>
      </xdr:nvSpPr>
      <xdr:spPr>
        <a:xfrm>
          <a:off x="7626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113047</xdr:rowOff>
    </xdr:from>
    <xdr:ext cx="469744" cy="259045"/>
    <xdr:sp macro="" textlink="">
      <xdr:nvSpPr>
        <xdr:cNvPr id="324" name="n_4mainValue【福祉施設】&#10;一人当たり面積"/>
        <xdr:cNvSpPr txBox="1"/>
      </xdr:nvSpPr>
      <xdr:spPr>
        <a:xfrm>
          <a:off x="67374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7" name="テキスト ボックス 33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7" name="テキスト ボックス 34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50" name="直線コネクタ 349"/>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51"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2" name="直線コネクタ 351"/>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53"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54" name="直線コネクタ 353"/>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355"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56" name="フローチャート: 判断 355"/>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57" name="フローチャート: 判断 356"/>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58" name="フローチャート: 判断 357"/>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59" name="フローチャート: 判断 358"/>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60" name="フローチャート: 判断 359"/>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71120</xdr:rowOff>
    </xdr:from>
    <xdr:to>
      <xdr:col>10</xdr:col>
      <xdr:colOff>165100</xdr:colOff>
      <xdr:row>104</xdr:row>
      <xdr:rowOff>1270</xdr:rowOff>
    </xdr:to>
    <xdr:sp macro="" textlink="">
      <xdr:nvSpPr>
        <xdr:cNvPr id="366" name="楕円 365"/>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5806</xdr:rowOff>
    </xdr:from>
    <xdr:to>
      <xdr:col>6</xdr:col>
      <xdr:colOff>38100</xdr:colOff>
      <xdr:row>103</xdr:row>
      <xdr:rowOff>107406</xdr:rowOff>
    </xdr:to>
    <xdr:sp macro="" textlink="">
      <xdr:nvSpPr>
        <xdr:cNvPr id="367" name="楕円 366"/>
        <xdr:cNvSpPr/>
      </xdr:nvSpPr>
      <xdr:spPr>
        <a:xfrm>
          <a:off x="1079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56606</xdr:rowOff>
    </xdr:from>
    <xdr:to>
      <xdr:col>10</xdr:col>
      <xdr:colOff>114300</xdr:colOff>
      <xdr:row>103</xdr:row>
      <xdr:rowOff>121920</xdr:rowOff>
    </xdr:to>
    <xdr:cxnSp macro="">
      <xdr:nvCxnSpPr>
        <xdr:cNvPr id="368" name="直線コネクタ 367"/>
        <xdr:cNvCxnSpPr/>
      </xdr:nvCxnSpPr>
      <xdr:spPr>
        <a:xfrm>
          <a:off x="1130300" y="177159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369"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370"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371"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109963</xdr:rowOff>
    </xdr:from>
    <xdr:ext cx="405111" cy="259045"/>
    <xdr:sp macro="" textlink="">
      <xdr:nvSpPr>
        <xdr:cNvPr id="372" name="n_4aveValue【市民会館】&#10;有形固定資産減価償却率"/>
        <xdr:cNvSpPr txBox="1"/>
      </xdr:nvSpPr>
      <xdr:spPr>
        <a:xfrm>
          <a:off x="9277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373" name="n_3mainValue【市民会館】&#10;有形固定資産減価償却率"/>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123933</xdr:rowOff>
    </xdr:from>
    <xdr:ext cx="405111" cy="259045"/>
    <xdr:sp macro="" textlink="">
      <xdr:nvSpPr>
        <xdr:cNvPr id="374" name="n_4mainValue【市民会館】&#10;有形固定資産減価償却率"/>
        <xdr:cNvSpPr txBox="1"/>
      </xdr:nvSpPr>
      <xdr:spPr>
        <a:xfrm>
          <a:off x="927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398" name="直線コネクタ 397"/>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9"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0" name="直線コネクタ 399"/>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01"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02" name="直線コネクタ 401"/>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3"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4" name="フローチャート: 判断 403"/>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05" name="フローチャート: 判断 404"/>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06" name="フローチャート: 判断 405"/>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07" name="フローチャート: 判断 406"/>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08" name="フローチャート: 判断 407"/>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25400</xdr:rowOff>
    </xdr:from>
    <xdr:to>
      <xdr:col>41</xdr:col>
      <xdr:colOff>101600</xdr:colOff>
      <xdr:row>104</xdr:row>
      <xdr:rowOff>127000</xdr:rowOff>
    </xdr:to>
    <xdr:sp macro="" textlink="">
      <xdr:nvSpPr>
        <xdr:cNvPr id="414" name="楕円 413"/>
        <xdr:cNvSpPr/>
      </xdr:nvSpPr>
      <xdr:spPr>
        <a:xfrm>
          <a:off x="781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36830</xdr:rowOff>
    </xdr:from>
    <xdr:to>
      <xdr:col>36</xdr:col>
      <xdr:colOff>165100</xdr:colOff>
      <xdr:row>104</xdr:row>
      <xdr:rowOff>138430</xdr:rowOff>
    </xdr:to>
    <xdr:sp macro="" textlink="">
      <xdr:nvSpPr>
        <xdr:cNvPr id="415" name="楕円 414"/>
        <xdr:cNvSpPr/>
      </xdr:nvSpPr>
      <xdr:spPr>
        <a:xfrm>
          <a:off x="692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87630</xdr:rowOff>
    </xdr:to>
    <xdr:cxnSp macro="">
      <xdr:nvCxnSpPr>
        <xdr:cNvPr id="416" name="直線コネクタ 415"/>
        <xdr:cNvCxnSpPr/>
      </xdr:nvCxnSpPr>
      <xdr:spPr>
        <a:xfrm flipV="1">
          <a:off x="6972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17"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1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19"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20" name="n_4aveValue【市民会館】&#10;一人当たり面積"/>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421" name="n_3mainValue【市民会館】&#10;一人当たり面積"/>
        <xdr:cNvSpPr txBox="1"/>
      </xdr:nvSpPr>
      <xdr:spPr>
        <a:xfrm>
          <a:off x="7626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154957</xdr:rowOff>
    </xdr:from>
    <xdr:ext cx="469744" cy="259045"/>
    <xdr:sp macro="" textlink="">
      <xdr:nvSpPr>
        <xdr:cNvPr id="422" name="n_4mainValue【市民会館】&#10;一人当たり面積"/>
        <xdr:cNvSpPr txBox="1"/>
      </xdr:nvSpPr>
      <xdr:spPr>
        <a:xfrm>
          <a:off x="6737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3" name="テキスト ボックス 43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4" name="直線コネクタ 4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5" name="テキスト ボックス 4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6" name="直線コネクタ 4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7" name="テキスト ボックス 4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8" name="直線コネクタ 4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9" name="テキスト ボックス 4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0" name="直線コネクタ 4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1" name="テキスト ボックス 4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2" name="直線コネクタ 4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43" name="テキスト ボックス 44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46" name="直線コネクタ 445"/>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47"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48" name="直線コネクタ 447"/>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49"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50" name="直線コネクタ 449"/>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51" name="【一般廃棄物処理施設】&#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52" name="フローチャート: 判断 451"/>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453" name="フローチャート: 判断 452"/>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54" name="フローチャート: 判断 453"/>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455" name="フローチャート: 判断 454"/>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456" name="フローチャート: 判断 455"/>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158750</xdr:rowOff>
    </xdr:from>
    <xdr:to>
      <xdr:col>72</xdr:col>
      <xdr:colOff>38100</xdr:colOff>
      <xdr:row>39</xdr:row>
      <xdr:rowOff>88900</xdr:rowOff>
    </xdr:to>
    <xdr:sp macro="" textlink="">
      <xdr:nvSpPr>
        <xdr:cNvPr id="462" name="楕円 461"/>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73025</xdr:rowOff>
    </xdr:from>
    <xdr:to>
      <xdr:col>67</xdr:col>
      <xdr:colOff>101600</xdr:colOff>
      <xdr:row>39</xdr:row>
      <xdr:rowOff>3175</xdr:rowOff>
    </xdr:to>
    <xdr:sp macro="" textlink="">
      <xdr:nvSpPr>
        <xdr:cNvPr id="463" name="楕円 462"/>
        <xdr:cNvSpPr/>
      </xdr:nvSpPr>
      <xdr:spPr>
        <a:xfrm>
          <a:off x="12763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123825</xdr:rowOff>
    </xdr:from>
    <xdr:to>
      <xdr:col>71</xdr:col>
      <xdr:colOff>177800</xdr:colOff>
      <xdr:row>39</xdr:row>
      <xdr:rowOff>38100</xdr:rowOff>
    </xdr:to>
    <xdr:cxnSp macro="">
      <xdr:nvCxnSpPr>
        <xdr:cNvPr id="464" name="直線コネクタ 463"/>
        <xdr:cNvCxnSpPr/>
      </xdr:nvCxnSpPr>
      <xdr:spPr>
        <a:xfrm>
          <a:off x="12814300" y="66389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465"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66"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467"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100982</xdr:rowOff>
    </xdr:from>
    <xdr:ext cx="405111" cy="259045"/>
    <xdr:sp macro="" textlink="">
      <xdr:nvSpPr>
        <xdr:cNvPr id="468" name="n_4aveValue【一般廃棄物処理施設】&#10;有形固定資産減価償却率"/>
        <xdr:cNvSpPr txBox="1"/>
      </xdr:nvSpPr>
      <xdr:spPr>
        <a:xfrm>
          <a:off x="12611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80027</xdr:rowOff>
    </xdr:from>
    <xdr:ext cx="405111" cy="259045"/>
    <xdr:sp macro="" textlink="">
      <xdr:nvSpPr>
        <xdr:cNvPr id="469" name="n_3mainValue【一般廃棄物処理施設】&#10;有形固定資産減価償却率"/>
        <xdr:cNvSpPr txBox="1"/>
      </xdr:nvSpPr>
      <xdr:spPr>
        <a:xfrm>
          <a:off x="13500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19702</xdr:rowOff>
    </xdr:from>
    <xdr:ext cx="405111" cy="259045"/>
    <xdr:sp macro="" textlink="">
      <xdr:nvSpPr>
        <xdr:cNvPr id="470" name="n_4mainValue【一般廃棄物処理施設】&#10;有形固定資産減価償却率"/>
        <xdr:cNvSpPr txBox="1"/>
      </xdr:nvSpPr>
      <xdr:spPr>
        <a:xfrm>
          <a:off x="12611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1" name="直線コネクタ 48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2" name="テキスト ボックス 48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3" name="直線コネクタ 48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4" name="テキスト ボックス 48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5" name="直線コネクタ 48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6" name="テキスト ボックス 48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7" name="直線コネクタ 48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8" name="テキスト ボックス 48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9" name="直線コネクタ 4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0" name="テキスト ボックス 4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49019</xdr:rowOff>
    </xdr:from>
    <xdr:to>
      <xdr:col>116</xdr:col>
      <xdr:colOff>62864</xdr:colOff>
      <xdr:row>41</xdr:row>
      <xdr:rowOff>122254</xdr:rowOff>
    </xdr:to>
    <xdr:cxnSp macro="">
      <xdr:nvCxnSpPr>
        <xdr:cNvPr id="492" name="直線コネクタ 491"/>
        <xdr:cNvCxnSpPr/>
      </xdr:nvCxnSpPr>
      <xdr:spPr>
        <a:xfrm flipV="1">
          <a:off x="22160864" y="6564119"/>
          <a:ext cx="0" cy="58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126081</xdr:rowOff>
    </xdr:from>
    <xdr:ext cx="469744" cy="259045"/>
    <xdr:sp macro="" textlink="">
      <xdr:nvSpPr>
        <xdr:cNvPr id="493" name="【一般廃棄物処理施設】&#10;一人当たり有形固定資産（償却資産）額最小値テキスト"/>
        <xdr:cNvSpPr txBox="1"/>
      </xdr:nvSpPr>
      <xdr:spPr>
        <a:xfrm>
          <a:off x="22199600" y="715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122254</xdr:rowOff>
    </xdr:from>
    <xdr:to>
      <xdr:col>116</xdr:col>
      <xdr:colOff>152400</xdr:colOff>
      <xdr:row>41</xdr:row>
      <xdr:rowOff>122254</xdr:rowOff>
    </xdr:to>
    <xdr:cxnSp macro="">
      <xdr:nvCxnSpPr>
        <xdr:cNvPr id="494" name="直線コネクタ 493"/>
        <xdr:cNvCxnSpPr/>
      </xdr:nvCxnSpPr>
      <xdr:spPr>
        <a:xfrm>
          <a:off x="22072600" y="715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167146</xdr:rowOff>
    </xdr:from>
    <xdr:ext cx="599010" cy="259045"/>
    <xdr:sp macro="" textlink="">
      <xdr:nvSpPr>
        <xdr:cNvPr id="495" name="【一般廃棄物処理施設】&#10;一人当たり有形固定資産（償却資産）額最大値テキスト"/>
        <xdr:cNvSpPr txBox="1"/>
      </xdr:nvSpPr>
      <xdr:spPr>
        <a:xfrm>
          <a:off x="22199600" y="633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49019</xdr:rowOff>
    </xdr:from>
    <xdr:to>
      <xdr:col>116</xdr:col>
      <xdr:colOff>152400</xdr:colOff>
      <xdr:row>38</xdr:row>
      <xdr:rowOff>49019</xdr:rowOff>
    </xdr:to>
    <xdr:cxnSp macro="">
      <xdr:nvCxnSpPr>
        <xdr:cNvPr id="496" name="直線コネクタ 495"/>
        <xdr:cNvCxnSpPr/>
      </xdr:nvCxnSpPr>
      <xdr:spPr>
        <a:xfrm>
          <a:off x="22072600" y="6564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151654</xdr:rowOff>
    </xdr:from>
    <xdr:ext cx="534377" cy="259045"/>
    <xdr:sp macro="" textlink="">
      <xdr:nvSpPr>
        <xdr:cNvPr id="497" name="【一般廃棄物処理施設】&#10;一人当たり有形固定資産（償却資産）額平均値テキスト"/>
        <xdr:cNvSpPr txBox="1"/>
      </xdr:nvSpPr>
      <xdr:spPr>
        <a:xfrm>
          <a:off x="22199600" y="6838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1777</xdr:rowOff>
    </xdr:from>
    <xdr:to>
      <xdr:col>116</xdr:col>
      <xdr:colOff>114300</xdr:colOff>
      <xdr:row>40</xdr:row>
      <xdr:rowOff>103377</xdr:rowOff>
    </xdr:to>
    <xdr:sp macro="" textlink="">
      <xdr:nvSpPr>
        <xdr:cNvPr id="498" name="フローチャート: 判断 497"/>
        <xdr:cNvSpPr/>
      </xdr:nvSpPr>
      <xdr:spPr>
        <a:xfrm>
          <a:off x="22110700" y="685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16503</xdr:rowOff>
    </xdr:from>
    <xdr:to>
      <xdr:col>112</xdr:col>
      <xdr:colOff>38100</xdr:colOff>
      <xdr:row>40</xdr:row>
      <xdr:rowOff>118103</xdr:rowOff>
    </xdr:to>
    <xdr:sp macro="" textlink="">
      <xdr:nvSpPr>
        <xdr:cNvPr id="499" name="フローチャート: 判断 498"/>
        <xdr:cNvSpPr/>
      </xdr:nvSpPr>
      <xdr:spPr>
        <a:xfrm>
          <a:off x="21272500" y="68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18464</xdr:rowOff>
    </xdr:from>
    <xdr:to>
      <xdr:col>107</xdr:col>
      <xdr:colOff>101600</xdr:colOff>
      <xdr:row>40</xdr:row>
      <xdr:rowOff>120064</xdr:rowOff>
    </xdr:to>
    <xdr:sp macro="" textlink="">
      <xdr:nvSpPr>
        <xdr:cNvPr id="500" name="フローチャート: 判断 499"/>
        <xdr:cNvSpPr/>
      </xdr:nvSpPr>
      <xdr:spPr>
        <a:xfrm>
          <a:off x="20383500" y="687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163502</xdr:rowOff>
    </xdr:from>
    <xdr:to>
      <xdr:col>102</xdr:col>
      <xdr:colOff>165100</xdr:colOff>
      <xdr:row>40</xdr:row>
      <xdr:rowOff>93652</xdr:rowOff>
    </xdr:to>
    <xdr:sp macro="" textlink="">
      <xdr:nvSpPr>
        <xdr:cNvPr id="501" name="フローチャート: 判断 500"/>
        <xdr:cNvSpPr/>
      </xdr:nvSpPr>
      <xdr:spPr>
        <a:xfrm>
          <a:off x="19494500" y="685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123492</xdr:rowOff>
    </xdr:from>
    <xdr:to>
      <xdr:col>98</xdr:col>
      <xdr:colOff>38100</xdr:colOff>
      <xdr:row>39</xdr:row>
      <xdr:rowOff>53642</xdr:rowOff>
    </xdr:to>
    <xdr:sp macro="" textlink="">
      <xdr:nvSpPr>
        <xdr:cNvPr id="502" name="フローチャート: 判断 501"/>
        <xdr:cNvSpPr/>
      </xdr:nvSpPr>
      <xdr:spPr>
        <a:xfrm>
          <a:off x="18605500" y="663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164448</xdr:rowOff>
    </xdr:from>
    <xdr:to>
      <xdr:col>102</xdr:col>
      <xdr:colOff>165100</xdr:colOff>
      <xdr:row>33</xdr:row>
      <xdr:rowOff>94598</xdr:rowOff>
    </xdr:to>
    <xdr:sp macro="" textlink="">
      <xdr:nvSpPr>
        <xdr:cNvPr id="508" name="楕円 507"/>
        <xdr:cNvSpPr/>
      </xdr:nvSpPr>
      <xdr:spPr>
        <a:xfrm>
          <a:off x="19494500" y="56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44205</xdr:rowOff>
    </xdr:from>
    <xdr:to>
      <xdr:col>98</xdr:col>
      <xdr:colOff>38100</xdr:colOff>
      <xdr:row>33</xdr:row>
      <xdr:rowOff>145805</xdr:rowOff>
    </xdr:to>
    <xdr:sp macro="" textlink="">
      <xdr:nvSpPr>
        <xdr:cNvPr id="509" name="楕円 508"/>
        <xdr:cNvSpPr/>
      </xdr:nvSpPr>
      <xdr:spPr>
        <a:xfrm>
          <a:off x="18605500" y="57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43798</xdr:rowOff>
    </xdr:from>
    <xdr:to>
      <xdr:col>102</xdr:col>
      <xdr:colOff>114300</xdr:colOff>
      <xdr:row>33</xdr:row>
      <xdr:rowOff>95005</xdr:rowOff>
    </xdr:to>
    <xdr:cxnSp macro="">
      <xdr:nvCxnSpPr>
        <xdr:cNvPr id="510" name="直線コネクタ 509"/>
        <xdr:cNvCxnSpPr/>
      </xdr:nvCxnSpPr>
      <xdr:spPr>
        <a:xfrm flipV="1">
          <a:off x="18656300" y="5701648"/>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134630</xdr:rowOff>
    </xdr:from>
    <xdr:ext cx="534377" cy="259045"/>
    <xdr:sp macro="" textlink="">
      <xdr:nvSpPr>
        <xdr:cNvPr id="511" name="n_1aveValue【一般廃棄物処理施設】&#10;一人当たり有形固定資産（償却資産）額"/>
        <xdr:cNvSpPr txBox="1"/>
      </xdr:nvSpPr>
      <xdr:spPr>
        <a:xfrm>
          <a:off x="21043411" y="66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136591</xdr:rowOff>
    </xdr:from>
    <xdr:ext cx="534377" cy="259045"/>
    <xdr:sp macro="" textlink="">
      <xdr:nvSpPr>
        <xdr:cNvPr id="512" name="n_2aveValue【一般廃棄物処理施設】&#10;一人当たり有形固定資産（償却資産）額"/>
        <xdr:cNvSpPr txBox="1"/>
      </xdr:nvSpPr>
      <xdr:spPr>
        <a:xfrm>
          <a:off x="20167111" y="66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84779</xdr:rowOff>
    </xdr:from>
    <xdr:ext cx="534377" cy="259045"/>
    <xdr:sp macro="" textlink="">
      <xdr:nvSpPr>
        <xdr:cNvPr id="513" name="n_3aveValue【一般廃棄物処理施設】&#10;一人当たり有形固定資産（償却資産）額"/>
        <xdr:cNvSpPr txBox="1"/>
      </xdr:nvSpPr>
      <xdr:spPr>
        <a:xfrm>
          <a:off x="19278111" y="69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44769</xdr:rowOff>
    </xdr:from>
    <xdr:ext cx="599010" cy="259045"/>
    <xdr:sp macro="" textlink="">
      <xdr:nvSpPr>
        <xdr:cNvPr id="514" name="n_4aveValue【一般廃棄物処理施設】&#10;一人当たり有形固定資産（償却資産）額"/>
        <xdr:cNvSpPr txBox="1"/>
      </xdr:nvSpPr>
      <xdr:spPr>
        <a:xfrm>
          <a:off x="18356795" y="673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111125</xdr:rowOff>
    </xdr:from>
    <xdr:ext cx="599010" cy="259045"/>
    <xdr:sp macro="" textlink="">
      <xdr:nvSpPr>
        <xdr:cNvPr id="515" name="n_3mainValue【一般廃棄物処理施設】&#10;一人当たり有形固定資産（償却資産）額"/>
        <xdr:cNvSpPr txBox="1"/>
      </xdr:nvSpPr>
      <xdr:spPr>
        <a:xfrm>
          <a:off x="19245795" y="542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162332</xdr:rowOff>
    </xdr:from>
    <xdr:ext cx="599010" cy="259045"/>
    <xdr:sp macro="" textlink="">
      <xdr:nvSpPr>
        <xdr:cNvPr id="516" name="n_4mainValue【一般廃棄物処理施設】&#10;一人当たり有形固定資産（償却資産）額"/>
        <xdr:cNvSpPr txBox="1"/>
      </xdr:nvSpPr>
      <xdr:spPr>
        <a:xfrm>
          <a:off x="18356795" y="547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28" name="直線コネクタ 527"/>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29" name="テキスト ボックス 528"/>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30" name="直線コネクタ 52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31" name="テキスト ボックス 53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32" name="直線コネクタ 531"/>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33" name="テキスト ボックス 532"/>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4" name="直線コネクタ 5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5" name="テキスト ボックス 5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36" name="直線コネクタ 535"/>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37" name="テキスト ボックス 536"/>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38" name="直線コネクタ 53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39" name="テキスト ボックス 53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40" name="直線コネクタ 539"/>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41" name="テキスト ボックス 540"/>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3" name="テキスト ボックス 5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545" name="直線コネクタ 544"/>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546"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547" name="直線コネクタ 546"/>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548"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549" name="直線コネクタ 548"/>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550" name="【保健センター・保健所】&#10;有形固定資産減価償却率平均値テキスト"/>
        <xdr:cNvSpPr txBox="1"/>
      </xdr:nvSpPr>
      <xdr:spPr>
        <a:xfrm>
          <a:off x="16357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51" name="フローチャート: 判断 550"/>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552" name="フローチャート: 判断 551"/>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553" name="フローチャート: 判断 552"/>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54" name="フローチャート: 判断 553"/>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555" name="フローチャート: 判断 554"/>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137795</xdr:rowOff>
    </xdr:from>
    <xdr:to>
      <xdr:col>72</xdr:col>
      <xdr:colOff>38100</xdr:colOff>
      <xdr:row>59</xdr:row>
      <xdr:rowOff>67945</xdr:rowOff>
    </xdr:to>
    <xdr:sp macro="" textlink="">
      <xdr:nvSpPr>
        <xdr:cNvPr id="561" name="楕円 560"/>
        <xdr:cNvSpPr/>
      </xdr:nvSpPr>
      <xdr:spPr>
        <a:xfrm>
          <a:off x="1365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23495</xdr:rowOff>
    </xdr:from>
    <xdr:to>
      <xdr:col>67</xdr:col>
      <xdr:colOff>101600</xdr:colOff>
      <xdr:row>58</xdr:row>
      <xdr:rowOff>125095</xdr:rowOff>
    </xdr:to>
    <xdr:sp macro="" textlink="">
      <xdr:nvSpPr>
        <xdr:cNvPr id="562" name="楕円 561"/>
        <xdr:cNvSpPr/>
      </xdr:nvSpPr>
      <xdr:spPr>
        <a:xfrm>
          <a:off x="12763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74295</xdr:rowOff>
    </xdr:from>
    <xdr:to>
      <xdr:col>71</xdr:col>
      <xdr:colOff>177800</xdr:colOff>
      <xdr:row>59</xdr:row>
      <xdr:rowOff>17145</xdr:rowOff>
    </xdr:to>
    <xdr:cxnSp macro="">
      <xdr:nvCxnSpPr>
        <xdr:cNvPr id="563" name="直線コネクタ 562"/>
        <xdr:cNvCxnSpPr/>
      </xdr:nvCxnSpPr>
      <xdr:spPr>
        <a:xfrm>
          <a:off x="12814300" y="100183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564" name="n_1aveValue【保健センター・保健所】&#10;有形固定資産減価償却率"/>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65"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566" name="n_3aveValue【保健センター・保健所】&#10;有形固定資産減価償却率"/>
        <xdr:cNvSpPr txBox="1"/>
      </xdr:nvSpPr>
      <xdr:spPr>
        <a:xfrm>
          <a:off x="13500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53357</xdr:rowOff>
    </xdr:from>
    <xdr:ext cx="405111" cy="259045"/>
    <xdr:sp macro="" textlink="">
      <xdr:nvSpPr>
        <xdr:cNvPr id="567" name="n_4aveValue【保健センター・保健所】&#10;有形固定資産減価償却率"/>
        <xdr:cNvSpPr txBox="1"/>
      </xdr:nvSpPr>
      <xdr:spPr>
        <a:xfrm>
          <a:off x="12611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568" name="n_3mainValue【保健センター・保健所】&#10;有形固定資産減価償却率"/>
        <xdr:cNvSpPr txBox="1"/>
      </xdr:nvSpPr>
      <xdr:spPr>
        <a:xfrm>
          <a:off x="13500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141622</xdr:rowOff>
    </xdr:from>
    <xdr:ext cx="405111" cy="259045"/>
    <xdr:sp macro="" textlink="">
      <xdr:nvSpPr>
        <xdr:cNvPr id="569" name="n_4mainValue【保健センター・保健所】&#10;有形固定資産減価償却率"/>
        <xdr:cNvSpPr txBox="1"/>
      </xdr:nvSpPr>
      <xdr:spPr>
        <a:xfrm>
          <a:off x="12611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19050</xdr:rowOff>
    </xdr:from>
    <xdr:to>
      <xdr:col>116</xdr:col>
      <xdr:colOff>62864</xdr:colOff>
      <xdr:row>63</xdr:row>
      <xdr:rowOff>76200</xdr:rowOff>
    </xdr:to>
    <xdr:cxnSp macro="">
      <xdr:nvCxnSpPr>
        <xdr:cNvPr id="593" name="直線コネクタ 592"/>
        <xdr:cNvCxnSpPr/>
      </xdr:nvCxnSpPr>
      <xdr:spPr>
        <a:xfrm flipV="1">
          <a:off x="22160864" y="97917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80027</xdr:rowOff>
    </xdr:from>
    <xdr:ext cx="469744" cy="259045"/>
    <xdr:sp macro="" textlink="">
      <xdr:nvSpPr>
        <xdr:cNvPr id="594" name="【保健センター・保健所】&#10;一人当たり面積最小値テキスト"/>
        <xdr:cNvSpPr txBox="1"/>
      </xdr:nvSpPr>
      <xdr:spPr>
        <a:xfrm>
          <a:off x="22199600"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76200</xdr:rowOff>
    </xdr:from>
    <xdr:to>
      <xdr:col>116</xdr:col>
      <xdr:colOff>152400</xdr:colOff>
      <xdr:row>63</xdr:row>
      <xdr:rowOff>76200</xdr:rowOff>
    </xdr:to>
    <xdr:cxnSp macro="">
      <xdr:nvCxnSpPr>
        <xdr:cNvPr id="595" name="直線コネクタ 594"/>
        <xdr:cNvCxnSpPr/>
      </xdr:nvCxnSpPr>
      <xdr:spPr>
        <a:xfrm>
          <a:off x="22072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137177</xdr:rowOff>
    </xdr:from>
    <xdr:ext cx="469744" cy="259045"/>
    <xdr:sp macro="" textlink="">
      <xdr:nvSpPr>
        <xdr:cNvPr id="596" name="【保健センター・保健所】&#10;一人当たり面積最大値テキスト"/>
        <xdr:cNvSpPr txBox="1"/>
      </xdr:nvSpPr>
      <xdr:spPr>
        <a:xfrm>
          <a:off x="22199600"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19050</xdr:rowOff>
    </xdr:from>
    <xdr:to>
      <xdr:col>116</xdr:col>
      <xdr:colOff>152400</xdr:colOff>
      <xdr:row>57</xdr:row>
      <xdr:rowOff>19050</xdr:rowOff>
    </xdr:to>
    <xdr:cxnSp macro="">
      <xdr:nvCxnSpPr>
        <xdr:cNvPr id="597" name="直線コネクタ 596"/>
        <xdr:cNvCxnSpPr/>
      </xdr:nvCxnSpPr>
      <xdr:spPr>
        <a:xfrm>
          <a:off x="22072600" y="979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598"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99" name="フローチャート: 判断 598"/>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00" name="フローチャート: 判断 599"/>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101600</xdr:rowOff>
    </xdr:from>
    <xdr:to>
      <xdr:col>107</xdr:col>
      <xdr:colOff>101600</xdr:colOff>
      <xdr:row>62</xdr:row>
      <xdr:rowOff>31750</xdr:rowOff>
    </xdr:to>
    <xdr:sp macro="" textlink="">
      <xdr:nvSpPr>
        <xdr:cNvPr id="601" name="フローチャート: 判断 600"/>
        <xdr:cNvSpPr/>
      </xdr:nvSpPr>
      <xdr:spPr>
        <a:xfrm>
          <a:off x="2038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602" name="フローチャート: 判断 601"/>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03" name="フローチャート: 判断 602"/>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158750</xdr:rowOff>
    </xdr:from>
    <xdr:to>
      <xdr:col>102</xdr:col>
      <xdr:colOff>165100</xdr:colOff>
      <xdr:row>56</xdr:row>
      <xdr:rowOff>88900</xdr:rowOff>
    </xdr:to>
    <xdr:sp macro="" textlink="">
      <xdr:nvSpPr>
        <xdr:cNvPr id="609" name="楕円 608"/>
        <xdr:cNvSpPr/>
      </xdr:nvSpPr>
      <xdr:spPr>
        <a:xfrm>
          <a:off x="19494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56</xdr:row>
      <xdr:rowOff>6350</xdr:rowOff>
    </xdr:from>
    <xdr:to>
      <xdr:col>98</xdr:col>
      <xdr:colOff>38100</xdr:colOff>
      <xdr:row>56</xdr:row>
      <xdr:rowOff>107950</xdr:rowOff>
    </xdr:to>
    <xdr:sp macro="" textlink="">
      <xdr:nvSpPr>
        <xdr:cNvPr id="610" name="楕円 609"/>
        <xdr:cNvSpPr/>
      </xdr:nvSpPr>
      <xdr:spPr>
        <a:xfrm>
          <a:off x="18605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38100</xdr:rowOff>
    </xdr:from>
    <xdr:to>
      <xdr:col>102</xdr:col>
      <xdr:colOff>114300</xdr:colOff>
      <xdr:row>56</xdr:row>
      <xdr:rowOff>57150</xdr:rowOff>
    </xdr:to>
    <xdr:cxnSp macro="">
      <xdr:nvCxnSpPr>
        <xdr:cNvPr id="611" name="直線コネクタ 610"/>
        <xdr:cNvCxnSpPr/>
      </xdr:nvCxnSpPr>
      <xdr:spPr>
        <a:xfrm flipV="1">
          <a:off x="18656300" y="9639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2"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48277</xdr:rowOff>
    </xdr:from>
    <xdr:ext cx="469744" cy="259045"/>
    <xdr:sp macro="" textlink="">
      <xdr:nvSpPr>
        <xdr:cNvPr id="613" name="n_2aveValue【保健センター・保健所】&#10;一人当たり面積"/>
        <xdr:cNvSpPr txBox="1"/>
      </xdr:nvSpPr>
      <xdr:spPr>
        <a:xfrm>
          <a:off x="20199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614" name="n_3aveValue【保健センター・保健所】&#10;一人当たり面積"/>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156227</xdr:rowOff>
    </xdr:from>
    <xdr:ext cx="469744" cy="259045"/>
    <xdr:sp macro="" textlink="">
      <xdr:nvSpPr>
        <xdr:cNvPr id="615" name="n_4aveValue【保健センター・保健所】&#10;一人当たり面積"/>
        <xdr:cNvSpPr txBox="1"/>
      </xdr:nvSpPr>
      <xdr:spPr>
        <a:xfrm>
          <a:off x="18421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105427</xdr:rowOff>
    </xdr:from>
    <xdr:ext cx="469744" cy="259045"/>
    <xdr:sp macro="" textlink="">
      <xdr:nvSpPr>
        <xdr:cNvPr id="616" name="n_3mainValue【保健センター・保健所】&#10;一人当たり面積"/>
        <xdr:cNvSpPr txBox="1"/>
      </xdr:nvSpPr>
      <xdr:spPr>
        <a:xfrm>
          <a:off x="19310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124477</xdr:rowOff>
    </xdr:from>
    <xdr:ext cx="469744" cy="259045"/>
    <xdr:sp macro="" textlink="">
      <xdr:nvSpPr>
        <xdr:cNvPr id="617" name="n_4mainValue【保健センター・保健所】&#10;一人当たり面積"/>
        <xdr:cNvSpPr txBox="1"/>
      </xdr:nvSpPr>
      <xdr:spPr>
        <a:xfrm>
          <a:off x="18421427"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9" name="直線コネクタ 6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0" name="テキスト ボックス 6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1" name="直線コネクタ 6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2" name="テキスト ボックス 6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3" name="直線コネクタ 6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4" name="テキスト ボックス 6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5" name="直線コネクタ 6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6" name="テキスト ボックス 6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640" name="直線コネクタ 639"/>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641"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642" name="直線コネクタ 641"/>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643"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644" name="直線コネクタ 643"/>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645"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646" name="フローチャート: 判断 645"/>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47" name="フローチャート: 判断 646"/>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648" name="フローチャート: 判断 647"/>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649" name="フローチャート: 判断 648"/>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650" name="フローチャート: 判断 649"/>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69596</xdr:rowOff>
    </xdr:from>
    <xdr:to>
      <xdr:col>72</xdr:col>
      <xdr:colOff>38100</xdr:colOff>
      <xdr:row>81</xdr:row>
      <xdr:rowOff>171196</xdr:rowOff>
    </xdr:to>
    <xdr:sp macro="" textlink="">
      <xdr:nvSpPr>
        <xdr:cNvPr id="656" name="楕円 655"/>
        <xdr:cNvSpPr/>
      </xdr:nvSpPr>
      <xdr:spPr>
        <a:xfrm>
          <a:off x="13652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149606</xdr:rowOff>
    </xdr:from>
    <xdr:to>
      <xdr:col>67</xdr:col>
      <xdr:colOff>101600</xdr:colOff>
      <xdr:row>81</xdr:row>
      <xdr:rowOff>79756</xdr:rowOff>
    </xdr:to>
    <xdr:sp macro="" textlink="">
      <xdr:nvSpPr>
        <xdr:cNvPr id="657" name="楕円 656"/>
        <xdr:cNvSpPr/>
      </xdr:nvSpPr>
      <xdr:spPr>
        <a:xfrm>
          <a:off x="12763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28956</xdr:rowOff>
    </xdr:from>
    <xdr:to>
      <xdr:col>71</xdr:col>
      <xdr:colOff>177800</xdr:colOff>
      <xdr:row>81</xdr:row>
      <xdr:rowOff>120396</xdr:rowOff>
    </xdr:to>
    <xdr:cxnSp macro="">
      <xdr:nvCxnSpPr>
        <xdr:cNvPr id="658" name="直線コネクタ 657"/>
        <xdr:cNvCxnSpPr/>
      </xdr:nvCxnSpPr>
      <xdr:spPr>
        <a:xfrm>
          <a:off x="12814300" y="139164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59" name="n_1aveValue【消防施設】&#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660" name="n_2aveValue【消防施設】&#10;有形固定資産減価償却率"/>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661"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116603</xdr:rowOff>
    </xdr:from>
    <xdr:ext cx="405111" cy="259045"/>
    <xdr:sp macro="" textlink="">
      <xdr:nvSpPr>
        <xdr:cNvPr id="662" name="n_4aveValue【消防施設】&#10;有形固定資産減価償却率"/>
        <xdr:cNvSpPr txBox="1"/>
      </xdr:nvSpPr>
      <xdr:spPr>
        <a:xfrm>
          <a:off x="12611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16273</xdr:rowOff>
    </xdr:from>
    <xdr:ext cx="405111" cy="259045"/>
    <xdr:sp macro="" textlink="">
      <xdr:nvSpPr>
        <xdr:cNvPr id="663" name="n_3mainValue【消防施設】&#10;有形固定資産減価償却率"/>
        <xdr:cNvSpPr txBox="1"/>
      </xdr:nvSpPr>
      <xdr:spPr>
        <a:xfrm>
          <a:off x="13500744" y="137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96283</xdr:rowOff>
    </xdr:from>
    <xdr:ext cx="405111" cy="259045"/>
    <xdr:sp macro="" textlink="">
      <xdr:nvSpPr>
        <xdr:cNvPr id="664" name="n_4mainValue【消防施設】&#10;有形固定資産減価償却率"/>
        <xdr:cNvSpPr txBox="1"/>
      </xdr:nvSpPr>
      <xdr:spPr>
        <a:xfrm>
          <a:off x="1261174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5" name="直線コネクタ 6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6" name="テキスト ボックス 6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7" name="直線コネクタ 6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8" name="テキスト ボックス 6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9" name="直線コネクタ 6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0" name="テキスト ボックス 6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1" name="直線コネクタ 6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2" name="テキスト ボックス 6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3" name="直線コネクタ 6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4" name="テキスト ボックス 6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688" name="直線コネクタ 68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8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0" name="直線コネクタ 68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9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92" name="直線コネクタ 69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9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94" name="フローチャート: 判断 69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95" name="フローチャート: 判断 69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96" name="フローチャート: 判断 69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697" name="フローチャート: 判断 69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98" name="フローチャート: 判断 69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33020</xdr:rowOff>
    </xdr:from>
    <xdr:to>
      <xdr:col>102</xdr:col>
      <xdr:colOff>165100</xdr:colOff>
      <xdr:row>82</xdr:row>
      <xdr:rowOff>134620</xdr:rowOff>
    </xdr:to>
    <xdr:sp macro="" textlink="">
      <xdr:nvSpPr>
        <xdr:cNvPr id="704" name="楕円 703"/>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33020</xdr:rowOff>
    </xdr:from>
    <xdr:to>
      <xdr:col>98</xdr:col>
      <xdr:colOff>38100</xdr:colOff>
      <xdr:row>82</xdr:row>
      <xdr:rowOff>134620</xdr:rowOff>
    </xdr:to>
    <xdr:sp macro="" textlink="">
      <xdr:nvSpPr>
        <xdr:cNvPr id="705" name="楕円 704"/>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83820</xdr:rowOff>
    </xdr:from>
    <xdr:to>
      <xdr:col>102</xdr:col>
      <xdr:colOff>114300</xdr:colOff>
      <xdr:row>82</xdr:row>
      <xdr:rowOff>83820</xdr:rowOff>
    </xdr:to>
    <xdr:cxnSp macro="">
      <xdr:nvCxnSpPr>
        <xdr:cNvPr id="706" name="直線コネクタ 705"/>
        <xdr:cNvCxnSpPr/>
      </xdr:nvCxnSpPr>
      <xdr:spPr>
        <a:xfrm>
          <a:off x="18656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07"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0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709" name="n_3aveValue【消防施設】&#10;一人当たり面積"/>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710" name="n_4aveValue【消防施設】&#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711" name="n_3mainValue【消防施設】&#10;一人当たり面積"/>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712" name="n_4mainValue【消防施設】&#10;一人当たり面積"/>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4" name="直線コネクタ 7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5" name="テキスト ボックス 72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6" name="直線コネクタ 7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7" name="テキスト ボックス 7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8" name="直線コネクタ 7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9" name="テキスト ボックス 7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0" name="直線コネクタ 7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1" name="テキスト ボックス 7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2" name="直線コネクタ 7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3" name="テキスト ボックス 7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4" name="直線コネクタ 7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5" name="テキスト ボックス 73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738" name="直線コネクタ 737"/>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739"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740" name="直線コネクタ 739"/>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741"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742" name="直線コネクタ 741"/>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43"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44" name="フローチャート: 判断 743"/>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745" name="フローチャート: 判断 744"/>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746" name="フローチャート: 判断 745"/>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47" name="フローチャート: 判断 746"/>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748" name="フローチャート: 判断 747"/>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115207</xdr:rowOff>
    </xdr:from>
    <xdr:to>
      <xdr:col>72</xdr:col>
      <xdr:colOff>38100</xdr:colOff>
      <xdr:row>107</xdr:row>
      <xdr:rowOff>45357</xdr:rowOff>
    </xdr:to>
    <xdr:sp macro="" textlink="">
      <xdr:nvSpPr>
        <xdr:cNvPr id="754" name="楕円 753"/>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74386</xdr:rowOff>
    </xdr:from>
    <xdr:to>
      <xdr:col>67</xdr:col>
      <xdr:colOff>101600</xdr:colOff>
      <xdr:row>107</xdr:row>
      <xdr:rowOff>4536</xdr:rowOff>
    </xdr:to>
    <xdr:sp macro="" textlink="">
      <xdr:nvSpPr>
        <xdr:cNvPr id="755" name="楕円 754"/>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166007</xdr:rowOff>
    </xdr:to>
    <xdr:cxnSp macro="">
      <xdr:nvCxnSpPr>
        <xdr:cNvPr id="756" name="直線コネクタ 755"/>
        <xdr:cNvCxnSpPr/>
      </xdr:nvCxnSpPr>
      <xdr:spPr>
        <a:xfrm>
          <a:off x="12814300" y="182988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757" name="n_1aveValue【庁舎】&#10;有形固定資産減価償却率"/>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758" name="n_2aveValue【庁舎】&#10;有形固定資産減価償却率"/>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759"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760"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761" name="n_3mainValue【庁舎】&#10;有形固定資産減価償却率"/>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762" name="n_4mainValue【庁舎】&#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3" name="直線コネクタ 7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4" name="テキスト ボックス 7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5" name="直線コネクタ 7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6" name="テキスト ボックス 7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7" name="直線コネクタ 7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8" name="テキスト ボックス 7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9" name="直線コネクタ 7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0" name="テキスト ボックス 7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784" name="直線コネクタ 783"/>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785"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786" name="直線コネクタ 785"/>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787"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788" name="直線コネクタ 787"/>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9" name="【庁舎】&#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90" name="フローチャート: 判断 789"/>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91" name="フローチャート: 判断 79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92" name="フローチャート: 判断 791"/>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793" name="フローチャート: 判断 792"/>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794" name="フローチャート: 判断 793"/>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18542</xdr:rowOff>
    </xdr:from>
    <xdr:to>
      <xdr:col>102</xdr:col>
      <xdr:colOff>165100</xdr:colOff>
      <xdr:row>106</xdr:row>
      <xdr:rowOff>120142</xdr:rowOff>
    </xdr:to>
    <xdr:sp macro="" textlink="">
      <xdr:nvSpPr>
        <xdr:cNvPr id="800" name="楕円 799"/>
        <xdr:cNvSpPr/>
      </xdr:nvSpPr>
      <xdr:spPr>
        <a:xfrm>
          <a:off x="19494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164846</xdr:rowOff>
    </xdr:from>
    <xdr:to>
      <xdr:col>98</xdr:col>
      <xdr:colOff>38100</xdr:colOff>
      <xdr:row>106</xdr:row>
      <xdr:rowOff>94996</xdr:rowOff>
    </xdr:to>
    <xdr:sp macro="" textlink="">
      <xdr:nvSpPr>
        <xdr:cNvPr id="801" name="楕円 800"/>
        <xdr:cNvSpPr/>
      </xdr:nvSpPr>
      <xdr:spPr>
        <a:xfrm>
          <a:off x="18605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44196</xdr:rowOff>
    </xdr:from>
    <xdr:to>
      <xdr:col>102</xdr:col>
      <xdr:colOff>114300</xdr:colOff>
      <xdr:row>106</xdr:row>
      <xdr:rowOff>69342</xdr:rowOff>
    </xdr:to>
    <xdr:cxnSp macro="">
      <xdr:nvCxnSpPr>
        <xdr:cNvPr id="802" name="直線コネクタ 801"/>
        <xdr:cNvCxnSpPr/>
      </xdr:nvCxnSpPr>
      <xdr:spPr>
        <a:xfrm>
          <a:off x="18656300" y="182178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03"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04"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805"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806"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111269</xdr:rowOff>
    </xdr:from>
    <xdr:ext cx="469744" cy="259045"/>
    <xdr:sp macro="" textlink="">
      <xdr:nvSpPr>
        <xdr:cNvPr id="807" name="n_3mainValue【庁舎】&#10;一人当たり面積"/>
        <xdr:cNvSpPr txBox="1"/>
      </xdr:nvSpPr>
      <xdr:spPr>
        <a:xfrm>
          <a:off x="19310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86123</xdr:rowOff>
    </xdr:from>
    <xdr:ext cx="469744" cy="259045"/>
    <xdr:sp macro="" textlink="">
      <xdr:nvSpPr>
        <xdr:cNvPr id="808" name="n_4mainValue【庁舎】&#10;一人当たり面積"/>
        <xdr:cNvSpPr txBox="1"/>
      </xdr:nvSpPr>
      <xdr:spPr>
        <a:xfrm>
          <a:off x="18421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年に策定した公共施設等総合管理計画では、当市の市民一人当たり公共施設延べ床面積は、類似団体と比較して約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倍程度多いことが確認され、公共施設全体で</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％の削減を定めている。その中でも庁舎では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％、体育施設では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の削減を計画しており、新庁舎の建設計画においては、この計画を実行できるよう基本計画を計画しており、現在建設中の新体育館完成後は、市内各所にある既存体育館の廃止を検討している。こうした取組を着実に実行することで、有形固定資産減価償却率及び一人当たり面積ともに類似団体平均と同規模水準まで引き下げられるよう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110,122
108,208
274.45
47,502,093
45,115,411
2,199,000
25,517,444
34,517,773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前年度と同数値となっており、類似団体内平均値との比較では、</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ポイント低い水準となっている。</a:t>
          </a:r>
          <a:endParaRPr lang="ja-JP" altLang="ja-JP" sz="1400">
            <a:effectLst/>
          </a:endParaRPr>
        </a:p>
        <a:p>
          <a:r>
            <a:rPr kumimoji="1" lang="ja-JP" altLang="ja-JP" sz="1100">
              <a:solidFill>
                <a:schemeClr val="dk1"/>
              </a:solidFill>
              <a:effectLst/>
              <a:latin typeface="+mn-lt"/>
              <a:ea typeface="+mn-ea"/>
              <a:cs typeface="+mn-cs"/>
            </a:rPr>
            <a:t>　主な要因としては、人口減少や地価の下落に加え、市内に大企業が少なく、他市と比較し法人市民税が低いことが挙げられる。</a:t>
          </a:r>
          <a:endParaRPr lang="ja-JP" altLang="ja-JP" sz="1400">
            <a:effectLst/>
          </a:endParaRPr>
        </a:p>
        <a:p>
          <a:r>
            <a:rPr kumimoji="1" lang="ja-JP" altLang="ja-JP" sz="1100">
              <a:solidFill>
                <a:schemeClr val="dk1"/>
              </a:solidFill>
              <a:effectLst/>
              <a:latin typeface="+mn-lt"/>
              <a:ea typeface="+mn-ea"/>
              <a:cs typeface="+mn-cs"/>
            </a:rPr>
            <a:t>　今後も、企業誘致等を積極的に行い、市税収入の増加に努めていく。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1" name="直線コネクタ 70"/>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4" name="直線コネクタ 73"/>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80" name="直線コネクタ 79"/>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歳入では、合併算定替終了による普通交付税の削減など、自主財源の確保が厳しい状況であるが、歳出では退職者の減などにより人件費が減となったことが主な要因となっている。</a:t>
          </a:r>
          <a:endParaRPr lang="ja-JP" altLang="ja-JP" sz="1400">
            <a:effectLst/>
          </a:endParaRPr>
        </a:p>
        <a:p>
          <a:r>
            <a:rPr kumimoji="1" lang="ja-JP" altLang="ja-JP" sz="1100">
              <a:solidFill>
                <a:schemeClr val="dk1"/>
              </a:solidFill>
              <a:effectLst/>
              <a:latin typeface="+mn-lt"/>
              <a:ea typeface="+mn-ea"/>
              <a:cs typeface="+mn-cs"/>
            </a:rPr>
            <a:t>　人口減少や少子高齢化の進展など、今後も市税収入の増加が見込めない状況にあるが、企業誘致等を積極的に行い市税収入等の確保強化による財源の確保や行政改革を推進し、基礎収支の改善を</a:t>
          </a:r>
          <a:r>
            <a:rPr lang="ja-JP" altLang="ja-JP" sz="1100">
              <a:solidFill>
                <a:schemeClr val="dk1"/>
              </a:solidFill>
              <a:effectLst/>
              <a:latin typeface="+mn-lt"/>
              <a:ea typeface="+mn-ea"/>
              <a:cs typeface="+mn-cs"/>
            </a:rPr>
            <a:t>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63</xdr:row>
      <xdr:rowOff>66040</xdr:rowOff>
    </xdr:to>
    <xdr:cxnSp macro="">
      <xdr:nvCxnSpPr>
        <xdr:cNvPr id="132" name="直線コネクタ 131"/>
        <xdr:cNvCxnSpPr/>
      </xdr:nvCxnSpPr>
      <xdr:spPr>
        <a:xfrm>
          <a:off x="4114800" y="1072743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62</xdr:row>
      <xdr:rowOff>165100</xdr:rowOff>
    </xdr:to>
    <xdr:cxnSp macro="">
      <xdr:nvCxnSpPr>
        <xdr:cNvPr id="135" name="直線コネクタ 134"/>
        <xdr:cNvCxnSpPr/>
      </xdr:nvCxnSpPr>
      <xdr:spPr>
        <a:xfrm flipV="1">
          <a:off x="3225800" y="107274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62</xdr:row>
      <xdr:rowOff>165100</xdr:rowOff>
    </xdr:to>
    <xdr:cxnSp macro="">
      <xdr:nvCxnSpPr>
        <xdr:cNvPr id="138" name="直線コネクタ 137"/>
        <xdr:cNvCxnSpPr/>
      </xdr:nvCxnSpPr>
      <xdr:spPr>
        <a:xfrm>
          <a:off x="2336800" y="107177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62</xdr:row>
      <xdr:rowOff>87884</xdr:rowOff>
    </xdr:to>
    <xdr:cxnSp macro="">
      <xdr:nvCxnSpPr>
        <xdr:cNvPr id="141" name="直線コネクタ 140"/>
        <xdr:cNvCxnSpPr/>
      </xdr:nvCxnSpPr>
      <xdr:spPr>
        <a:xfrm>
          <a:off x="1447800" y="1056817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3" name="楕円 152"/>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54" name="テキスト ボックス 153"/>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5" name="楕円 154"/>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6" name="テキスト ボックス 155"/>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7" name="楕円 156"/>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58" name="テキスト ボックス 157"/>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9" name="楕円 158"/>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145305</xdr:rowOff>
    </xdr:from>
    <xdr:ext cx="762000" cy="259045"/>
    <xdr:sp macro="" textlink="">
      <xdr:nvSpPr>
        <xdr:cNvPr id="160" name="テキスト ボックス 159"/>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人件費については、常に削減に努めていることろであり、</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年度は前年度に比べ金額で約</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千万円減少している。また、物件費についても、常に経費削減に努めているところであるが、人口が減少してきているため、人口</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人当たりの人件費・物件費の数値をみると高くなる結果となった。</a:t>
          </a:r>
          <a:endParaRPr lang="ja-JP" altLang="ja-JP" sz="1400">
            <a:effectLst/>
          </a:endParaRPr>
        </a:p>
        <a:p>
          <a:r>
            <a:rPr kumimoji="1" lang="ja-JP" altLang="ja-JP" sz="1100" baseline="0">
              <a:solidFill>
                <a:schemeClr val="dk1"/>
              </a:solidFill>
              <a:effectLst/>
              <a:latin typeface="+mn-lt"/>
              <a:ea typeface="+mn-ea"/>
              <a:cs typeface="+mn-cs"/>
            </a:rPr>
            <a:t>　今後も着実な行政改革を実施するなどして、人件費の削減に努めるとともに、物件費についても経費の節減に努めていく必要がある。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43315</xdr:rowOff>
    </xdr:from>
    <xdr:to>
      <xdr:col>23</xdr:col>
      <xdr:colOff>133350</xdr:colOff>
      <xdr:row>85</xdr:row>
      <xdr:rowOff>91179</xdr:rowOff>
    </xdr:to>
    <xdr:cxnSp macro="">
      <xdr:nvCxnSpPr>
        <xdr:cNvPr id="197" name="直線コネクタ 196"/>
        <xdr:cNvCxnSpPr/>
      </xdr:nvCxnSpPr>
      <xdr:spPr>
        <a:xfrm>
          <a:off x="4114800" y="14616565"/>
          <a:ext cx="8382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28631</xdr:rowOff>
    </xdr:from>
    <xdr:to>
      <xdr:col>19</xdr:col>
      <xdr:colOff>133350</xdr:colOff>
      <xdr:row>85</xdr:row>
      <xdr:rowOff>43315</xdr:rowOff>
    </xdr:to>
    <xdr:cxnSp macro="">
      <xdr:nvCxnSpPr>
        <xdr:cNvPr id="200" name="直線コネクタ 199"/>
        <xdr:cNvCxnSpPr/>
      </xdr:nvCxnSpPr>
      <xdr:spPr>
        <a:xfrm>
          <a:off x="3225800" y="14601881"/>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19427</xdr:rowOff>
    </xdr:from>
    <xdr:to>
      <xdr:col>15</xdr:col>
      <xdr:colOff>82550</xdr:colOff>
      <xdr:row>85</xdr:row>
      <xdr:rowOff>28631</xdr:rowOff>
    </xdr:to>
    <xdr:cxnSp macro="">
      <xdr:nvCxnSpPr>
        <xdr:cNvPr id="203" name="直線コネクタ 202"/>
        <xdr:cNvCxnSpPr/>
      </xdr:nvCxnSpPr>
      <xdr:spPr>
        <a:xfrm>
          <a:off x="2336800" y="14592677"/>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6948</xdr:rowOff>
    </xdr:from>
    <xdr:to>
      <xdr:col>11</xdr:col>
      <xdr:colOff>31750</xdr:colOff>
      <xdr:row>85</xdr:row>
      <xdr:rowOff>19427</xdr:rowOff>
    </xdr:to>
    <xdr:cxnSp macro="">
      <xdr:nvCxnSpPr>
        <xdr:cNvPr id="206" name="直線コネクタ 205"/>
        <xdr:cNvCxnSpPr/>
      </xdr:nvCxnSpPr>
      <xdr:spPr>
        <a:xfrm>
          <a:off x="1447800" y="14580198"/>
          <a:ext cx="889000" cy="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40379</xdr:rowOff>
    </xdr:from>
    <xdr:to>
      <xdr:col>23</xdr:col>
      <xdr:colOff>184150</xdr:colOff>
      <xdr:row>85</xdr:row>
      <xdr:rowOff>141979</xdr:rowOff>
    </xdr:to>
    <xdr:sp macro="" textlink="">
      <xdr:nvSpPr>
        <xdr:cNvPr id="216" name="楕円 215"/>
        <xdr:cNvSpPr/>
      </xdr:nvSpPr>
      <xdr:spPr>
        <a:xfrm>
          <a:off x="4902200" y="1461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12456</xdr:rowOff>
    </xdr:from>
    <xdr:ext cx="762000" cy="259045"/>
    <xdr:sp macro="" textlink="">
      <xdr:nvSpPr>
        <xdr:cNvPr id="217" name="人件費・物件費等の状況該当値テキスト"/>
        <xdr:cNvSpPr txBox="1"/>
      </xdr:nvSpPr>
      <xdr:spPr>
        <a:xfrm>
          <a:off x="5041900" y="1458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163965</xdr:rowOff>
    </xdr:from>
    <xdr:to>
      <xdr:col>19</xdr:col>
      <xdr:colOff>184150</xdr:colOff>
      <xdr:row>85</xdr:row>
      <xdr:rowOff>94115</xdr:rowOff>
    </xdr:to>
    <xdr:sp macro="" textlink="">
      <xdr:nvSpPr>
        <xdr:cNvPr id="218" name="楕円 217"/>
        <xdr:cNvSpPr/>
      </xdr:nvSpPr>
      <xdr:spPr>
        <a:xfrm>
          <a:off x="4064000" y="14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78892</xdr:rowOff>
    </xdr:from>
    <xdr:ext cx="736600" cy="259045"/>
    <xdr:sp macro="" textlink="">
      <xdr:nvSpPr>
        <xdr:cNvPr id="219" name="テキスト ボックス 218"/>
        <xdr:cNvSpPr txBox="1"/>
      </xdr:nvSpPr>
      <xdr:spPr>
        <a:xfrm>
          <a:off x="3733800" y="14652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149281</xdr:rowOff>
    </xdr:from>
    <xdr:to>
      <xdr:col>15</xdr:col>
      <xdr:colOff>133350</xdr:colOff>
      <xdr:row>85</xdr:row>
      <xdr:rowOff>79431</xdr:rowOff>
    </xdr:to>
    <xdr:sp macro="" textlink="">
      <xdr:nvSpPr>
        <xdr:cNvPr id="220" name="楕円 219"/>
        <xdr:cNvSpPr/>
      </xdr:nvSpPr>
      <xdr:spPr>
        <a:xfrm>
          <a:off x="3175000" y="145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64208</xdr:rowOff>
    </xdr:from>
    <xdr:ext cx="762000" cy="259045"/>
    <xdr:sp macro="" textlink="">
      <xdr:nvSpPr>
        <xdr:cNvPr id="221" name="テキスト ボックス 220"/>
        <xdr:cNvSpPr txBox="1"/>
      </xdr:nvSpPr>
      <xdr:spPr>
        <a:xfrm>
          <a:off x="2844800" y="1463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140077</xdr:rowOff>
    </xdr:from>
    <xdr:to>
      <xdr:col>11</xdr:col>
      <xdr:colOff>82550</xdr:colOff>
      <xdr:row>85</xdr:row>
      <xdr:rowOff>70227</xdr:rowOff>
    </xdr:to>
    <xdr:sp macro="" textlink="">
      <xdr:nvSpPr>
        <xdr:cNvPr id="222" name="楕円 221"/>
        <xdr:cNvSpPr/>
      </xdr:nvSpPr>
      <xdr:spPr>
        <a:xfrm>
          <a:off x="2286000" y="145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55004</xdr:rowOff>
    </xdr:from>
    <xdr:ext cx="762000" cy="259045"/>
    <xdr:sp macro="" textlink="">
      <xdr:nvSpPr>
        <xdr:cNvPr id="223" name="テキスト ボックス 222"/>
        <xdr:cNvSpPr txBox="1"/>
      </xdr:nvSpPr>
      <xdr:spPr>
        <a:xfrm>
          <a:off x="1955800" y="146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127598</xdr:rowOff>
    </xdr:from>
    <xdr:to>
      <xdr:col>7</xdr:col>
      <xdr:colOff>31750</xdr:colOff>
      <xdr:row>85</xdr:row>
      <xdr:rowOff>57748</xdr:rowOff>
    </xdr:to>
    <xdr:sp macro="" textlink="">
      <xdr:nvSpPr>
        <xdr:cNvPr id="224" name="楕円 223"/>
        <xdr:cNvSpPr/>
      </xdr:nvSpPr>
      <xdr:spPr>
        <a:xfrm>
          <a:off x="1397000" y="145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42525</xdr:rowOff>
    </xdr:from>
    <xdr:ext cx="762000" cy="259045"/>
    <xdr:sp macro="" textlink="">
      <xdr:nvSpPr>
        <xdr:cNvPr id="225" name="テキスト ボックス 224"/>
        <xdr:cNvSpPr txBox="1"/>
      </xdr:nvSpPr>
      <xdr:spPr>
        <a:xfrm>
          <a:off x="1066800" y="1461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年度以降、国とほぼ同水準で推移している。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53339</xdr:rowOff>
    </xdr:to>
    <xdr:cxnSp macro="">
      <xdr:nvCxnSpPr>
        <xdr:cNvPr id="260" name="直線コネクタ 259"/>
        <xdr:cNvCxnSpPr/>
      </xdr:nvCxnSpPr>
      <xdr:spPr>
        <a:xfrm flipV="1">
          <a:off x="15290800" y="147739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101600</xdr:rowOff>
    </xdr:to>
    <xdr:cxnSp macro="">
      <xdr:nvCxnSpPr>
        <xdr:cNvPr id="263" name="直線コネクタ 262"/>
        <xdr:cNvCxnSpPr/>
      </xdr:nvCxnSpPr>
      <xdr:spPr>
        <a:xfrm flipV="1">
          <a:off x="14401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99061</xdr:rowOff>
    </xdr:to>
    <xdr:cxnSp macro="">
      <xdr:nvCxnSpPr>
        <xdr:cNvPr id="266" name="直線コネクタ 265"/>
        <xdr:cNvCxnSpPr/>
      </xdr:nvCxnSpPr>
      <xdr:spPr>
        <a:xfrm flipV="1">
          <a:off x="13512800" y="1484630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7"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0" name="楕円 279"/>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81" name="テキスト ボックス 280"/>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4" name="楕円 283"/>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5" name="テキスト ボックス 284"/>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常に定員管理の適正化に努め、人員を削減しているところではあるが、人口減少が進んでいるため人口千人当たりの職員数は前年度と比較し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の減少に留まった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類似団体内平均値に比べて、</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人多い要因は、旧広域圏組合で実施していた消防業務、ごみ処理業務等について、組合解散後も、桐生市が継承し、これらの業務を近隣団体から受託しているため、その業務を従事する職員を抱えていることによるものであ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70612</xdr:rowOff>
    </xdr:from>
    <xdr:to>
      <xdr:col>81</xdr:col>
      <xdr:colOff>44450</xdr:colOff>
      <xdr:row>65</xdr:row>
      <xdr:rowOff>73025</xdr:rowOff>
    </xdr:to>
    <xdr:cxnSp macro="">
      <xdr:nvCxnSpPr>
        <xdr:cNvPr id="318" name="直線コネクタ 317"/>
        <xdr:cNvCxnSpPr/>
      </xdr:nvCxnSpPr>
      <xdr:spPr>
        <a:xfrm flipV="1">
          <a:off x="16179800" y="1121486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51308</xdr:rowOff>
    </xdr:from>
    <xdr:to>
      <xdr:col>77</xdr:col>
      <xdr:colOff>44450</xdr:colOff>
      <xdr:row>65</xdr:row>
      <xdr:rowOff>73025</xdr:rowOff>
    </xdr:to>
    <xdr:cxnSp macro="">
      <xdr:nvCxnSpPr>
        <xdr:cNvPr id="321" name="直線コネクタ 320"/>
        <xdr:cNvCxnSpPr/>
      </xdr:nvCxnSpPr>
      <xdr:spPr>
        <a:xfrm>
          <a:off x="15290800" y="1119555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51308</xdr:rowOff>
    </xdr:from>
    <xdr:to>
      <xdr:col>72</xdr:col>
      <xdr:colOff>203200</xdr:colOff>
      <xdr:row>65</xdr:row>
      <xdr:rowOff>53721</xdr:rowOff>
    </xdr:to>
    <xdr:cxnSp macro="">
      <xdr:nvCxnSpPr>
        <xdr:cNvPr id="324" name="直線コネクタ 323"/>
        <xdr:cNvCxnSpPr/>
      </xdr:nvCxnSpPr>
      <xdr:spPr>
        <a:xfrm flipV="1">
          <a:off x="14401800" y="111955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53721</xdr:rowOff>
    </xdr:from>
    <xdr:to>
      <xdr:col>68</xdr:col>
      <xdr:colOff>152400</xdr:colOff>
      <xdr:row>65</xdr:row>
      <xdr:rowOff>53721</xdr:rowOff>
    </xdr:to>
    <xdr:cxnSp macro="">
      <xdr:nvCxnSpPr>
        <xdr:cNvPr id="327" name="直線コネクタ 326"/>
        <xdr:cNvCxnSpPr/>
      </xdr:nvCxnSpPr>
      <xdr:spPr>
        <a:xfrm>
          <a:off x="13512800" y="11197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37" name="楕円 336"/>
        <xdr:cNvSpPr/>
      </xdr:nvSpPr>
      <xdr:spPr>
        <a:xfrm>
          <a:off x="16967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163339</xdr:rowOff>
    </xdr:from>
    <xdr:ext cx="762000" cy="259045"/>
    <xdr:sp macro="" textlink="">
      <xdr:nvSpPr>
        <xdr:cNvPr id="338" name="定員管理の状況該当値テキスト"/>
        <xdr:cNvSpPr txBox="1"/>
      </xdr:nvSpPr>
      <xdr:spPr>
        <a:xfrm>
          <a:off x="17106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22225</xdr:rowOff>
    </xdr:from>
    <xdr:to>
      <xdr:col>77</xdr:col>
      <xdr:colOff>95250</xdr:colOff>
      <xdr:row>65</xdr:row>
      <xdr:rowOff>123825</xdr:rowOff>
    </xdr:to>
    <xdr:sp macro="" textlink="">
      <xdr:nvSpPr>
        <xdr:cNvPr id="339" name="楕円 338"/>
        <xdr:cNvSpPr/>
      </xdr:nvSpPr>
      <xdr:spPr>
        <a:xfrm>
          <a:off x="16129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40" name="テキスト ボックス 339"/>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508</xdr:rowOff>
    </xdr:from>
    <xdr:to>
      <xdr:col>73</xdr:col>
      <xdr:colOff>44450</xdr:colOff>
      <xdr:row>65</xdr:row>
      <xdr:rowOff>102108</xdr:rowOff>
    </xdr:to>
    <xdr:sp macro="" textlink="">
      <xdr:nvSpPr>
        <xdr:cNvPr id="341" name="楕円 340"/>
        <xdr:cNvSpPr/>
      </xdr:nvSpPr>
      <xdr:spPr>
        <a:xfrm>
          <a:off x="15240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86885</xdr:rowOff>
    </xdr:from>
    <xdr:ext cx="762000" cy="259045"/>
    <xdr:sp macro="" textlink="">
      <xdr:nvSpPr>
        <xdr:cNvPr id="342" name="テキスト ボックス 341"/>
        <xdr:cNvSpPr txBox="1"/>
      </xdr:nvSpPr>
      <xdr:spPr>
        <a:xfrm>
          <a:off x="14909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2921</xdr:rowOff>
    </xdr:from>
    <xdr:to>
      <xdr:col>68</xdr:col>
      <xdr:colOff>203200</xdr:colOff>
      <xdr:row>65</xdr:row>
      <xdr:rowOff>104521</xdr:rowOff>
    </xdr:to>
    <xdr:sp macro="" textlink="">
      <xdr:nvSpPr>
        <xdr:cNvPr id="343" name="楕円 342"/>
        <xdr:cNvSpPr/>
      </xdr:nvSpPr>
      <xdr:spPr>
        <a:xfrm>
          <a:off x="14351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89298</xdr:rowOff>
    </xdr:from>
    <xdr:ext cx="762000" cy="259045"/>
    <xdr:sp macro="" textlink="">
      <xdr:nvSpPr>
        <xdr:cNvPr id="344" name="テキスト ボックス 343"/>
        <xdr:cNvSpPr txBox="1"/>
      </xdr:nvSpPr>
      <xdr:spPr>
        <a:xfrm>
          <a:off x="14020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2921</xdr:rowOff>
    </xdr:from>
    <xdr:to>
      <xdr:col>64</xdr:col>
      <xdr:colOff>152400</xdr:colOff>
      <xdr:row>65</xdr:row>
      <xdr:rowOff>104521</xdr:rowOff>
    </xdr:to>
    <xdr:sp macro="" textlink="">
      <xdr:nvSpPr>
        <xdr:cNvPr id="345" name="楕円 344"/>
        <xdr:cNvSpPr/>
      </xdr:nvSpPr>
      <xdr:spPr>
        <a:xfrm>
          <a:off x="13462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89298</xdr:rowOff>
    </xdr:from>
    <xdr:ext cx="762000" cy="259045"/>
    <xdr:sp macro="" textlink="">
      <xdr:nvSpPr>
        <xdr:cNvPr id="346" name="テキスト ボックス 345"/>
        <xdr:cNvSpPr txBox="1"/>
      </xdr:nvSpPr>
      <xdr:spPr>
        <a:xfrm>
          <a:off x="13131800" y="1123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ポイント改善しており、その内訳をみると、臨時財政対策債や合併特例債など交付税措置の大きい起債の割合が大きくなってきていることが、実質公債費比率を下げている要因である。</a:t>
          </a:r>
          <a:endParaRPr lang="ja-JP" altLang="ja-JP">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新庁舎建設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を予定している</a:t>
          </a:r>
          <a:r>
            <a:rPr kumimoji="1" lang="ja-JP" altLang="ja-JP" sz="1100">
              <a:solidFill>
                <a:schemeClr val="dk1"/>
              </a:solidFill>
              <a:effectLst/>
              <a:latin typeface="+mn-lt"/>
              <a:ea typeface="+mn-ea"/>
              <a:cs typeface="+mn-cs"/>
            </a:rPr>
            <a:t>ことから、実質公債費比率等の数値を確認しながら適正な市債借入を行っていく。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118956</xdr:rowOff>
    </xdr:to>
    <xdr:cxnSp macro="">
      <xdr:nvCxnSpPr>
        <xdr:cNvPr id="379" name="直線コネクタ 378"/>
        <xdr:cNvCxnSpPr/>
      </xdr:nvCxnSpPr>
      <xdr:spPr>
        <a:xfrm flipV="1">
          <a:off x="16179800" y="6968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135044</xdr:rowOff>
    </xdr:to>
    <xdr:cxnSp macro="">
      <xdr:nvCxnSpPr>
        <xdr:cNvPr id="382" name="直線コネクタ 381"/>
        <xdr:cNvCxnSpPr/>
      </xdr:nvCxnSpPr>
      <xdr:spPr>
        <a:xfrm flipV="1">
          <a:off x="15290800" y="697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159173</xdr:rowOff>
    </xdr:to>
    <xdr:cxnSp macro="">
      <xdr:nvCxnSpPr>
        <xdr:cNvPr id="385" name="直線コネクタ 384"/>
        <xdr:cNvCxnSpPr/>
      </xdr:nvCxnSpPr>
      <xdr:spPr>
        <a:xfrm flipV="1">
          <a:off x="14401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3810</xdr:rowOff>
    </xdr:to>
    <xdr:cxnSp macro="">
      <xdr:nvCxnSpPr>
        <xdr:cNvPr id="388" name="直線コネクタ 387"/>
        <xdr:cNvCxnSpPr/>
      </xdr:nvCxnSpPr>
      <xdr:spPr>
        <a:xfrm flipV="1">
          <a:off x="13512800" y="701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8" name="楕円 397"/>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9"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0" name="楕円 399"/>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1" name="テキスト ボックス 400"/>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2" name="楕円 401"/>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3" name="テキスト ボックス 402"/>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4" name="楕円 403"/>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5" name="テキスト ボックス 404"/>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6" name="楕円 405"/>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7" name="テキスト ボックス 40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trike="noStrike" baseline="0">
              <a:effectLst/>
            </a:rPr>
            <a:t>将来負担比率未算出</a:t>
          </a:r>
          <a:endParaRPr lang="ja-JP" altLang="ja-JP" strike="noStrike" baseline="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16329</xdr:rowOff>
    </xdr:from>
    <xdr:to>
      <xdr:col>72</xdr:col>
      <xdr:colOff>203200</xdr:colOff>
      <xdr:row>14</xdr:row>
      <xdr:rowOff>117445</xdr:rowOff>
    </xdr:to>
    <xdr:cxnSp macro="">
      <xdr:nvCxnSpPr>
        <xdr:cNvPr id="443" name="直線コネクタ 442"/>
        <xdr:cNvCxnSpPr/>
      </xdr:nvCxnSpPr>
      <xdr:spPr>
        <a:xfrm flipV="1">
          <a:off x="14401800" y="2416629"/>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4"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117445</xdr:rowOff>
    </xdr:from>
    <xdr:to>
      <xdr:col>68</xdr:col>
      <xdr:colOff>152400</xdr:colOff>
      <xdr:row>15</xdr:row>
      <xdr:rowOff>14938</xdr:rowOff>
    </xdr:to>
    <xdr:cxnSp macro="">
      <xdr:nvCxnSpPr>
        <xdr:cNvPr id="446" name="直線コネクタ 445"/>
        <xdr:cNvCxnSpPr/>
      </xdr:nvCxnSpPr>
      <xdr:spPr>
        <a:xfrm flipV="1">
          <a:off x="13512800" y="251774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9" name="フローチャート: 判断 448"/>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0" name="テキスト ボックス 449"/>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1" name="フローチャート: 判断 450"/>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2" name="テキスト ボックス 451"/>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3" name="フローチャート: 判断 452"/>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4" name="テキスト ボックス 453"/>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136979</xdr:rowOff>
    </xdr:from>
    <xdr:to>
      <xdr:col>73</xdr:col>
      <xdr:colOff>44450</xdr:colOff>
      <xdr:row>14</xdr:row>
      <xdr:rowOff>67129</xdr:rowOff>
    </xdr:to>
    <xdr:sp macro="" textlink="">
      <xdr:nvSpPr>
        <xdr:cNvPr id="460" name="楕円 459"/>
        <xdr:cNvSpPr/>
      </xdr:nvSpPr>
      <xdr:spPr>
        <a:xfrm>
          <a:off x="15240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51906</xdr:rowOff>
    </xdr:from>
    <xdr:ext cx="762000" cy="259045"/>
    <xdr:sp macro="" textlink="">
      <xdr:nvSpPr>
        <xdr:cNvPr id="461" name="テキスト ボックス 460"/>
        <xdr:cNvSpPr txBox="1"/>
      </xdr:nvSpPr>
      <xdr:spPr>
        <a:xfrm>
          <a:off x="14909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66645</xdr:rowOff>
    </xdr:from>
    <xdr:to>
      <xdr:col>68</xdr:col>
      <xdr:colOff>203200</xdr:colOff>
      <xdr:row>14</xdr:row>
      <xdr:rowOff>168245</xdr:rowOff>
    </xdr:to>
    <xdr:sp macro="" textlink="">
      <xdr:nvSpPr>
        <xdr:cNvPr id="462" name="楕円 461"/>
        <xdr:cNvSpPr/>
      </xdr:nvSpPr>
      <xdr:spPr>
        <a:xfrm>
          <a:off x="14351000" y="24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153022</xdr:rowOff>
    </xdr:from>
    <xdr:ext cx="762000" cy="259045"/>
    <xdr:sp macro="" textlink="">
      <xdr:nvSpPr>
        <xdr:cNvPr id="463" name="テキスト ボックス 462"/>
        <xdr:cNvSpPr txBox="1"/>
      </xdr:nvSpPr>
      <xdr:spPr>
        <a:xfrm>
          <a:off x="14020800" y="255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135588</xdr:rowOff>
    </xdr:from>
    <xdr:to>
      <xdr:col>64</xdr:col>
      <xdr:colOff>152400</xdr:colOff>
      <xdr:row>15</xdr:row>
      <xdr:rowOff>65738</xdr:rowOff>
    </xdr:to>
    <xdr:sp macro="" textlink="">
      <xdr:nvSpPr>
        <xdr:cNvPr id="464" name="楕円 463"/>
        <xdr:cNvSpPr/>
      </xdr:nvSpPr>
      <xdr:spPr>
        <a:xfrm>
          <a:off x="13462000" y="25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50515</xdr:rowOff>
    </xdr:from>
    <xdr:ext cx="762000" cy="259045"/>
    <xdr:sp macro="" textlink="">
      <xdr:nvSpPr>
        <xdr:cNvPr id="465" name="テキスト ボックス 464"/>
        <xdr:cNvSpPr txBox="1"/>
      </xdr:nvSpPr>
      <xdr:spPr>
        <a:xfrm>
          <a:off x="13131800" y="262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110,122
108,208
274.45
47,502,093
45,115,411
2,199,000
25,517,444
34,517,773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年度は、退職者の減などにより、前年度と比較して、総体としての人件費は減少傾向となっている。</a:t>
          </a:r>
          <a:endParaRPr lang="ja-JP" altLang="ja-JP" sz="1400">
            <a:effectLst/>
          </a:endParaRPr>
        </a:p>
        <a:p>
          <a:r>
            <a:rPr kumimoji="1" lang="ja-JP" altLang="ja-JP" sz="1100">
              <a:solidFill>
                <a:schemeClr val="dk1"/>
              </a:solidFill>
              <a:effectLst/>
              <a:latin typeface="+mn-lt"/>
              <a:ea typeface="+mn-ea"/>
              <a:cs typeface="+mn-cs"/>
            </a:rPr>
            <a:t>　類似団体内平均値に比べ</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ポイント高い要因は、消防業務、ごみ処理業務、斎場業務など他市から事業を受託等していることや、他市に比べ市有施設を多く所有していることが原因と考えられる。</a:t>
          </a:r>
          <a:endParaRPr lang="ja-JP" altLang="ja-JP" sz="1400">
            <a:effectLst/>
          </a:endParaRPr>
        </a:p>
        <a:p>
          <a:r>
            <a:rPr kumimoji="1" lang="ja-JP" altLang="ja-JP" sz="1100">
              <a:solidFill>
                <a:schemeClr val="dk1"/>
              </a:solidFill>
              <a:effectLst/>
              <a:latin typeface="+mn-lt"/>
              <a:ea typeface="+mn-ea"/>
              <a:cs typeface="+mn-cs"/>
            </a:rPr>
            <a:t>　今後も定員管理の適正化を進め、人件費の削減に努めていく。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116115</xdr:rowOff>
    </xdr:to>
    <xdr:cxnSp macro="">
      <xdr:nvCxnSpPr>
        <xdr:cNvPr id="68" name="直線コネクタ 67"/>
        <xdr:cNvCxnSpPr/>
      </xdr:nvCxnSpPr>
      <xdr:spPr>
        <a:xfrm flipV="1">
          <a:off x="3987800" y="6620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40</xdr:row>
      <xdr:rowOff>23585</xdr:rowOff>
    </xdr:to>
    <xdr:cxnSp macro="">
      <xdr:nvCxnSpPr>
        <xdr:cNvPr id="71" name="直線コネクタ 70"/>
        <xdr:cNvCxnSpPr/>
      </xdr:nvCxnSpPr>
      <xdr:spPr>
        <a:xfrm flipV="1">
          <a:off x="3098800" y="6631215"/>
          <a:ext cx="8890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40</xdr:row>
      <xdr:rowOff>23585</xdr:rowOff>
    </xdr:to>
    <xdr:cxnSp macro="">
      <xdr:nvCxnSpPr>
        <xdr:cNvPr id="74" name="直線コネクタ 73"/>
        <xdr:cNvCxnSpPr/>
      </xdr:nvCxnSpPr>
      <xdr:spPr>
        <a:xfrm>
          <a:off x="2209800" y="6783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170543</xdr:rowOff>
    </xdr:from>
    <xdr:to>
      <xdr:col>11</xdr:col>
      <xdr:colOff>9525</xdr:colOff>
      <xdr:row>39</xdr:row>
      <xdr:rowOff>97065</xdr:rowOff>
    </xdr:to>
    <xdr:cxnSp macro="">
      <xdr:nvCxnSpPr>
        <xdr:cNvPr id="77" name="直線コネクタ 76"/>
        <xdr:cNvCxnSpPr/>
      </xdr:nvCxnSpPr>
      <xdr:spPr>
        <a:xfrm>
          <a:off x="1320800" y="6685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65315</xdr:rowOff>
    </xdr:from>
    <xdr:to>
      <xdr:col>20</xdr:col>
      <xdr:colOff>38100</xdr:colOff>
      <xdr:row>38</xdr:row>
      <xdr:rowOff>166915</xdr:rowOff>
    </xdr:to>
    <xdr:sp macro="" textlink="">
      <xdr:nvSpPr>
        <xdr:cNvPr id="89" name="楕円 88"/>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90" name="テキスト ボックス 89"/>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144235</xdr:rowOff>
    </xdr:from>
    <xdr:to>
      <xdr:col>15</xdr:col>
      <xdr:colOff>149225</xdr:colOff>
      <xdr:row>40</xdr:row>
      <xdr:rowOff>74385</xdr:rowOff>
    </xdr:to>
    <xdr:sp macro="" textlink="">
      <xdr:nvSpPr>
        <xdr:cNvPr id="91" name="楕円 90"/>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59162</xdr:rowOff>
    </xdr:from>
    <xdr:ext cx="762000" cy="259045"/>
    <xdr:sp macro="" textlink="">
      <xdr:nvSpPr>
        <xdr:cNvPr id="92" name="テキスト ボックス 91"/>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95" name="楕円 94"/>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96" name="テキスト ボックス 95"/>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strike="noStrike" baseline="0">
              <a:solidFill>
                <a:schemeClr val="dk1"/>
              </a:solidFill>
              <a:effectLst/>
              <a:latin typeface="+mn-lt"/>
              <a:ea typeface="+mn-ea"/>
              <a:cs typeface="+mn-cs"/>
            </a:rPr>
            <a:t>　</a:t>
          </a:r>
          <a:r>
            <a:rPr kumimoji="1" lang="ja-JP" altLang="en-US" sz="1100" strike="noStrike" baseline="0">
              <a:solidFill>
                <a:schemeClr val="dk1"/>
              </a:solidFill>
              <a:effectLst/>
              <a:latin typeface="+mn-lt"/>
              <a:ea typeface="+mn-ea"/>
              <a:cs typeface="+mn-cs"/>
            </a:rPr>
            <a:t>令和元</a:t>
          </a:r>
          <a:r>
            <a:rPr kumimoji="1" lang="ja-JP" altLang="ja-JP" sz="1100" strike="noStrike" baseline="0">
              <a:solidFill>
                <a:schemeClr val="dk1"/>
              </a:solidFill>
              <a:effectLst/>
              <a:latin typeface="+mn-lt"/>
              <a:ea typeface="+mn-ea"/>
              <a:cs typeface="+mn-cs"/>
            </a:rPr>
            <a:t>年度の物件費は</a:t>
          </a:r>
          <a:r>
            <a:rPr kumimoji="1" lang="ja-JP" altLang="en-US" sz="1100" strike="noStrike" baseline="0">
              <a:solidFill>
                <a:schemeClr val="dk1"/>
              </a:solidFill>
              <a:effectLst/>
              <a:latin typeface="+mn-lt"/>
              <a:ea typeface="+mn-ea"/>
              <a:cs typeface="+mn-cs"/>
            </a:rPr>
            <a:t>プレミアム付商品券事業や市長市議選委託料等で</a:t>
          </a:r>
          <a:r>
            <a:rPr kumimoji="1" lang="ja-JP" altLang="ja-JP" sz="1100" strike="noStrike" baseline="0">
              <a:solidFill>
                <a:schemeClr val="dk1"/>
              </a:solidFill>
              <a:effectLst/>
              <a:latin typeface="+mn-lt"/>
              <a:ea typeface="+mn-ea"/>
              <a:cs typeface="+mn-cs"/>
            </a:rPr>
            <a:t>増となったが、経常一般財源の減少によりグラフの数値は前年度よりも</a:t>
          </a:r>
          <a:r>
            <a:rPr kumimoji="1" lang="en-US" altLang="ja-JP" sz="1100" strike="noStrike" baseline="0">
              <a:solidFill>
                <a:schemeClr val="dk1"/>
              </a:solidFill>
              <a:effectLst/>
              <a:latin typeface="+mn-lt"/>
              <a:ea typeface="+mn-ea"/>
              <a:cs typeface="+mn-cs"/>
            </a:rPr>
            <a:t>0.3</a:t>
          </a:r>
          <a:r>
            <a:rPr kumimoji="1" lang="ja-JP" altLang="ja-JP" sz="1100" strike="noStrike" baseline="0">
              <a:solidFill>
                <a:schemeClr val="dk1"/>
              </a:solidFill>
              <a:effectLst/>
              <a:latin typeface="+mn-lt"/>
              <a:ea typeface="+mn-ea"/>
              <a:cs typeface="+mn-cs"/>
            </a:rPr>
            <a:t>ポイント</a:t>
          </a:r>
          <a:r>
            <a:rPr kumimoji="1" lang="ja-JP" altLang="en-US" sz="1100" strike="noStrike" baseline="0">
              <a:solidFill>
                <a:schemeClr val="dk1"/>
              </a:solidFill>
              <a:effectLst/>
              <a:latin typeface="+mn-lt"/>
              <a:ea typeface="+mn-ea"/>
              <a:cs typeface="+mn-cs"/>
            </a:rPr>
            <a:t>低</a:t>
          </a:r>
          <a:r>
            <a:rPr kumimoji="1" lang="ja-JP" altLang="ja-JP" sz="1100" strike="noStrike" baseline="0">
              <a:solidFill>
                <a:schemeClr val="dk1"/>
              </a:solidFill>
              <a:effectLst/>
              <a:latin typeface="+mn-lt"/>
              <a:ea typeface="+mn-ea"/>
              <a:cs typeface="+mn-cs"/>
            </a:rPr>
            <a:t>くなっている。</a:t>
          </a:r>
          <a:r>
            <a:rPr kumimoji="1" lang="ja-JP" altLang="ja-JP" sz="1100" strike="noStrike">
              <a:solidFill>
                <a:schemeClr val="dk1"/>
              </a:solidFill>
              <a:effectLst/>
              <a:latin typeface="+mn-lt"/>
              <a:ea typeface="+mn-ea"/>
              <a:cs typeface="+mn-cs"/>
            </a:rPr>
            <a:t>今後は、コスト意識を持ち経費削減に努める。</a:t>
          </a:r>
          <a:endParaRPr lang="ja-JP" altLang="ja-JP" sz="1400" strike="noStrike">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159004</xdr:rowOff>
    </xdr:to>
    <xdr:cxnSp macro="">
      <xdr:nvCxnSpPr>
        <xdr:cNvPr id="127" name="直線コネクタ 126"/>
        <xdr:cNvCxnSpPr/>
      </xdr:nvCxnSpPr>
      <xdr:spPr>
        <a:xfrm flipV="1">
          <a:off x="15671800" y="2874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159004</xdr:rowOff>
    </xdr:to>
    <xdr:cxnSp macro="">
      <xdr:nvCxnSpPr>
        <xdr:cNvPr id="130" name="直線コネクタ 129"/>
        <xdr:cNvCxnSpPr/>
      </xdr:nvCxnSpPr>
      <xdr:spPr>
        <a:xfrm>
          <a:off x="14782800" y="2810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67564</xdr:rowOff>
    </xdr:to>
    <xdr:cxnSp macro="">
      <xdr:nvCxnSpPr>
        <xdr:cNvPr id="133" name="直線コネクタ 132"/>
        <xdr:cNvCxnSpPr/>
      </xdr:nvCxnSpPr>
      <xdr:spPr>
        <a:xfrm>
          <a:off x="13893800" y="2810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67564</xdr:rowOff>
    </xdr:to>
    <xdr:cxnSp macro="">
      <xdr:nvCxnSpPr>
        <xdr:cNvPr id="136" name="直線コネクタ 135"/>
        <xdr:cNvCxnSpPr/>
      </xdr:nvCxnSpPr>
      <xdr:spPr>
        <a:xfrm>
          <a:off x="13004800" y="2728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6" name="楕円 145"/>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7"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8" name="楕円 147"/>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9" name="テキスト ボックス 148"/>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50" name="楕円 149"/>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51" name="テキスト ボックス 150"/>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2" name="楕円 151"/>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3" name="テキスト ボックス 152"/>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4" name="楕円 153"/>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5" name="テキスト ボックス 154"/>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自立支援給付事業</a:t>
          </a:r>
          <a:r>
            <a:rPr kumimoji="1" lang="ja-JP" altLang="ja-JP" sz="1100">
              <a:solidFill>
                <a:schemeClr val="dk1"/>
              </a:solidFill>
              <a:effectLst/>
              <a:latin typeface="+mn-lt"/>
              <a:ea typeface="+mn-ea"/>
              <a:cs typeface="+mn-cs"/>
            </a:rPr>
            <a:t>や保育認定事業等の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増加が見込まれ、扶助費の性質上削減が難しいところもあるが、事業の優先順位等を考慮した上で国県の補助制度を有効に活用し対応していく。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88900</xdr:rowOff>
    </xdr:to>
    <xdr:cxnSp macro="">
      <xdr:nvCxnSpPr>
        <xdr:cNvPr id="188" name="直線コネクタ 187"/>
        <xdr:cNvCxnSpPr/>
      </xdr:nvCxnSpPr>
      <xdr:spPr>
        <a:xfrm>
          <a:off x="3987800" y="9804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31750</xdr:rowOff>
    </xdr:to>
    <xdr:cxnSp macro="">
      <xdr:nvCxnSpPr>
        <xdr:cNvPr id="191" name="直線コネクタ 190"/>
        <xdr:cNvCxnSpPr/>
      </xdr:nvCxnSpPr>
      <xdr:spPr>
        <a:xfrm flipV="1">
          <a:off x="3098800" y="9804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31750</xdr:rowOff>
    </xdr:to>
    <xdr:cxnSp macro="">
      <xdr:nvCxnSpPr>
        <xdr:cNvPr id="194" name="直線コネクタ 193"/>
        <xdr:cNvCxnSpPr/>
      </xdr:nvCxnSpPr>
      <xdr:spPr>
        <a:xfrm>
          <a:off x="2209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69850</xdr:rowOff>
    </xdr:to>
    <xdr:cxnSp macro="">
      <xdr:nvCxnSpPr>
        <xdr:cNvPr id="197" name="直線コネクタ 196"/>
        <xdr:cNvCxnSpPr/>
      </xdr:nvCxnSpPr>
      <xdr:spPr>
        <a:xfrm>
          <a:off x="1320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0" name="テキスト ボックス 20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1" name="楕円 210"/>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2" name="テキスト ボックス 211"/>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6" name="テキスト ボックス 215"/>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年度の繰出金は減となっているものの、経常一般財源の減少により前年度よりも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ポイント高くなっている。また、維持補修費は若干増額となっている。</a:t>
          </a:r>
          <a:endParaRPr lang="ja-JP" altLang="ja-JP" sz="1400">
            <a:effectLst/>
          </a:endParaRPr>
        </a:p>
        <a:p>
          <a:r>
            <a:rPr kumimoji="1" lang="ja-JP" altLang="ja-JP" sz="1100">
              <a:solidFill>
                <a:schemeClr val="dk1"/>
              </a:solidFill>
              <a:effectLst/>
              <a:latin typeface="+mn-lt"/>
              <a:ea typeface="+mn-ea"/>
              <a:cs typeface="+mn-cs"/>
            </a:rPr>
            <a:t>　今後は、高齢化に伴う介護保険事業特別会計繰出金への増加などが見込まれるため、各会計において、受益者負担の原則に則り、適正な料金となるよう努めていく。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9978</xdr:rowOff>
    </xdr:from>
    <xdr:to>
      <xdr:col>82</xdr:col>
      <xdr:colOff>107950</xdr:colOff>
      <xdr:row>59</xdr:row>
      <xdr:rowOff>42635</xdr:rowOff>
    </xdr:to>
    <xdr:cxnSp macro="">
      <xdr:nvCxnSpPr>
        <xdr:cNvPr id="251" name="直線コネクタ 250"/>
        <xdr:cNvCxnSpPr/>
      </xdr:nvCxnSpPr>
      <xdr:spPr>
        <a:xfrm>
          <a:off x="15671800" y="10125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9978</xdr:rowOff>
    </xdr:to>
    <xdr:cxnSp macro="">
      <xdr:nvCxnSpPr>
        <xdr:cNvPr id="254" name="直線コネクタ 253"/>
        <xdr:cNvCxnSpPr/>
      </xdr:nvCxnSpPr>
      <xdr:spPr>
        <a:xfrm>
          <a:off x="14782800" y="1007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127000</xdr:rowOff>
    </xdr:to>
    <xdr:cxnSp macro="">
      <xdr:nvCxnSpPr>
        <xdr:cNvPr id="257" name="直線コネクタ 256"/>
        <xdr:cNvCxnSpPr/>
      </xdr:nvCxnSpPr>
      <xdr:spPr>
        <a:xfrm>
          <a:off x="13893800" y="1003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94343</xdr:rowOff>
    </xdr:to>
    <xdr:cxnSp macro="">
      <xdr:nvCxnSpPr>
        <xdr:cNvPr id="260" name="直線コネクタ 259"/>
        <xdr:cNvCxnSpPr/>
      </xdr:nvCxnSpPr>
      <xdr:spPr>
        <a:xfrm>
          <a:off x="13004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163285</xdr:rowOff>
    </xdr:from>
    <xdr:to>
      <xdr:col>82</xdr:col>
      <xdr:colOff>158750</xdr:colOff>
      <xdr:row>59</xdr:row>
      <xdr:rowOff>93435</xdr:rowOff>
    </xdr:to>
    <xdr:sp macro="" textlink="">
      <xdr:nvSpPr>
        <xdr:cNvPr id="270" name="楕円 269"/>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135362</xdr:rowOff>
    </xdr:from>
    <xdr:ext cx="762000" cy="259045"/>
    <xdr:sp macro="" textlink="">
      <xdr:nvSpPr>
        <xdr:cNvPr id="271" name="その他該当値テキスト"/>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2" name="楕円 271"/>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3" name="テキスト ボックス 272"/>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6" name="楕円 275"/>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77" name="テキスト ボックス 276"/>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9" name="テキスト ボックス 278"/>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年度の補助費等は</a:t>
          </a:r>
          <a:r>
            <a:rPr kumimoji="1" lang="ja-JP" altLang="en-US" sz="1100" baseline="0">
              <a:solidFill>
                <a:schemeClr val="dk1"/>
              </a:solidFill>
              <a:effectLst/>
              <a:latin typeface="+mn-lt"/>
              <a:ea typeface="+mn-ea"/>
              <a:cs typeface="+mn-cs"/>
            </a:rPr>
            <a:t>前年度に比べ</a:t>
          </a:r>
          <a:r>
            <a:rPr kumimoji="1" lang="en-US" altLang="ja-JP" sz="1100" baseline="0">
              <a:solidFill>
                <a:schemeClr val="dk1"/>
              </a:solidFill>
              <a:effectLst/>
              <a:latin typeface="+mn-lt"/>
              <a:ea typeface="+mn-ea"/>
              <a:cs typeface="+mn-cs"/>
            </a:rPr>
            <a:t>1.1</a:t>
          </a:r>
          <a:r>
            <a:rPr kumimoji="1" lang="ja-JP" altLang="en-US" sz="1100" baseline="0">
              <a:solidFill>
                <a:schemeClr val="dk1"/>
              </a:solidFill>
              <a:effectLst/>
              <a:latin typeface="+mn-lt"/>
              <a:ea typeface="+mn-ea"/>
              <a:cs typeface="+mn-cs"/>
            </a:rPr>
            <a:t>ポイント増加しているが</a:t>
          </a:r>
          <a:r>
            <a:rPr kumimoji="1" lang="ja-JP"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ポイント低くなっている。</a:t>
          </a:r>
          <a:endParaRPr lang="ja-JP" altLang="ja-JP" sz="1400">
            <a:effectLst/>
          </a:endParaRPr>
        </a:p>
        <a:p>
          <a:r>
            <a:rPr kumimoji="1" lang="ja-JP" altLang="ja-JP" sz="1100">
              <a:solidFill>
                <a:schemeClr val="dk1"/>
              </a:solidFill>
              <a:effectLst/>
              <a:latin typeface="+mn-lt"/>
              <a:ea typeface="+mn-ea"/>
              <a:cs typeface="+mn-cs"/>
            </a:rPr>
            <a:t>　補助金については、時代状況の変化を踏まえた必要性の検証、費用対効果、補助率の適正化などの観点から見直しを図っていく。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123190</xdr:rowOff>
    </xdr:to>
    <xdr:cxnSp macro="">
      <xdr:nvCxnSpPr>
        <xdr:cNvPr id="311" name="直線コネクタ 310"/>
        <xdr:cNvCxnSpPr/>
      </xdr:nvCxnSpPr>
      <xdr:spPr>
        <a:xfrm>
          <a:off x="15671800" y="60401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39370</xdr:rowOff>
    </xdr:to>
    <xdr:cxnSp macro="">
      <xdr:nvCxnSpPr>
        <xdr:cNvPr id="314" name="直線コネクタ 313"/>
        <xdr:cNvCxnSpPr/>
      </xdr:nvCxnSpPr>
      <xdr:spPr>
        <a:xfrm>
          <a:off x="14782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54610</xdr:rowOff>
    </xdr:to>
    <xdr:cxnSp macro="">
      <xdr:nvCxnSpPr>
        <xdr:cNvPr id="317" name="直線コネクタ 316"/>
        <xdr:cNvCxnSpPr/>
      </xdr:nvCxnSpPr>
      <xdr:spPr>
        <a:xfrm flipV="1">
          <a:off x="13893800" y="6040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54610</xdr:rowOff>
    </xdr:to>
    <xdr:cxnSp macro="">
      <xdr:nvCxnSpPr>
        <xdr:cNvPr id="320" name="直線コネクタ 319"/>
        <xdr:cNvCxnSpPr/>
      </xdr:nvCxnSpPr>
      <xdr:spPr>
        <a:xfrm>
          <a:off x="13004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72390</xdr:rowOff>
    </xdr:from>
    <xdr:to>
      <xdr:col>82</xdr:col>
      <xdr:colOff>158750</xdr:colOff>
      <xdr:row>36</xdr:row>
      <xdr:rowOff>2540</xdr:rowOff>
    </xdr:to>
    <xdr:sp macro="" textlink="">
      <xdr:nvSpPr>
        <xdr:cNvPr id="330" name="楕円 329"/>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88917</xdr:rowOff>
    </xdr:from>
    <xdr:ext cx="762000" cy="259045"/>
    <xdr:sp macro="" textlink="">
      <xdr:nvSpPr>
        <xdr:cNvPr id="331"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160020</xdr:rowOff>
    </xdr:from>
    <xdr:to>
      <xdr:col>78</xdr:col>
      <xdr:colOff>120650</xdr:colOff>
      <xdr:row>35</xdr:row>
      <xdr:rowOff>90170</xdr:rowOff>
    </xdr:to>
    <xdr:sp macro="" textlink="">
      <xdr:nvSpPr>
        <xdr:cNvPr id="332" name="楕円 331"/>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100347</xdr:rowOff>
    </xdr:from>
    <xdr:ext cx="736600" cy="259045"/>
    <xdr:sp macro="" textlink="">
      <xdr:nvSpPr>
        <xdr:cNvPr id="333" name="テキスト ボックス 332"/>
        <xdr:cNvSpPr txBox="1"/>
      </xdr:nvSpPr>
      <xdr:spPr>
        <a:xfrm>
          <a:off x="15290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4" name="楕円 333"/>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5" name="テキスト ボックス 334"/>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36" name="楕円 335"/>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37" name="テキスト ボックス 336"/>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8" name="楕円 337"/>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9" name="テキスト ボックス 338"/>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年度の公債費は前年度に比べ微増であるものの、経常一般財源の減少によりグラフの数値は前年度よりも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新庁舎建設等</a:t>
          </a:r>
          <a:r>
            <a:rPr kumimoji="1" lang="ja-JP" altLang="ja-JP" sz="1100">
              <a:solidFill>
                <a:schemeClr val="dk1"/>
              </a:solidFill>
              <a:effectLst/>
              <a:latin typeface="+mn-lt"/>
              <a:ea typeface="+mn-ea"/>
              <a:cs typeface="+mn-cs"/>
            </a:rPr>
            <a:t>が予定されていることから、公債費の大幅な増加にならないよう計画的な市債借入を行っていく。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33274</xdr:rowOff>
    </xdr:to>
    <xdr:cxnSp macro="">
      <xdr:nvCxnSpPr>
        <xdr:cNvPr id="369" name="直線コネクタ 368"/>
        <xdr:cNvCxnSpPr/>
      </xdr:nvCxnSpPr>
      <xdr:spPr>
        <a:xfrm>
          <a:off x="3987800" y="13202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1270</xdr:rowOff>
    </xdr:to>
    <xdr:cxnSp macro="">
      <xdr:nvCxnSpPr>
        <xdr:cNvPr id="372" name="直線コネクタ 371"/>
        <xdr:cNvCxnSpPr/>
      </xdr:nvCxnSpPr>
      <xdr:spPr>
        <a:xfrm>
          <a:off x="3098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163576</xdr:rowOff>
    </xdr:to>
    <xdr:cxnSp macro="">
      <xdr:nvCxnSpPr>
        <xdr:cNvPr id="375" name="直線コネクタ 374"/>
        <xdr:cNvCxnSpPr/>
      </xdr:nvCxnSpPr>
      <xdr:spPr>
        <a:xfrm flipV="1">
          <a:off x="2209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163576</xdr:rowOff>
    </xdr:to>
    <xdr:cxnSp macro="">
      <xdr:nvCxnSpPr>
        <xdr:cNvPr id="378" name="直線コネクタ 377"/>
        <xdr:cNvCxnSpPr/>
      </xdr:nvCxnSpPr>
      <xdr:spPr>
        <a:xfrm>
          <a:off x="1320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8" name="楕円 387"/>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9"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0" name="楕円 38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1" name="テキスト ボックス 39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2" name="楕円 391"/>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3" name="テキスト ボックス 392"/>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4" name="楕円 393"/>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5" name="テキスト ボックス 39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6" name="楕円 395"/>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7" name="テキスト ボックス 396"/>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ポイント減少し、類似団体内平均値との比較では、</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今後も、人口減少や少子高齢化などの影響により、扶助費の増加が見込まれるため、引き続き、事業コストの縮減に努めていく。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60706</xdr:rowOff>
    </xdr:to>
    <xdr:cxnSp macro="">
      <xdr:nvCxnSpPr>
        <xdr:cNvPr id="428" name="直線コネクタ 427"/>
        <xdr:cNvCxnSpPr/>
      </xdr:nvCxnSpPr>
      <xdr:spPr>
        <a:xfrm>
          <a:off x="15671800" y="135046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79</xdr:row>
      <xdr:rowOff>37846</xdr:rowOff>
    </xdr:to>
    <xdr:cxnSp macro="">
      <xdr:nvCxnSpPr>
        <xdr:cNvPr id="431" name="直線コネクタ 430"/>
        <xdr:cNvCxnSpPr/>
      </xdr:nvCxnSpPr>
      <xdr:spPr>
        <a:xfrm flipV="1">
          <a:off x="14782800" y="13504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37846</xdr:rowOff>
    </xdr:to>
    <xdr:cxnSp macro="">
      <xdr:nvCxnSpPr>
        <xdr:cNvPr id="434" name="直線コネクタ 433"/>
        <xdr:cNvCxnSpPr/>
      </xdr:nvCxnSpPr>
      <xdr:spPr>
        <a:xfrm>
          <a:off x="13893800" y="13504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131572</xdr:rowOff>
    </xdr:to>
    <xdr:cxnSp macro="">
      <xdr:nvCxnSpPr>
        <xdr:cNvPr id="437" name="直線コネクタ 436"/>
        <xdr:cNvCxnSpPr/>
      </xdr:nvCxnSpPr>
      <xdr:spPr>
        <a:xfrm>
          <a:off x="13004800" y="133812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7" name="楕円 446"/>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8"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49" name="楕円 448"/>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0" name="テキスト ボックス 449"/>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1" name="楕円 450"/>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2" name="テキスト ボックス 451"/>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3" name="楕円 452"/>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4" name="テキスト ボックス 453"/>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5" name="楕円 454"/>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6" name="テキスト ボックス 455"/>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28416</xdr:rowOff>
    </xdr:from>
    <xdr:to>
      <xdr:col>29</xdr:col>
      <xdr:colOff>127000</xdr:colOff>
      <xdr:row>16</xdr:row>
      <xdr:rowOff>56648</xdr:rowOff>
    </xdr:to>
    <xdr:cxnSp macro="">
      <xdr:nvCxnSpPr>
        <xdr:cNvPr id="50" name="直線コネクタ 49"/>
        <xdr:cNvCxnSpPr/>
      </xdr:nvCxnSpPr>
      <xdr:spPr bwMode="auto">
        <a:xfrm flipV="1">
          <a:off x="5003800" y="2819241"/>
          <a:ext cx="647700" cy="2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157091</xdr:rowOff>
    </xdr:from>
    <xdr:ext cx="762000" cy="259045"/>
    <xdr:sp macro="" textlink="">
      <xdr:nvSpPr>
        <xdr:cNvPr id="51" name="人口1人当たり決算額の推移平均値テキスト130"/>
        <xdr:cNvSpPr txBox="1"/>
      </xdr:nvSpPr>
      <xdr:spPr>
        <a:xfrm>
          <a:off x="5740400" y="294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46876</xdr:rowOff>
    </xdr:from>
    <xdr:to>
      <xdr:col>26</xdr:col>
      <xdr:colOff>50800</xdr:colOff>
      <xdr:row>16</xdr:row>
      <xdr:rowOff>56648</xdr:rowOff>
    </xdr:to>
    <xdr:cxnSp macro="">
      <xdr:nvCxnSpPr>
        <xdr:cNvPr id="53" name="直線コネクタ 52"/>
        <xdr:cNvCxnSpPr/>
      </xdr:nvCxnSpPr>
      <xdr:spPr bwMode="auto">
        <a:xfrm>
          <a:off x="4305300" y="2837701"/>
          <a:ext cx="69850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46876</xdr:rowOff>
    </xdr:from>
    <xdr:to>
      <xdr:col>22</xdr:col>
      <xdr:colOff>114300</xdr:colOff>
      <xdr:row>16</xdr:row>
      <xdr:rowOff>60611</xdr:rowOff>
    </xdr:to>
    <xdr:cxnSp macro="">
      <xdr:nvCxnSpPr>
        <xdr:cNvPr id="56" name="直線コネクタ 55"/>
        <xdr:cNvCxnSpPr/>
      </xdr:nvCxnSpPr>
      <xdr:spPr bwMode="auto">
        <a:xfrm flipV="1">
          <a:off x="3606800" y="2837701"/>
          <a:ext cx="698500" cy="1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50876</xdr:rowOff>
    </xdr:from>
    <xdr:to>
      <xdr:col>18</xdr:col>
      <xdr:colOff>177800</xdr:colOff>
      <xdr:row>16</xdr:row>
      <xdr:rowOff>60611</xdr:rowOff>
    </xdr:to>
    <xdr:cxnSp macro="">
      <xdr:nvCxnSpPr>
        <xdr:cNvPr id="59" name="直線コネクタ 58"/>
        <xdr:cNvCxnSpPr/>
      </xdr:nvCxnSpPr>
      <xdr:spPr bwMode="auto">
        <a:xfrm>
          <a:off x="2908300" y="2841701"/>
          <a:ext cx="698500" cy="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149066</xdr:rowOff>
    </xdr:from>
    <xdr:to>
      <xdr:col>29</xdr:col>
      <xdr:colOff>177800</xdr:colOff>
      <xdr:row>16</xdr:row>
      <xdr:rowOff>79216</xdr:rowOff>
    </xdr:to>
    <xdr:sp macro="" textlink="">
      <xdr:nvSpPr>
        <xdr:cNvPr id="69" name="楕円 68"/>
        <xdr:cNvSpPr/>
      </xdr:nvSpPr>
      <xdr:spPr bwMode="auto">
        <a:xfrm>
          <a:off x="5600700" y="276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165593</xdr:rowOff>
    </xdr:from>
    <xdr:ext cx="762000" cy="259045"/>
    <xdr:sp macro="" textlink="">
      <xdr:nvSpPr>
        <xdr:cNvPr id="70" name="人口1人当たり決算額の推移該当値テキスト130"/>
        <xdr:cNvSpPr txBox="1"/>
      </xdr:nvSpPr>
      <xdr:spPr>
        <a:xfrm>
          <a:off x="5740400" y="261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5848</xdr:rowOff>
    </xdr:from>
    <xdr:to>
      <xdr:col>26</xdr:col>
      <xdr:colOff>101600</xdr:colOff>
      <xdr:row>16</xdr:row>
      <xdr:rowOff>107448</xdr:rowOff>
    </xdr:to>
    <xdr:sp macro="" textlink="">
      <xdr:nvSpPr>
        <xdr:cNvPr id="71" name="楕円 70"/>
        <xdr:cNvSpPr/>
      </xdr:nvSpPr>
      <xdr:spPr bwMode="auto">
        <a:xfrm>
          <a:off x="4953000" y="279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117625</xdr:rowOff>
    </xdr:from>
    <xdr:ext cx="736600" cy="259045"/>
    <xdr:sp macro="" textlink="">
      <xdr:nvSpPr>
        <xdr:cNvPr id="72" name="テキスト ボックス 71"/>
        <xdr:cNvSpPr txBox="1"/>
      </xdr:nvSpPr>
      <xdr:spPr>
        <a:xfrm>
          <a:off x="4622800" y="2565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167526</xdr:rowOff>
    </xdr:from>
    <xdr:to>
      <xdr:col>22</xdr:col>
      <xdr:colOff>165100</xdr:colOff>
      <xdr:row>16</xdr:row>
      <xdr:rowOff>97676</xdr:rowOff>
    </xdr:to>
    <xdr:sp macro="" textlink="">
      <xdr:nvSpPr>
        <xdr:cNvPr id="73" name="楕円 72"/>
        <xdr:cNvSpPr/>
      </xdr:nvSpPr>
      <xdr:spPr bwMode="auto">
        <a:xfrm>
          <a:off x="4254500" y="278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107853</xdr:rowOff>
    </xdr:from>
    <xdr:ext cx="762000" cy="259045"/>
    <xdr:sp macro="" textlink="">
      <xdr:nvSpPr>
        <xdr:cNvPr id="74" name="テキスト ボックス 73"/>
        <xdr:cNvSpPr txBox="1"/>
      </xdr:nvSpPr>
      <xdr:spPr>
        <a:xfrm>
          <a:off x="3924300" y="255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9811</xdr:rowOff>
    </xdr:from>
    <xdr:to>
      <xdr:col>19</xdr:col>
      <xdr:colOff>38100</xdr:colOff>
      <xdr:row>16</xdr:row>
      <xdr:rowOff>111411</xdr:rowOff>
    </xdr:to>
    <xdr:sp macro="" textlink="">
      <xdr:nvSpPr>
        <xdr:cNvPr id="75" name="楕円 74"/>
        <xdr:cNvSpPr/>
      </xdr:nvSpPr>
      <xdr:spPr bwMode="auto">
        <a:xfrm>
          <a:off x="3556000" y="280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121588</xdr:rowOff>
    </xdr:from>
    <xdr:ext cx="762000" cy="259045"/>
    <xdr:sp macro="" textlink="">
      <xdr:nvSpPr>
        <xdr:cNvPr id="76" name="テキスト ボックス 75"/>
        <xdr:cNvSpPr txBox="1"/>
      </xdr:nvSpPr>
      <xdr:spPr>
        <a:xfrm>
          <a:off x="3225800" y="256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xdr:rowOff>
    </xdr:from>
    <xdr:to>
      <xdr:col>15</xdr:col>
      <xdr:colOff>101600</xdr:colOff>
      <xdr:row>16</xdr:row>
      <xdr:rowOff>101676</xdr:rowOff>
    </xdr:to>
    <xdr:sp macro="" textlink="">
      <xdr:nvSpPr>
        <xdr:cNvPr id="77" name="楕円 76"/>
        <xdr:cNvSpPr/>
      </xdr:nvSpPr>
      <xdr:spPr bwMode="auto">
        <a:xfrm>
          <a:off x="2857500" y="279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111853</xdr:rowOff>
    </xdr:from>
    <xdr:ext cx="762000" cy="259045"/>
    <xdr:sp macro="" textlink="">
      <xdr:nvSpPr>
        <xdr:cNvPr id="78" name="テキスト ボックス 77"/>
        <xdr:cNvSpPr txBox="1"/>
      </xdr:nvSpPr>
      <xdr:spPr>
        <a:xfrm>
          <a:off x="2527300" y="25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179654</xdr:rowOff>
    </xdr:from>
    <xdr:to>
      <xdr:col>29</xdr:col>
      <xdr:colOff>127000</xdr:colOff>
      <xdr:row>35</xdr:row>
      <xdr:rowOff>216344</xdr:rowOff>
    </xdr:to>
    <xdr:cxnSp macro="">
      <xdr:nvCxnSpPr>
        <xdr:cNvPr id="111" name="直線コネクタ 110"/>
        <xdr:cNvCxnSpPr/>
      </xdr:nvCxnSpPr>
      <xdr:spPr bwMode="auto">
        <a:xfrm flipV="1">
          <a:off x="5003800" y="6790004"/>
          <a:ext cx="6477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164432</xdr:rowOff>
    </xdr:from>
    <xdr:ext cx="762000" cy="259045"/>
    <xdr:sp macro="" textlink="">
      <xdr:nvSpPr>
        <xdr:cNvPr id="112" name="人口1人当たり決算額の推移平均値テキスト445"/>
        <xdr:cNvSpPr txBox="1"/>
      </xdr:nvSpPr>
      <xdr:spPr>
        <a:xfrm>
          <a:off x="5740400" y="6774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191160</xdr:rowOff>
    </xdr:from>
    <xdr:to>
      <xdr:col>26</xdr:col>
      <xdr:colOff>50800</xdr:colOff>
      <xdr:row>35</xdr:row>
      <xdr:rowOff>216344</xdr:rowOff>
    </xdr:to>
    <xdr:cxnSp macro="">
      <xdr:nvCxnSpPr>
        <xdr:cNvPr id="114" name="直線コネクタ 113"/>
        <xdr:cNvCxnSpPr/>
      </xdr:nvCxnSpPr>
      <xdr:spPr bwMode="auto">
        <a:xfrm>
          <a:off x="4305300" y="6801510"/>
          <a:ext cx="698500" cy="2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174206</xdr:rowOff>
    </xdr:from>
    <xdr:to>
      <xdr:col>22</xdr:col>
      <xdr:colOff>114300</xdr:colOff>
      <xdr:row>35</xdr:row>
      <xdr:rowOff>191160</xdr:rowOff>
    </xdr:to>
    <xdr:cxnSp macro="">
      <xdr:nvCxnSpPr>
        <xdr:cNvPr id="117" name="直線コネクタ 116"/>
        <xdr:cNvCxnSpPr/>
      </xdr:nvCxnSpPr>
      <xdr:spPr bwMode="auto">
        <a:xfrm>
          <a:off x="3606800" y="6784556"/>
          <a:ext cx="6985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164147</xdr:rowOff>
    </xdr:from>
    <xdr:to>
      <xdr:col>18</xdr:col>
      <xdr:colOff>177800</xdr:colOff>
      <xdr:row>35</xdr:row>
      <xdr:rowOff>174206</xdr:rowOff>
    </xdr:to>
    <xdr:cxnSp macro="">
      <xdr:nvCxnSpPr>
        <xdr:cNvPr id="120" name="直線コネクタ 119"/>
        <xdr:cNvCxnSpPr/>
      </xdr:nvCxnSpPr>
      <xdr:spPr bwMode="auto">
        <a:xfrm>
          <a:off x="2908300" y="6774497"/>
          <a:ext cx="698500" cy="1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128854</xdr:rowOff>
    </xdr:from>
    <xdr:to>
      <xdr:col>29</xdr:col>
      <xdr:colOff>177800</xdr:colOff>
      <xdr:row>35</xdr:row>
      <xdr:rowOff>230454</xdr:rowOff>
    </xdr:to>
    <xdr:sp macro="" textlink="">
      <xdr:nvSpPr>
        <xdr:cNvPr id="130" name="楕円 129"/>
        <xdr:cNvSpPr/>
      </xdr:nvSpPr>
      <xdr:spPr bwMode="auto">
        <a:xfrm>
          <a:off x="5600700" y="673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316831</xdr:rowOff>
    </xdr:from>
    <xdr:ext cx="762000" cy="259045"/>
    <xdr:sp macro="" textlink="">
      <xdr:nvSpPr>
        <xdr:cNvPr id="131" name="人口1人当たり決算額の推移該当値テキスト445"/>
        <xdr:cNvSpPr txBox="1"/>
      </xdr:nvSpPr>
      <xdr:spPr>
        <a:xfrm>
          <a:off x="5740400" y="658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165544</xdr:rowOff>
    </xdr:from>
    <xdr:to>
      <xdr:col>26</xdr:col>
      <xdr:colOff>101600</xdr:colOff>
      <xdr:row>35</xdr:row>
      <xdr:rowOff>267144</xdr:rowOff>
    </xdr:to>
    <xdr:sp macro="" textlink="">
      <xdr:nvSpPr>
        <xdr:cNvPr id="132" name="楕円 131"/>
        <xdr:cNvSpPr/>
      </xdr:nvSpPr>
      <xdr:spPr bwMode="auto">
        <a:xfrm>
          <a:off x="4953000" y="677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277321</xdr:rowOff>
    </xdr:from>
    <xdr:ext cx="736600" cy="259045"/>
    <xdr:sp macro="" textlink="">
      <xdr:nvSpPr>
        <xdr:cNvPr id="133" name="テキスト ボックス 132"/>
        <xdr:cNvSpPr txBox="1"/>
      </xdr:nvSpPr>
      <xdr:spPr>
        <a:xfrm>
          <a:off x="4622800" y="654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140360</xdr:rowOff>
    </xdr:from>
    <xdr:to>
      <xdr:col>22</xdr:col>
      <xdr:colOff>165100</xdr:colOff>
      <xdr:row>35</xdr:row>
      <xdr:rowOff>241960</xdr:rowOff>
    </xdr:to>
    <xdr:sp macro="" textlink="">
      <xdr:nvSpPr>
        <xdr:cNvPr id="134" name="楕円 133"/>
        <xdr:cNvSpPr/>
      </xdr:nvSpPr>
      <xdr:spPr bwMode="auto">
        <a:xfrm>
          <a:off x="4254500" y="67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252137</xdr:rowOff>
    </xdr:from>
    <xdr:ext cx="762000" cy="259045"/>
    <xdr:sp macro="" textlink="">
      <xdr:nvSpPr>
        <xdr:cNvPr id="135" name="テキスト ボックス 134"/>
        <xdr:cNvSpPr txBox="1"/>
      </xdr:nvSpPr>
      <xdr:spPr>
        <a:xfrm>
          <a:off x="3924300" y="65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123406</xdr:rowOff>
    </xdr:from>
    <xdr:to>
      <xdr:col>19</xdr:col>
      <xdr:colOff>38100</xdr:colOff>
      <xdr:row>35</xdr:row>
      <xdr:rowOff>225006</xdr:rowOff>
    </xdr:to>
    <xdr:sp macro="" textlink="">
      <xdr:nvSpPr>
        <xdr:cNvPr id="136" name="楕円 135"/>
        <xdr:cNvSpPr/>
      </xdr:nvSpPr>
      <xdr:spPr bwMode="auto">
        <a:xfrm>
          <a:off x="3556000" y="673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209783</xdr:rowOff>
    </xdr:from>
    <xdr:ext cx="762000" cy="259045"/>
    <xdr:sp macro="" textlink="">
      <xdr:nvSpPr>
        <xdr:cNvPr id="137" name="テキスト ボックス 136"/>
        <xdr:cNvSpPr txBox="1"/>
      </xdr:nvSpPr>
      <xdr:spPr>
        <a:xfrm>
          <a:off x="3225800" y="682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113347</xdr:rowOff>
    </xdr:from>
    <xdr:to>
      <xdr:col>15</xdr:col>
      <xdr:colOff>101600</xdr:colOff>
      <xdr:row>35</xdr:row>
      <xdr:rowOff>214947</xdr:rowOff>
    </xdr:to>
    <xdr:sp macro="" textlink="">
      <xdr:nvSpPr>
        <xdr:cNvPr id="138" name="楕円 137"/>
        <xdr:cNvSpPr/>
      </xdr:nvSpPr>
      <xdr:spPr bwMode="auto">
        <a:xfrm>
          <a:off x="2857500" y="672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199724</xdr:rowOff>
    </xdr:from>
    <xdr:ext cx="762000" cy="259045"/>
    <xdr:sp macro="" textlink="">
      <xdr:nvSpPr>
        <xdr:cNvPr id="139" name="テキスト ボックス 138"/>
        <xdr:cNvSpPr txBox="1"/>
      </xdr:nvSpPr>
      <xdr:spPr>
        <a:xfrm>
          <a:off x="2527300" y="681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110,122
108,208
274.45
47,502,093
45,115,411
2,199,000
25,517,444
34,517,773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50965</xdr:rowOff>
    </xdr:from>
    <xdr:to>
      <xdr:col>24</xdr:col>
      <xdr:colOff>63500</xdr:colOff>
      <xdr:row>31</xdr:row>
      <xdr:rowOff>53556</xdr:rowOff>
    </xdr:to>
    <xdr:cxnSp macro="">
      <xdr:nvCxnSpPr>
        <xdr:cNvPr id="61" name="直線コネクタ 60"/>
        <xdr:cNvCxnSpPr/>
      </xdr:nvCxnSpPr>
      <xdr:spPr>
        <a:xfrm flipV="1">
          <a:off x="3797300" y="5365915"/>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19457</xdr:rowOff>
    </xdr:from>
    <xdr:to>
      <xdr:col>19</xdr:col>
      <xdr:colOff>177800</xdr:colOff>
      <xdr:row>31</xdr:row>
      <xdr:rowOff>53556</xdr:rowOff>
    </xdr:to>
    <xdr:cxnSp macro="">
      <xdr:nvCxnSpPr>
        <xdr:cNvPr id="64" name="直線コネクタ 63"/>
        <xdr:cNvCxnSpPr/>
      </xdr:nvCxnSpPr>
      <xdr:spPr>
        <a:xfrm>
          <a:off x="2908300" y="5162957"/>
          <a:ext cx="889000" cy="20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19457</xdr:rowOff>
    </xdr:from>
    <xdr:to>
      <xdr:col>15</xdr:col>
      <xdr:colOff>50800</xdr:colOff>
      <xdr:row>31</xdr:row>
      <xdr:rowOff>7684</xdr:rowOff>
    </xdr:to>
    <xdr:cxnSp macro="">
      <xdr:nvCxnSpPr>
        <xdr:cNvPr id="67" name="直線コネクタ 66"/>
        <xdr:cNvCxnSpPr/>
      </xdr:nvCxnSpPr>
      <xdr:spPr>
        <a:xfrm flipV="1">
          <a:off x="2019300" y="5162957"/>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160084</xdr:rowOff>
    </xdr:from>
    <xdr:to>
      <xdr:col>10</xdr:col>
      <xdr:colOff>114300</xdr:colOff>
      <xdr:row>31</xdr:row>
      <xdr:rowOff>7684</xdr:rowOff>
    </xdr:to>
    <xdr:cxnSp macro="">
      <xdr:nvCxnSpPr>
        <xdr:cNvPr id="70" name="直線コネクタ 69"/>
        <xdr:cNvCxnSpPr/>
      </xdr:nvCxnSpPr>
      <xdr:spPr>
        <a:xfrm>
          <a:off x="1130300" y="530358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165</xdr:rowOff>
    </xdr:from>
    <xdr:to>
      <xdr:col>24</xdr:col>
      <xdr:colOff>114300</xdr:colOff>
      <xdr:row>31</xdr:row>
      <xdr:rowOff>101765</xdr:rowOff>
    </xdr:to>
    <xdr:sp macro="" textlink="">
      <xdr:nvSpPr>
        <xdr:cNvPr id="80" name="楕円 79"/>
        <xdr:cNvSpPr/>
      </xdr:nvSpPr>
      <xdr:spPr>
        <a:xfrm>
          <a:off x="4584700" y="53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23042</xdr:rowOff>
    </xdr:from>
    <xdr:ext cx="534377" cy="259045"/>
    <xdr:sp macro="" textlink="">
      <xdr:nvSpPr>
        <xdr:cNvPr id="81" name="人件費該当値テキスト"/>
        <xdr:cNvSpPr txBox="1"/>
      </xdr:nvSpPr>
      <xdr:spPr>
        <a:xfrm>
          <a:off x="4686300" y="516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2756</xdr:rowOff>
    </xdr:from>
    <xdr:to>
      <xdr:col>20</xdr:col>
      <xdr:colOff>38100</xdr:colOff>
      <xdr:row>31</xdr:row>
      <xdr:rowOff>104356</xdr:rowOff>
    </xdr:to>
    <xdr:sp macro="" textlink="">
      <xdr:nvSpPr>
        <xdr:cNvPr id="82" name="楕円 81"/>
        <xdr:cNvSpPr/>
      </xdr:nvSpPr>
      <xdr:spPr>
        <a:xfrm>
          <a:off x="3746500" y="53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120883</xdr:rowOff>
    </xdr:from>
    <xdr:ext cx="534377" cy="259045"/>
    <xdr:sp macro="" textlink="">
      <xdr:nvSpPr>
        <xdr:cNvPr id="83" name="テキスト ボックス 82"/>
        <xdr:cNvSpPr txBox="1"/>
      </xdr:nvSpPr>
      <xdr:spPr>
        <a:xfrm>
          <a:off x="3530111" y="509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140107</xdr:rowOff>
    </xdr:from>
    <xdr:to>
      <xdr:col>15</xdr:col>
      <xdr:colOff>101600</xdr:colOff>
      <xdr:row>30</xdr:row>
      <xdr:rowOff>70257</xdr:rowOff>
    </xdr:to>
    <xdr:sp macro="" textlink="">
      <xdr:nvSpPr>
        <xdr:cNvPr id="84" name="楕円 83"/>
        <xdr:cNvSpPr/>
      </xdr:nvSpPr>
      <xdr:spPr>
        <a:xfrm>
          <a:off x="2857500" y="51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86784</xdr:rowOff>
    </xdr:from>
    <xdr:ext cx="534377" cy="259045"/>
    <xdr:sp macro="" textlink="">
      <xdr:nvSpPr>
        <xdr:cNvPr id="85" name="テキスト ボックス 84"/>
        <xdr:cNvSpPr txBox="1"/>
      </xdr:nvSpPr>
      <xdr:spPr>
        <a:xfrm>
          <a:off x="2641111" y="48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128334</xdr:rowOff>
    </xdr:from>
    <xdr:to>
      <xdr:col>10</xdr:col>
      <xdr:colOff>165100</xdr:colOff>
      <xdr:row>31</xdr:row>
      <xdr:rowOff>58484</xdr:rowOff>
    </xdr:to>
    <xdr:sp macro="" textlink="">
      <xdr:nvSpPr>
        <xdr:cNvPr id="86" name="楕円 85"/>
        <xdr:cNvSpPr/>
      </xdr:nvSpPr>
      <xdr:spPr>
        <a:xfrm>
          <a:off x="1968500" y="52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75011</xdr:rowOff>
    </xdr:from>
    <xdr:ext cx="534377" cy="259045"/>
    <xdr:sp macro="" textlink="">
      <xdr:nvSpPr>
        <xdr:cNvPr id="87" name="テキスト ボックス 86"/>
        <xdr:cNvSpPr txBox="1"/>
      </xdr:nvSpPr>
      <xdr:spPr>
        <a:xfrm>
          <a:off x="1752111" y="50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109284</xdr:rowOff>
    </xdr:from>
    <xdr:to>
      <xdr:col>6</xdr:col>
      <xdr:colOff>38100</xdr:colOff>
      <xdr:row>31</xdr:row>
      <xdr:rowOff>39434</xdr:rowOff>
    </xdr:to>
    <xdr:sp macro="" textlink="">
      <xdr:nvSpPr>
        <xdr:cNvPr id="88" name="楕円 87"/>
        <xdr:cNvSpPr/>
      </xdr:nvSpPr>
      <xdr:spPr>
        <a:xfrm>
          <a:off x="1079500" y="52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55961</xdr:rowOff>
    </xdr:from>
    <xdr:ext cx="534377" cy="259045"/>
    <xdr:sp macro="" textlink="">
      <xdr:nvSpPr>
        <xdr:cNvPr id="89" name="テキスト ボックス 88"/>
        <xdr:cNvSpPr txBox="1"/>
      </xdr:nvSpPr>
      <xdr:spPr>
        <a:xfrm>
          <a:off x="863111" y="502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143717</xdr:rowOff>
    </xdr:from>
    <xdr:to>
      <xdr:col>24</xdr:col>
      <xdr:colOff>63500</xdr:colOff>
      <xdr:row>56</xdr:row>
      <xdr:rowOff>14525</xdr:rowOff>
    </xdr:to>
    <xdr:cxnSp macro="">
      <xdr:nvCxnSpPr>
        <xdr:cNvPr id="121" name="直線コネクタ 120"/>
        <xdr:cNvCxnSpPr/>
      </xdr:nvCxnSpPr>
      <xdr:spPr>
        <a:xfrm flipV="1">
          <a:off x="3797300" y="9573467"/>
          <a:ext cx="8382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14525</xdr:rowOff>
    </xdr:from>
    <xdr:to>
      <xdr:col>19</xdr:col>
      <xdr:colOff>177800</xdr:colOff>
      <xdr:row>56</xdr:row>
      <xdr:rowOff>62074</xdr:rowOff>
    </xdr:to>
    <xdr:cxnSp macro="">
      <xdr:nvCxnSpPr>
        <xdr:cNvPr id="124" name="直線コネクタ 123"/>
        <xdr:cNvCxnSpPr/>
      </xdr:nvCxnSpPr>
      <xdr:spPr>
        <a:xfrm flipV="1">
          <a:off x="2908300" y="9615725"/>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62041</xdr:rowOff>
    </xdr:from>
    <xdr:to>
      <xdr:col>15</xdr:col>
      <xdr:colOff>50800</xdr:colOff>
      <xdr:row>56</xdr:row>
      <xdr:rowOff>62074</xdr:rowOff>
    </xdr:to>
    <xdr:cxnSp macro="">
      <xdr:nvCxnSpPr>
        <xdr:cNvPr id="127" name="直線コネクタ 126"/>
        <xdr:cNvCxnSpPr/>
      </xdr:nvCxnSpPr>
      <xdr:spPr>
        <a:xfrm>
          <a:off x="2019300" y="966324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62041</xdr:rowOff>
    </xdr:from>
    <xdr:to>
      <xdr:col>10</xdr:col>
      <xdr:colOff>114300</xdr:colOff>
      <xdr:row>56</xdr:row>
      <xdr:rowOff>94927</xdr:rowOff>
    </xdr:to>
    <xdr:cxnSp macro="">
      <xdr:nvCxnSpPr>
        <xdr:cNvPr id="130" name="直線コネクタ 129"/>
        <xdr:cNvCxnSpPr/>
      </xdr:nvCxnSpPr>
      <xdr:spPr>
        <a:xfrm flipV="1">
          <a:off x="1130300" y="9663241"/>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92917</xdr:rowOff>
    </xdr:from>
    <xdr:to>
      <xdr:col>24</xdr:col>
      <xdr:colOff>114300</xdr:colOff>
      <xdr:row>56</xdr:row>
      <xdr:rowOff>23067</xdr:rowOff>
    </xdr:to>
    <xdr:sp macro="" textlink="">
      <xdr:nvSpPr>
        <xdr:cNvPr id="140" name="楕円 139"/>
        <xdr:cNvSpPr/>
      </xdr:nvSpPr>
      <xdr:spPr>
        <a:xfrm>
          <a:off x="4584700" y="95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115794</xdr:rowOff>
    </xdr:from>
    <xdr:ext cx="534377" cy="259045"/>
    <xdr:sp macro="" textlink="">
      <xdr:nvSpPr>
        <xdr:cNvPr id="141" name="物件費該当値テキスト"/>
        <xdr:cNvSpPr txBox="1"/>
      </xdr:nvSpPr>
      <xdr:spPr>
        <a:xfrm>
          <a:off x="4686300" y="937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135175</xdr:rowOff>
    </xdr:from>
    <xdr:to>
      <xdr:col>20</xdr:col>
      <xdr:colOff>38100</xdr:colOff>
      <xdr:row>56</xdr:row>
      <xdr:rowOff>65325</xdr:rowOff>
    </xdr:to>
    <xdr:sp macro="" textlink="">
      <xdr:nvSpPr>
        <xdr:cNvPr id="142" name="楕円 141"/>
        <xdr:cNvSpPr/>
      </xdr:nvSpPr>
      <xdr:spPr>
        <a:xfrm>
          <a:off x="3746500" y="9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81852</xdr:rowOff>
    </xdr:from>
    <xdr:ext cx="534377" cy="259045"/>
    <xdr:sp macro="" textlink="">
      <xdr:nvSpPr>
        <xdr:cNvPr id="143" name="テキスト ボックス 142"/>
        <xdr:cNvSpPr txBox="1"/>
      </xdr:nvSpPr>
      <xdr:spPr>
        <a:xfrm>
          <a:off x="3530111" y="934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11274</xdr:rowOff>
    </xdr:from>
    <xdr:to>
      <xdr:col>15</xdr:col>
      <xdr:colOff>101600</xdr:colOff>
      <xdr:row>56</xdr:row>
      <xdr:rowOff>112874</xdr:rowOff>
    </xdr:to>
    <xdr:sp macro="" textlink="">
      <xdr:nvSpPr>
        <xdr:cNvPr id="144" name="楕円 143"/>
        <xdr:cNvSpPr/>
      </xdr:nvSpPr>
      <xdr:spPr>
        <a:xfrm>
          <a:off x="2857500" y="96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129401</xdr:rowOff>
    </xdr:from>
    <xdr:ext cx="534377" cy="259045"/>
    <xdr:sp macro="" textlink="">
      <xdr:nvSpPr>
        <xdr:cNvPr id="145" name="テキスト ボックス 144"/>
        <xdr:cNvSpPr txBox="1"/>
      </xdr:nvSpPr>
      <xdr:spPr>
        <a:xfrm>
          <a:off x="2641111" y="93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11241</xdr:rowOff>
    </xdr:from>
    <xdr:to>
      <xdr:col>10</xdr:col>
      <xdr:colOff>165100</xdr:colOff>
      <xdr:row>56</xdr:row>
      <xdr:rowOff>112841</xdr:rowOff>
    </xdr:to>
    <xdr:sp macro="" textlink="">
      <xdr:nvSpPr>
        <xdr:cNvPr id="146" name="楕円 145"/>
        <xdr:cNvSpPr/>
      </xdr:nvSpPr>
      <xdr:spPr>
        <a:xfrm>
          <a:off x="1968500" y="9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129368</xdr:rowOff>
    </xdr:from>
    <xdr:ext cx="534377" cy="259045"/>
    <xdr:sp macro="" textlink="">
      <xdr:nvSpPr>
        <xdr:cNvPr id="147" name="テキスト ボックス 146"/>
        <xdr:cNvSpPr txBox="1"/>
      </xdr:nvSpPr>
      <xdr:spPr>
        <a:xfrm>
          <a:off x="1752111" y="9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44127</xdr:rowOff>
    </xdr:from>
    <xdr:to>
      <xdr:col>6</xdr:col>
      <xdr:colOff>38100</xdr:colOff>
      <xdr:row>56</xdr:row>
      <xdr:rowOff>145727</xdr:rowOff>
    </xdr:to>
    <xdr:sp macro="" textlink="">
      <xdr:nvSpPr>
        <xdr:cNvPr id="148" name="楕円 147"/>
        <xdr:cNvSpPr/>
      </xdr:nvSpPr>
      <xdr:spPr>
        <a:xfrm>
          <a:off x="1079500" y="96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162254</xdr:rowOff>
    </xdr:from>
    <xdr:ext cx="534377" cy="259045"/>
    <xdr:sp macro="" textlink="">
      <xdr:nvSpPr>
        <xdr:cNvPr id="149" name="テキスト ボックス 148"/>
        <xdr:cNvSpPr txBox="1"/>
      </xdr:nvSpPr>
      <xdr:spPr>
        <a:xfrm>
          <a:off x="863111" y="94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8418</xdr:rowOff>
    </xdr:from>
    <xdr:to>
      <xdr:col>24</xdr:col>
      <xdr:colOff>63500</xdr:colOff>
      <xdr:row>78</xdr:row>
      <xdr:rowOff>20338</xdr:rowOff>
    </xdr:to>
    <xdr:cxnSp macro="">
      <xdr:nvCxnSpPr>
        <xdr:cNvPr id="180" name="直線コネクタ 179"/>
        <xdr:cNvCxnSpPr/>
      </xdr:nvCxnSpPr>
      <xdr:spPr>
        <a:xfrm flipV="1">
          <a:off x="3797300" y="13381518"/>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20338</xdr:rowOff>
    </xdr:from>
    <xdr:to>
      <xdr:col>19</xdr:col>
      <xdr:colOff>177800</xdr:colOff>
      <xdr:row>78</xdr:row>
      <xdr:rowOff>26380</xdr:rowOff>
    </xdr:to>
    <xdr:cxnSp macro="">
      <xdr:nvCxnSpPr>
        <xdr:cNvPr id="183" name="直線コネクタ 182"/>
        <xdr:cNvCxnSpPr/>
      </xdr:nvCxnSpPr>
      <xdr:spPr>
        <a:xfrm flipV="1">
          <a:off x="2908300" y="1339343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164356</xdr:rowOff>
    </xdr:from>
    <xdr:to>
      <xdr:col>15</xdr:col>
      <xdr:colOff>50800</xdr:colOff>
      <xdr:row>78</xdr:row>
      <xdr:rowOff>26380</xdr:rowOff>
    </xdr:to>
    <xdr:cxnSp macro="">
      <xdr:nvCxnSpPr>
        <xdr:cNvPr id="186" name="直線コネクタ 185"/>
        <xdr:cNvCxnSpPr/>
      </xdr:nvCxnSpPr>
      <xdr:spPr>
        <a:xfrm>
          <a:off x="2019300" y="13366006"/>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164356</xdr:rowOff>
    </xdr:from>
    <xdr:to>
      <xdr:col>10</xdr:col>
      <xdr:colOff>114300</xdr:colOff>
      <xdr:row>78</xdr:row>
      <xdr:rowOff>12010</xdr:rowOff>
    </xdr:to>
    <xdr:cxnSp macro="">
      <xdr:nvCxnSpPr>
        <xdr:cNvPr id="189" name="直線コネクタ 188"/>
        <xdr:cNvCxnSpPr/>
      </xdr:nvCxnSpPr>
      <xdr:spPr>
        <a:xfrm flipV="1">
          <a:off x="1130300" y="13366006"/>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129068</xdr:rowOff>
    </xdr:from>
    <xdr:to>
      <xdr:col>24</xdr:col>
      <xdr:colOff>114300</xdr:colOff>
      <xdr:row>78</xdr:row>
      <xdr:rowOff>59218</xdr:rowOff>
    </xdr:to>
    <xdr:sp macro="" textlink="">
      <xdr:nvSpPr>
        <xdr:cNvPr id="199" name="楕円 198"/>
        <xdr:cNvSpPr/>
      </xdr:nvSpPr>
      <xdr:spPr>
        <a:xfrm>
          <a:off x="4584700" y="133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107495</xdr:rowOff>
    </xdr:from>
    <xdr:ext cx="469744" cy="259045"/>
    <xdr:sp macro="" textlink="">
      <xdr:nvSpPr>
        <xdr:cNvPr id="200" name="維持補修費該当値テキスト"/>
        <xdr:cNvSpPr txBox="1"/>
      </xdr:nvSpPr>
      <xdr:spPr>
        <a:xfrm>
          <a:off x="4686300" y="1330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140988</xdr:rowOff>
    </xdr:from>
    <xdr:to>
      <xdr:col>20</xdr:col>
      <xdr:colOff>38100</xdr:colOff>
      <xdr:row>78</xdr:row>
      <xdr:rowOff>71138</xdr:rowOff>
    </xdr:to>
    <xdr:sp macro="" textlink="">
      <xdr:nvSpPr>
        <xdr:cNvPr id="201" name="楕円 200"/>
        <xdr:cNvSpPr/>
      </xdr:nvSpPr>
      <xdr:spPr>
        <a:xfrm>
          <a:off x="3746500" y="133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62265</xdr:rowOff>
    </xdr:from>
    <xdr:ext cx="469744" cy="259045"/>
    <xdr:sp macro="" textlink="">
      <xdr:nvSpPr>
        <xdr:cNvPr id="202" name="テキスト ボックス 201"/>
        <xdr:cNvSpPr txBox="1"/>
      </xdr:nvSpPr>
      <xdr:spPr>
        <a:xfrm>
          <a:off x="3562428" y="13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147030</xdr:rowOff>
    </xdr:from>
    <xdr:to>
      <xdr:col>15</xdr:col>
      <xdr:colOff>101600</xdr:colOff>
      <xdr:row>78</xdr:row>
      <xdr:rowOff>77180</xdr:rowOff>
    </xdr:to>
    <xdr:sp macro="" textlink="">
      <xdr:nvSpPr>
        <xdr:cNvPr id="203" name="楕円 202"/>
        <xdr:cNvSpPr/>
      </xdr:nvSpPr>
      <xdr:spPr>
        <a:xfrm>
          <a:off x="2857500" y="133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68307</xdr:rowOff>
    </xdr:from>
    <xdr:ext cx="469744" cy="259045"/>
    <xdr:sp macro="" textlink="">
      <xdr:nvSpPr>
        <xdr:cNvPr id="204" name="テキスト ボックス 203"/>
        <xdr:cNvSpPr txBox="1"/>
      </xdr:nvSpPr>
      <xdr:spPr>
        <a:xfrm>
          <a:off x="2673428" y="134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113556</xdr:rowOff>
    </xdr:from>
    <xdr:to>
      <xdr:col>10</xdr:col>
      <xdr:colOff>165100</xdr:colOff>
      <xdr:row>78</xdr:row>
      <xdr:rowOff>43706</xdr:rowOff>
    </xdr:to>
    <xdr:sp macro="" textlink="">
      <xdr:nvSpPr>
        <xdr:cNvPr id="205" name="楕円 204"/>
        <xdr:cNvSpPr/>
      </xdr:nvSpPr>
      <xdr:spPr>
        <a:xfrm>
          <a:off x="1968500" y="133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34833</xdr:rowOff>
    </xdr:from>
    <xdr:ext cx="469744" cy="259045"/>
    <xdr:sp macro="" textlink="">
      <xdr:nvSpPr>
        <xdr:cNvPr id="206" name="テキスト ボックス 205"/>
        <xdr:cNvSpPr txBox="1"/>
      </xdr:nvSpPr>
      <xdr:spPr>
        <a:xfrm>
          <a:off x="1784428" y="1340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132660</xdr:rowOff>
    </xdr:from>
    <xdr:to>
      <xdr:col>6</xdr:col>
      <xdr:colOff>38100</xdr:colOff>
      <xdr:row>78</xdr:row>
      <xdr:rowOff>62810</xdr:rowOff>
    </xdr:to>
    <xdr:sp macro="" textlink="">
      <xdr:nvSpPr>
        <xdr:cNvPr id="207" name="楕円 206"/>
        <xdr:cNvSpPr/>
      </xdr:nvSpPr>
      <xdr:spPr>
        <a:xfrm>
          <a:off x="1079500" y="13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53937</xdr:rowOff>
    </xdr:from>
    <xdr:ext cx="469744" cy="259045"/>
    <xdr:sp macro="" textlink="">
      <xdr:nvSpPr>
        <xdr:cNvPr id="208" name="テキスト ボックス 207"/>
        <xdr:cNvSpPr txBox="1"/>
      </xdr:nvSpPr>
      <xdr:spPr>
        <a:xfrm>
          <a:off x="895428" y="1342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154139</xdr:rowOff>
    </xdr:from>
    <xdr:to>
      <xdr:col>24</xdr:col>
      <xdr:colOff>63500</xdr:colOff>
      <xdr:row>95</xdr:row>
      <xdr:rowOff>111353</xdr:rowOff>
    </xdr:to>
    <xdr:cxnSp macro="">
      <xdr:nvCxnSpPr>
        <xdr:cNvPr id="238" name="直線コネクタ 237"/>
        <xdr:cNvCxnSpPr/>
      </xdr:nvCxnSpPr>
      <xdr:spPr>
        <a:xfrm flipV="1">
          <a:off x="3797300" y="16270439"/>
          <a:ext cx="838200" cy="1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122441</xdr:rowOff>
    </xdr:from>
    <xdr:to>
      <xdr:col>19</xdr:col>
      <xdr:colOff>177800</xdr:colOff>
      <xdr:row>95</xdr:row>
      <xdr:rowOff>111353</xdr:rowOff>
    </xdr:to>
    <xdr:cxnSp macro="">
      <xdr:nvCxnSpPr>
        <xdr:cNvPr id="241" name="直線コネクタ 240"/>
        <xdr:cNvCxnSpPr/>
      </xdr:nvCxnSpPr>
      <xdr:spPr>
        <a:xfrm>
          <a:off x="2908300" y="16238741"/>
          <a:ext cx="889000" cy="1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122441</xdr:rowOff>
    </xdr:from>
    <xdr:to>
      <xdr:col>15</xdr:col>
      <xdr:colOff>50800</xdr:colOff>
      <xdr:row>94</xdr:row>
      <xdr:rowOff>163703</xdr:rowOff>
    </xdr:to>
    <xdr:cxnSp macro="">
      <xdr:nvCxnSpPr>
        <xdr:cNvPr id="244" name="直線コネクタ 243"/>
        <xdr:cNvCxnSpPr/>
      </xdr:nvCxnSpPr>
      <xdr:spPr>
        <a:xfrm flipV="1">
          <a:off x="2019300" y="16238741"/>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163703</xdr:rowOff>
    </xdr:from>
    <xdr:to>
      <xdr:col>10</xdr:col>
      <xdr:colOff>114300</xdr:colOff>
      <xdr:row>95</xdr:row>
      <xdr:rowOff>151512</xdr:rowOff>
    </xdr:to>
    <xdr:cxnSp macro="">
      <xdr:nvCxnSpPr>
        <xdr:cNvPr id="247" name="直線コネクタ 246"/>
        <xdr:cNvCxnSpPr/>
      </xdr:nvCxnSpPr>
      <xdr:spPr>
        <a:xfrm flipV="1">
          <a:off x="1130300" y="16280003"/>
          <a:ext cx="889000" cy="15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103339</xdr:rowOff>
    </xdr:from>
    <xdr:to>
      <xdr:col>24</xdr:col>
      <xdr:colOff>114300</xdr:colOff>
      <xdr:row>95</xdr:row>
      <xdr:rowOff>33489</xdr:rowOff>
    </xdr:to>
    <xdr:sp macro="" textlink="">
      <xdr:nvSpPr>
        <xdr:cNvPr id="257" name="楕円 256"/>
        <xdr:cNvSpPr/>
      </xdr:nvSpPr>
      <xdr:spPr>
        <a:xfrm>
          <a:off x="4584700" y="162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126216</xdr:rowOff>
    </xdr:from>
    <xdr:ext cx="534377" cy="259045"/>
    <xdr:sp macro="" textlink="">
      <xdr:nvSpPr>
        <xdr:cNvPr id="258" name="扶助費該当値テキスト"/>
        <xdr:cNvSpPr txBox="1"/>
      </xdr:nvSpPr>
      <xdr:spPr>
        <a:xfrm>
          <a:off x="4686300" y="160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60553</xdr:rowOff>
    </xdr:from>
    <xdr:to>
      <xdr:col>20</xdr:col>
      <xdr:colOff>38100</xdr:colOff>
      <xdr:row>95</xdr:row>
      <xdr:rowOff>162153</xdr:rowOff>
    </xdr:to>
    <xdr:sp macro="" textlink="">
      <xdr:nvSpPr>
        <xdr:cNvPr id="259" name="楕円 258"/>
        <xdr:cNvSpPr/>
      </xdr:nvSpPr>
      <xdr:spPr>
        <a:xfrm>
          <a:off x="3746500" y="163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7230</xdr:rowOff>
    </xdr:from>
    <xdr:ext cx="534377" cy="259045"/>
    <xdr:sp macro="" textlink="">
      <xdr:nvSpPr>
        <xdr:cNvPr id="260" name="テキスト ボックス 259"/>
        <xdr:cNvSpPr txBox="1"/>
      </xdr:nvSpPr>
      <xdr:spPr>
        <a:xfrm>
          <a:off x="3530111" y="161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71641</xdr:rowOff>
    </xdr:from>
    <xdr:to>
      <xdr:col>15</xdr:col>
      <xdr:colOff>101600</xdr:colOff>
      <xdr:row>95</xdr:row>
      <xdr:rowOff>1791</xdr:rowOff>
    </xdr:to>
    <xdr:sp macro="" textlink="">
      <xdr:nvSpPr>
        <xdr:cNvPr id="261" name="楕円 260"/>
        <xdr:cNvSpPr/>
      </xdr:nvSpPr>
      <xdr:spPr>
        <a:xfrm>
          <a:off x="2857500" y="161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18318</xdr:rowOff>
    </xdr:from>
    <xdr:ext cx="534377" cy="259045"/>
    <xdr:sp macro="" textlink="">
      <xdr:nvSpPr>
        <xdr:cNvPr id="262" name="テキスト ボックス 261"/>
        <xdr:cNvSpPr txBox="1"/>
      </xdr:nvSpPr>
      <xdr:spPr>
        <a:xfrm>
          <a:off x="2641111" y="159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112903</xdr:rowOff>
    </xdr:from>
    <xdr:to>
      <xdr:col>10</xdr:col>
      <xdr:colOff>165100</xdr:colOff>
      <xdr:row>95</xdr:row>
      <xdr:rowOff>43053</xdr:rowOff>
    </xdr:to>
    <xdr:sp macro="" textlink="">
      <xdr:nvSpPr>
        <xdr:cNvPr id="263" name="楕円 262"/>
        <xdr:cNvSpPr/>
      </xdr:nvSpPr>
      <xdr:spPr>
        <a:xfrm>
          <a:off x="1968500" y="16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59580</xdr:rowOff>
    </xdr:from>
    <xdr:ext cx="534377" cy="259045"/>
    <xdr:sp macro="" textlink="">
      <xdr:nvSpPr>
        <xdr:cNvPr id="264" name="テキスト ボックス 263"/>
        <xdr:cNvSpPr txBox="1"/>
      </xdr:nvSpPr>
      <xdr:spPr>
        <a:xfrm>
          <a:off x="1752111" y="16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65" name="楕円 264"/>
        <xdr:cNvSpPr/>
      </xdr:nvSpPr>
      <xdr:spPr>
        <a:xfrm>
          <a:off x="1079500" y="163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66" name="テキスト ボックス 265"/>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152567</xdr:rowOff>
    </xdr:from>
    <xdr:to>
      <xdr:col>55</xdr:col>
      <xdr:colOff>0</xdr:colOff>
      <xdr:row>37</xdr:row>
      <xdr:rowOff>26380</xdr:rowOff>
    </xdr:to>
    <xdr:cxnSp macro="">
      <xdr:nvCxnSpPr>
        <xdr:cNvPr id="297" name="直線コネクタ 296"/>
        <xdr:cNvCxnSpPr/>
      </xdr:nvCxnSpPr>
      <xdr:spPr>
        <a:xfrm flipV="1">
          <a:off x="9639300" y="6324767"/>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26380</xdr:rowOff>
    </xdr:from>
    <xdr:to>
      <xdr:col>50</xdr:col>
      <xdr:colOff>114300</xdr:colOff>
      <xdr:row>37</xdr:row>
      <xdr:rowOff>76345</xdr:rowOff>
    </xdr:to>
    <xdr:cxnSp macro="">
      <xdr:nvCxnSpPr>
        <xdr:cNvPr id="300" name="直線コネクタ 299"/>
        <xdr:cNvCxnSpPr/>
      </xdr:nvCxnSpPr>
      <xdr:spPr>
        <a:xfrm flipV="1">
          <a:off x="8750300" y="6370030"/>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67120</xdr:rowOff>
    </xdr:from>
    <xdr:to>
      <xdr:col>45</xdr:col>
      <xdr:colOff>177800</xdr:colOff>
      <xdr:row>37</xdr:row>
      <xdr:rowOff>76345</xdr:rowOff>
    </xdr:to>
    <xdr:cxnSp macro="">
      <xdr:nvCxnSpPr>
        <xdr:cNvPr id="303" name="直線コネクタ 302"/>
        <xdr:cNvCxnSpPr/>
      </xdr:nvCxnSpPr>
      <xdr:spPr>
        <a:xfrm>
          <a:off x="7861300" y="6410770"/>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43917</xdr:rowOff>
    </xdr:from>
    <xdr:to>
      <xdr:col>41</xdr:col>
      <xdr:colOff>50800</xdr:colOff>
      <xdr:row>37</xdr:row>
      <xdr:rowOff>67120</xdr:rowOff>
    </xdr:to>
    <xdr:cxnSp macro="">
      <xdr:nvCxnSpPr>
        <xdr:cNvPr id="306" name="直線コネクタ 305"/>
        <xdr:cNvCxnSpPr/>
      </xdr:nvCxnSpPr>
      <xdr:spPr>
        <a:xfrm>
          <a:off x="6972300" y="6387567"/>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101767</xdr:rowOff>
    </xdr:from>
    <xdr:to>
      <xdr:col>55</xdr:col>
      <xdr:colOff>50800</xdr:colOff>
      <xdr:row>37</xdr:row>
      <xdr:rowOff>31917</xdr:rowOff>
    </xdr:to>
    <xdr:sp macro="" textlink="">
      <xdr:nvSpPr>
        <xdr:cNvPr id="316" name="楕円 315"/>
        <xdr:cNvSpPr/>
      </xdr:nvSpPr>
      <xdr:spPr>
        <a:xfrm>
          <a:off x="10426700" y="62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80194</xdr:rowOff>
    </xdr:from>
    <xdr:ext cx="534377" cy="259045"/>
    <xdr:sp macro="" textlink="">
      <xdr:nvSpPr>
        <xdr:cNvPr id="317" name="補助費等該当値テキスト"/>
        <xdr:cNvSpPr txBox="1"/>
      </xdr:nvSpPr>
      <xdr:spPr>
        <a:xfrm>
          <a:off x="10528300"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147030</xdr:rowOff>
    </xdr:from>
    <xdr:to>
      <xdr:col>50</xdr:col>
      <xdr:colOff>165100</xdr:colOff>
      <xdr:row>37</xdr:row>
      <xdr:rowOff>77180</xdr:rowOff>
    </xdr:to>
    <xdr:sp macro="" textlink="">
      <xdr:nvSpPr>
        <xdr:cNvPr id="318" name="楕円 317"/>
        <xdr:cNvSpPr/>
      </xdr:nvSpPr>
      <xdr:spPr>
        <a:xfrm>
          <a:off x="9588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68307</xdr:rowOff>
    </xdr:from>
    <xdr:ext cx="534377" cy="259045"/>
    <xdr:sp macro="" textlink="">
      <xdr:nvSpPr>
        <xdr:cNvPr id="319" name="テキスト ボックス 318"/>
        <xdr:cNvSpPr txBox="1"/>
      </xdr:nvSpPr>
      <xdr:spPr>
        <a:xfrm>
          <a:off x="9372111" y="64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25545</xdr:rowOff>
    </xdr:from>
    <xdr:to>
      <xdr:col>46</xdr:col>
      <xdr:colOff>38100</xdr:colOff>
      <xdr:row>37</xdr:row>
      <xdr:rowOff>127145</xdr:rowOff>
    </xdr:to>
    <xdr:sp macro="" textlink="">
      <xdr:nvSpPr>
        <xdr:cNvPr id="320" name="楕円 319"/>
        <xdr:cNvSpPr/>
      </xdr:nvSpPr>
      <xdr:spPr>
        <a:xfrm>
          <a:off x="8699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118272</xdr:rowOff>
    </xdr:from>
    <xdr:ext cx="534377" cy="259045"/>
    <xdr:sp macro="" textlink="">
      <xdr:nvSpPr>
        <xdr:cNvPr id="321" name="テキスト ボックス 320"/>
        <xdr:cNvSpPr txBox="1"/>
      </xdr:nvSpPr>
      <xdr:spPr>
        <a:xfrm>
          <a:off x="8483111" y="64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16320</xdr:rowOff>
    </xdr:from>
    <xdr:to>
      <xdr:col>41</xdr:col>
      <xdr:colOff>101600</xdr:colOff>
      <xdr:row>37</xdr:row>
      <xdr:rowOff>117920</xdr:rowOff>
    </xdr:to>
    <xdr:sp macro="" textlink="">
      <xdr:nvSpPr>
        <xdr:cNvPr id="322" name="楕円 321"/>
        <xdr:cNvSpPr/>
      </xdr:nvSpPr>
      <xdr:spPr>
        <a:xfrm>
          <a:off x="78105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109047</xdr:rowOff>
    </xdr:from>
    <xdr:ext cx="534377" cy="259045"/>
    <xdr:sp macro="" textlink="">
      <xdr:nvSpPr>
        <xdr:cNvPr id="323" name="テキスト ボックス 322"/>
        <xdr:cNvSpPr txBox="1"/>
      </xdr:nvSpPr>
      <xdr:spPr>
        <a:xfrm>
          <a:off x="7594111" y="64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164567</xdr:rowOff>
    </xdr:from>
    <xdr:to>
      <xdr:col>36</xdr:col>
      <xdr:colOff>165100</xdr:colOff>
      <xdr:row>37</xdr:row>
      <xdr:rowOff>94717</xdr:rowOff>
    </xdr:to>
    <xdr:sp macro="" textlink="">
      <xdr:nvSpPr>
        <xdr:cNvPr id="324" name="楕円 323"/>
        <xdr:cNvSpPr/>
      </xdr:nvSpPr>
      <xdr:spPr>
        <a:xfrm>
          <a:off x="6921500" y="63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85844</xdr:rowOff>
    </xdr:from>
    <xdr:ext cx="534377" cy="259045"/>
    <xdr:sp macro="" textlink="">
      <xdr:nvSpPr>
        <xdr:cNvPr id="325" name="テキスト ボックス 324"/>
        <xdr:cNvSpPr txBox="1"/>
      </xdr:nvSpPr>
      <xdr:spPr>
        <a:xfrm>
          <a:off x="6705111" y="64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85023</xdr:rowOff>
    </xdr:from>
    <xdr:to>
      <xdr:col>55</xdr:col>
      <xdr:colOff>0</xdr:colOff>
      <xdr:row>57</xdr:row>
      <xdr:rowOff>170424</xdr:rowOff>
    </xdr:to>
    <xdr:cxnSp macro="">
      <xdr:nvCxnSpPr>
        <xdr:cNvPr id="352" name="直線コネクタ 351"/>
        <xdr:cNvCxnSpPr/>
      </xdr:nvCxnSpPr>
      <xdr:spPr>
        <a:xfrm flipV="1">
          <a:off x="9639300" y="9857673"/>
          <a:ext cx="8382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170424</xdr:rowOff>
    </xdr:from>
    <xdr:to>
      <xdr:col>50</xdr:col>
      <xdr:colOff>114300</xdr:colOff>
      <xdr:row>58</xdr:row>
      <xdr:rowOff>14848</xdr:rowOff>
    </xdr:to>
    <xdr:cxnSp macro="">
      <xdr:nvCxnSpPr>
        <xdr:cNvPr id="355" name="直線コネクタ 354"/>
        <xdr:cNvCxnSpPr/>
      </xdr:nvCxnSpPr>
      <xdr:spPr>
        <a:xfrm flipV="1">
          <a:off x="8750300" y="9943074"/>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156475</xdr:rowOff>
    </xdr:from>
    <xdr:to>
      <xdr:col>45</xdr:col>
      <xdr:colOff>177800</xdr:colOff>
      <xdr:row>58</xdr:row>
      <xdr:rowOff>14848</xdr:rowOff>
    </xdr:to>
    <xdr:cxnSp macro="">
      <xdr:nvCxnSpPr>
        <xdr:cNvPr id="358" name="直線コネクタ 357"/>
        <xdr:cNvCxnSpPr/>
      </xdr:nvCxnSpPr>
      <xdr:spPr>
        <a:xfrm>
          <a:off x="7861300" y="9929125"/>
          <a:ext cx="8890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131639</xdr:rowOff>
    </xdr:from>
    <xdr:to>
      <xdr:col>41</xdr:col>
      <xdr:colOff>50800</xdr:colOff>
      <xdr:row>57</xdr:row>
      <xdr:rowOff>156475</xdr:rowOff>
    </xdr:to>
    <xdr:cxnSp macro="">
      <xdr:nvCxnSpPr>
        <xdr:cNvPr id="361" name="直線コネクタ 360"/>
        <xdr:cNvCxnSpPr/>
      </xdr:nvCxnSpPr>
      <xdr:spPr>
        <a:xfrm>
          <a:off x="6972300" y="9904289"/>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34223</xdr:rowOff>
    </xdr:from>
    <xdr:to>
      <xdr:col>55</xdr:col>
      <xdr:colOff>50800</xdr:colOff>
      <xdr:row>57</xdr:row>
      <xdr:rowOff>135823</xdr:rowOff>
    </xdr:to>
    <xdr:sp macro="" textlink="">
      <xdr:nvSpPr>
        <xdr:cNvPr id="371" name="楕円 370"/>
        <xdr:cNvSpPr/>
      </xdr:nvSpPr>
      <xdr:spPr>
        <a:xfrm>
          <a:off x="10426700" y="98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120600</xdr:rowOff>
    </xdr:from>
    <xdr:ext cx="534377" cy="259045"/>
    <xdr:sp macro="" textlink="">
      <xdr:nvSpPr>
        <xdr:cNvPr id="372" name="普通建設事業費該当値テキスト"/>
        <xdr:cNvSpPr txBox="1"/>
      </xdr:nvSpPr>
      <xdr:spPr>
        <a:xfrm>
          <a:off x="10528300" y="97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119624</xdr:rowOff>
    </xdr:from>
    <xdr:to>
      <xdr:col>50</xdr:col>
      <xdr:colOff>165100</xdr:colOff>
      <xdr:row>58</xdr:row>
      <xdr:rowOff>49774</xdr:rowOff>
    </xdr:to>
    <xdr:sp macro="" textlink="">
      <xdr:nvSpPr>
        <xdr:cNvPr id="373" name="楕円 372"/>
        <xdr:cNvSpPr/>
      </xdr:nvSpPr>
      <xdr:spPr>
        <a:xfrm>
          <a:off x="9588500" y="9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40901</xdr:rowOff>
    </xdr:from>
    <xdr:ext cx="534377" cy="259045"/>
    <xdr:sp macro="" textlink="">
      <xdr:nvSpPr>
        <xdr:cNvPr id="374" name="テキスト ボックス 373"/>
        <xdr:cNvSpPr txBox="1"/>
      </xdr:nvSpPr>
      <xdr:spPr>
        <a:xfrm>
          <a:off x="9372111" y="9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135498</xdr:rowOff>
    </xdr:from>
    <xdr:to>
      <xdr:col>46</xdr:col>
      <xdr:colOff>38100</xdr:colOff>
      <xdr:row>58</xdr:row>
      <xdr:rowOff>65648</xdr:rowOff>
    </xdr:to>
    <xdr:sp macro="" textlink="">
      <xdr:nvSpPr>
        <xdr:cNvPr id="375" name="楕円 374"/>
        <xdr:cNvSpPr/>
      </xdr:nvSpPr>
      <xdr:spPr>
        <a:xfrm>
          <a:off x="8699500" y="99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56775</xdr:rowOff>
    </xdr:from>
    <xdr:ext cx="534377" cy="259045"/>
    <xdr:sp macro="" textlink="">
      <xdr:nvSpPr>
        <xdr:cNvPr id="376" name="テキスト ボックス 375"/>
        <xdr:cNvSpPr txBox="1"/>
      </xdr:nvSpPr>
      <xdr:spPr>
        <a:xfrm>
          <a:off x="8483111" y="100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105675</xdr:rowOff>
    </xdr:from>
    <xdr:to>
      <xdr:col>41</xdr:col>
      <xdr:colOff>101600</xdr:colOff>
      <xdr:row>58</xdr:row>
      <xdr:rowOff>35825</xdr:rowOff>
    </xdr:to>
    <xdr:sp macro="" textlink="">
      <xdr:nvSpPr>
        <xdr:cNvPr id="377" name="楕円 376"/>
        <xdr:cNvSpPr/>
      </xdr:nvSpPr>
      <xdr:spPr>
        <a:xfrm>
          <a:off x="7810500" y="98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26952</xdr:rowOff>
    </xdr:from>
    <xdr:ext cx="534377" cy="259045"/>
    <xdr:sp macro="" textlink="">
      <xdr:nvSpPr>
        <xdr:cNvPr id="378" name="テキスト ボックス 377"/>
        <xdr:cNvSpPr txBox="1"/>
      </xdr:nvSpPr>
      <xdr:spPr>
        <a:xfrm>
          <a:off x="7594111" y="99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80839</xdr:rowOff>
    </xdr:from>
    <xdr:to>
      <xdr:col>36</xdr:col>
      <xdr:colOff>165100</xdr:colOff>
      <xdr:row>58</xdr:row>
      <xdr:rowOff>10989</xdr:rowOff>
    </xdr:to>
    <xdr:sp macro="" textlink="">
      <xdr:nvSpPr>
        <xdr:cNvPr id="379" name="楕円 378"/>
        <xdr:cNvSpPr/>
      </xdr:nvSpPr>
      <xdr:spPr>
        <a:xfrm>
          <a:off x="6921500" y="98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2116</xdr:rowOff>
    </xdr:from>
    <xdr:ext cx="534377" cy="259045"/>
    <xdr:sp macro="" textlink="">
      <xdr:nvSpPr>
        <xdr:cNvPr id="380" name="テキスト ボックス 379"/>
        <xdr:cNvSpPr txBox="1"/>
      </xdr:nvSpPr>
      <xdr:spPr>
        <a:xfrm>
          <a:off x="6705111" y="99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159965</xdr:rowOff>
    </xdr:from>
    <xdr:to>
      <xdr:col>55</xdr:col>
      <xdr:colOff>0</xdr:colOff>
      <xdr:row>77</xdr:row>
      <xdr:rowOff>163801</xdr:rowOff>
    </xdr:to>
    <xdr:cxnSp macro="">
      <xdr:nvCxnSpPr>
        <xdr:cNvPr id="405" name="直線コネクタ 404"/>
        <xdr:cNvCxnSpPr/>
      </xdr:nvCxnSpPr>
      <xdr:spPr>
        <a:xfrm flipV="1">
          <a:off x="9639300" y="13361615"/>
          <a:ext cx="8382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148724</xdr:rowOff>
    </xdr:from>
    <xdr:to>
      <xdr:col>50</xdr:col>
      <xdr:colOff>114300</xdr:colOff>
      <xdr:row>77</xdr:row>
      <xdr:rowOff>163801</xdr:rowOff>
    </xdr:to>
    <xdr:cxnSp macro="">
      <xdr:nvCxnSpPr>
        <xdr:cNvPr id="408" name="直線コネクタ 407"/>
        <xdr:cNvCxnSpPr/>
      </xdr:nvCxnSpPr>
      <xdr:spPr>
        <a:xfrm>
          <a:off x="8750300" y="13350374"/>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148724</xdr:rowOff>
    </xdr:from>
    <xdr:to>
      <xdr:col>45</xdr:col>
      <xdr:colOff>177800</xdr:colOff>
      <xdr:row>78</xdr:row>
      <xdr:rowOff>2980</xdr:rowOff>
    </xdr:to>
    <xdr:cxnSp macro="">
      <xdr:nvCxnSpPr>
        <xdr:cNvPr id="411" name="直線コネクタ 410"/>
        <xdr:cNvCxnSpPr/>
      </xdr:nvCxnSpPr>
      <xdr:spPr>
        <a:xfrm flipV="1">
          <a:off x="7861300" y="13350374"/>
          <a:ext cx="889000" cy="2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156457</xdr:rowOff>
    </xdr:from>
    <xdr:to>
      <xdr:col>41</xdr:col>
      <xdr:colOff>50800</xdr:colOff>
      <xdr:row>78</xdr:row>
      <xdr:rowOff>2980</xdr:rowOff>
    </xdr:to>
    <xdr:cxnSp macro="">
      <xdr:nvCxnSpPr>
        <xdr:cNvPr id="414" name="直線コネクタ 413"/>
        <xdr:cNvCxnSpPr/>
      </xdr:nvCxnSpPr>
      <xdr:spPr>
        <a:xfrm>
          <a:off x="6972300" y="13358107"/>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109165</xdr:rowOff>
    </xdr:from>
    <xdr:to>
      <xdr:col>55</xdr:col>
      <xdr:colOff>50800</xdr:colOff>
      <xdr:row>78</xdr:row>
      <xdr:rowOff>39315</xdr:rowOff>
    </xdr:to>
    <xdr:sp macro="" textlink="">
      <xdr:nvSpPr>
        <xdr:cNvPr id="424" name="楕円 423"/>
        <xdr:cNvSpPr/>
      </xdr:nvSpPr>
      <xdr:spPr>
        <a:xfrm>
          <a:off x="10426700" y="133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24092</xdr:rowOff>
    </xdr:from>
    <xdr:ext cx="469744" cy="259045"/>
    <xdr:sp macro="" textlink="">
      <xdr:nvSpPr>
        <xdr:cNvPr id="425" name="普通建設事業費 （ うち新規整備　）該当値テキスト"/>
        <xdr:cNvSpPr txBox="1"/>
      </xdr:nvSpPr>
      <xdr:spPr>
        <a:xfrm>
          <a:off x="10528300" y="1322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113001</xdr:rowOff>
    </xdr:from>
    <xdr:to>
      <xdr:col>50</xdr:col>
      <xdr:colOff>165100</xdr:colOff>
      <xdr:row>78</xdr:row>
      <xdr:rowOff>43151</xdr:rowOff>
    </xdr:to>
    <xdr:sp macro="" textlink="">
      <xdr:nvSpPr>
        <xdr:cNvPr id="426" name="楕円 425"/>
        <xdr:cNvSpPr/>
      </xdr:nvSpPr>
      <xdr:spPr>
        <a:xfrm>
          <a:off x="9588500" y="133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34278</xdr:rowOff>
    </xdr:from>
    <xdr:ext cx="469744" cy="259045"/>
    <xdr:sp macro="" textlink="">
      <xdr:nvSpPr>
        <xdr:cNvPr id="427" name="テキスト ボックス 426"/>
        <xdr:cNvSpPr txBox="1"/>
      </xdr:nvSpPr>
      <xdr:spPr>
        <a:xfrm>
          <a:off x="9404428" y="1340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97924</xdr:rowOff>
    </xdr:from>
    <xdr:to>
      <xdr:col>46</xdr:col>
      <xdr:colOff>38100</xdr:colOff>
      <xdr:row>78</xdr:row>
      <xdr:rowOff>28074</xdr:rowOff>
    </xdr:to>
    <xdr:sp macro="" textlink="">
      <xdr:nvSpPr>
        <xdr:cNvPr id="428" name="楕円 427"/>
        <xdr:cNvSpPr/>
      </xdr:nvSpPr>
      <xdr:spPr>
        <a:xfrm>
          <a:off x="8699500" y="132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19201</xdr:rowOff>
    </xdr:from>
    <xdr:ext cx="469744" cy="259045"/>
    <xdr:sp macro="" textlink="">
      <xdr:nvSpPr>
        <xdr:cNvPr id="429" name="テキスト ボックス 428"/>
        <xdr:cNvSpPr txBox="1"/>
      </xdr:nvSpPr>
      <xdr:spPr>
        <a:xfrm>
          <a:off x="8515428" y="133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123630</xdr:rowOff>
    </xdr:from>
    <xdr:to>
      <xdr:col>41</xdr:col>
      <xdr:colOff>101600</xdr:colOff>
      <xdr:row>78</xdr:row>
      <xdr:rowOff>53780</xdr:rowOff>
    </xdr:to>
    <xdr:sp macro="" textlink="">
      <xdr:nvSpPr>
        <xdr:cNvPr id="430" name="楕円 429"/>
        <xdr:cNvSpPr/>
      </xdr:nvSpPr>
      <xdr:spPr>
        <a:xfrm>
          <a:off x="7810500" y="133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44907</xdr:rowOff>
    </xdr:from>
    <xdr:ext cx="469744" cy="259045"/>
    <xdr:sp macro="" textlink="">
      <xdr:nvSpPr>
        <xdr:cNvPr id="431" name="テキスト ボックス 430"/>
        <xdr:cNvSpPr txBox="1"/>
      </xdr:nvSpPr>
      <xdr:spPr>
        <a:xfrm>
          <a:off x="7626428" y="1341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105657</xdr:rowOff>
    </xdr:from>
    <xdr:to>
      <xdr:col>36</xdr:col>
      <xdr:colOff>165100</xdr:colOff>
      <xdr:row>78</xdr:row>
      <xdr:rowOff>35807</xdr:rowOff>
    </xdr:to>
    <xdr:sp macro="" textlink="">
      <xdr:nvSpPr>
        <xdr:cNvPr id="432" name="楕円 431"/>
        <xdr:cNvSpPr/>
      </xdr:nvSpPr>
      <xdr:spPr>
        <a:xfrm>
          <a:off x="6921500" y="133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26934</xdr:rowOff>
    </xdr:from>
    <xdr:ext cx="469744" cy="259045"/>
    <xdr:sp macro="" textlink="">
      <xdr:nvSpPr>
        <xdr:cNvPr id="433" name="テキスト ボックス 432"/>
        <xdr:cNvSpPr txBox="1"/>
      </xdr:nvSpPr>
      <xdr:spPr>
        <a:xfrm>
          <a:off x="6737428" y="1340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163627</xdr:rowOff>
    </xdr:from>
    <xdr:to>
      <xdr:col>55</xdr:col>
      <xdr:colOff>0</xdr:colOff>
      <xdr:row>97</xdr:row>
      <xdr:rowOff>39878</xdr:rowOff>
    </xdr:to>
    <xdr:cxnSp macro="">
      <xdr:nvCxnSpPr>
        <xdr:cNvPr id="462" name="直線コネクタ 461"/>
        <xdr:cNvCxnSpPr/>
      </xdr:nvCxnSpPr>
      <xdr:spPr>
        <a:xfrm flipV="1">
          <a:off x="9639300" y="16451377"/>
          <a:ext cx="838200" cy="2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39878</xdr:rowOff>
    </xdr:from>
    <xdr:to>
      <xdr:col>50</xdr:col>
      <xdr:colOff>114300</xdr:colOff>
      <xdr:row>97</xdr:row>
      <xdr:rowOff>161037</xdr:rowOff>
    </xdr:to>
    <xdr:cxnSp macro="">
      <xdr:nvCxnSpPr>
        <xdr:cNvPr id="465" name="直線コネクタ 464"/>
        <xdr:cNvCxnSpPr/>
      </xdr:nvCxnSpPr>
      <xdr:spPr>
        <a:xfrm flipV="1">
          <a:off x="8750300" y="16670528"/>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24828</xdr:rowOff>
    </xdr:from>
    <xdr:to>
      <xdr:col>45</xdr:col>
      <xdr:colOff>177800</xdr:colOff>
      <xdr:row>97</xdr:row>
      <xdr:rowOff>161037</xdr:rowOff>
    </xdr:to>
    <xdr:cxnSp macro="">
      <xdr:nvCxnSpPr>
        <xdr:cNvPr id="468" name="直線コネクタ 467"/>
        <xdr:cNvCxnSpPr/>
      </xdr:nvCxnSpPr>
      <xdr:spPr>
        <a:xfrm>
          <a:off x="7861300" y="16655478"/>
          <a:ext cx="889000" cy="1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145777</xdr:rowOff>
    </xdr:from>
    <xdr:to>
      <xdr:col>41</xdr:col>
      <xdr:colOff>50800</xdr:colOff>
      <xdr:row>97</xdr:row>
      <xdr:rowOff>24828</xdr:rowOff>
    </xdr:to>
    <xdr:cxnSp macro="">
      <xdr:nvCxnSpPr>
        <xdr:cNvPr id="471" name="直線コネクタ 470"/>
        <xdr:cNvCxnSpPr/>
      </xdr:nvCxnSpPr>
      <xdr:spPr>
        <a:xfrm>
          <a:off x="6972300" y="16604977"/>
          <a:ext cx="889000" cy="5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112827</xdr:rowOff>
    </xdr:from>
    <xdr:to>
      <xdr:col>55</xdr:col>
      <xdr:colOff>50800</xdr:colOff>
      <xdr:row>96</xdr:row>
      <xdr:rowOff>42977</xdr:rowOff>
    </xdr:to>
    <xdr:sp macro="" textlink="">
      <xdr:nvSpPr>
        <xdr:cNvPr id="481" name="楕円 480"/>
        <xdr:cNvSpPr/>
      </xdr:nvSpPr>
      <xdr:spPr>
        <a:xfrm>
          <a:off x="10426700" y="164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135704</xdr:rowOff>
    </xdr:from>
    <xdr:ext cx="534377" cy="259045"/>
    <xdr:sp macro="" textlink="">
      <xdr:nvSpPr>
        <xdr:cNvPr id="482" name="普通建設事業費 （ うち更新整備　）該当値テキスト"/>
        <xdr:cNvSpPr txBox="1"/>
      </xdr:nvSpPr>
      <xdr:spPr>
        <a:xfrm>
          <a:off x="10528300"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160528</xdr:rowOff>
    </xdr:from>
    <xdr:to>
      <xdr:col>50</xdr:col>
      <xdr:colOff>165100</xdr:colOff>
      <xdr:row>97</xdr:row>
      <xdr:rowOff>90678</xdr:rowOff>
    </xdr:to>
    <xdr:sp macro="" textlink="">
      <xdr:nvSpPr>
        <xdr:cNvPr id="483" name="楕円 482"/>
        <xdr:cNvSpPr/>
      </xdr:nvSpPr>
      <xdr:spPr>
        <a:xfrm>
          <a:off x="9588500" y="166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81805</xdr:rowOff>
    </xdr:from>
    <xdr:ext cx="534377" cy="259045"/>
    <xdr:sp macro="" textlink="">
      <xdr:nvSpPr>
        <xdr:cNvPr id="484" name="テキスト ボックス 483"/>
        <xdr:cNvSpPr txBox="1"/>
      </xdr:nvSpPr>
      <xdr:spPr>
        <a:xfrm>
          <a:off x="9372111" y="167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110237</xdr:rowOff>
    </xdr:from>
    <xdr:to>
      <xdr:col>46</xdr:col>
      <xdr:colOff>38100</xdr:colOff>
      <xdr:row>98</xdr:row>
      <xdr:rowOff>40387</xdr:rowOff>
    </xdr:to>
    <xdr:sp macro="" textlink="">
      <xdr:nvSpPr>
        <xdr:cNvPr id="485" name="楕円 484"/>
        <xdr:cNvSpPr/>
      </xdr:nvSpPr>
      <xdr:spPr>
        <a:xfrm>
          <a:off x="8699500" y="167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31514</xdr:rowOff>
    </xdr:from>
    <xdr:ext cx="534377" cy="259045"/>
    <xdr:sp macro="" textlink="">
      <xdr:nvSpPr>
        <xdr:cNvPr id="486" name="テキスト ボックス 485"/>
        <xdr:cNvSpPr txBox="1"/>
      </xdr:nvSpPr>
      <xdr:spPr>
        <a:xfrm>
          <a:off x="8483111"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145478</xdr:rowOff>
    </xdr:from>
    <xdr:to>
      <xdr:col>41</xdr:col>
      <xdr:colOff>101600</xdr:colOff>
      <xdr:row>97</xdr:row>
      <xdr:rowOff>75628</xdr:rowOff>
    </xdr:to>
    <xdr:sp macro="" textlink="">
      <xdr:nvSpPr>
        <xdr:cNvPr id="487" name="楕円 486"/>
        <xdr:cNvSpPr/>
      </xdr:nvSpPr>
      <xdr:spPr>
        <a:xfrm>
          <a:off x="7810500" y="166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66755</xdr:rowOff>
    </xdr:from>
    <xdr:ext cx="534377" cy="259045"/>
    <xdr:sp macro="" textlink="">
      <xdr:nvSpPr>
        <xdr:cNvPr id="488" name="テキスト ボックス 487"/>
        <xdr:cNvSpPr txBox="1"/>
      </xdr:nvSpPr>
      <xdr:spPr>
        <a:xfrm>
          <a:off x="7594111" y="166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94977</xdr:rowOff>
    </xdr:from>
    <xdr:to>
      <xdr:col>36</xdr:col>
      <xdr:colOff>165100</xdr:colOff>
      <xdr:row>97</xdr:row>
      <xdr:rowOff>25127</xdr:rowOff>
    </xdr:to>
    <xdr:sp macro="" textlink="">
      <xdr:nvSpPr>
        <xdr:cNvPr id="489" name="楕円 488"/>
        <xdr:cNvSpPr/>
      </xdr:nvSpPr>
      <xdr:spPr>
        <a:xfrm>
          <a:off x="6921500" y="165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41654</xdr:rowOff>
    </xdr:from>
    <xdr:ext cx="534377" cy="259045"/>
    <xdr:sp macro="" textlink="">
      <xdr:nvSpPr>
        <xdr:cNvPr id="490" name="テキスト ボックス 489"/>
        <xdr:cNvSpPr txBox="1"/>
      </xdr:nvSpPr>
      <xdr:spPr>
        <a:xfrm>
          <a:off x="6705111" y="163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89517</xdr:rowOff>
    </xdr:from>
    <xdr:to>
      <xdr:col>85</xdr:col>
      <xdr:colOff>127000</xdr:colOff>
      <xdr:row>39</xdr:row>
      <xdr:rowOff>93458</xdr:rowOff>
    </xdr:to>
    <xdr:cxnSp macro="">
      <xdr:nvCxnSpPr>
        <xdr:cNvPr id="521" name="直線コネクタ 520"/>
        <xdr:cNvCxnSpPr/>
      </xdr:nvCxnSpPr>
      <xdr:spPr>
        <a:xfrm flipV="1">
          <a:off x="15481300" y="6776067"/>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91956</xdr:rowOff>
    </xdr:from>
    <xdr:to>
      <xdr:col>81</xdr:col>
      <xdr:colOff>50800</xdr:colOff>
      <xdr:row>39</xdr:row>
      <xdr:rowOff>93458</xdr:rowOff>
    </xdr:to>
    <xdr:cxnSp macro="">
      <xdr:nvCxnSpPr>
        <xdr:cNvPr id="524" name="直線コネクタ 523"/>
        <xdr:cNvCxnSpPr/>
      </xdr:nvCxnSpPr>
      <xdr:spPr>
        <a:xfrm>
          <a:off x="14592300" y="677850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91956</xdr:rowOff>
    </xdr:from>
    <xdr:to>
      <xdr:col>76</xdr:col>
      <xdr:colOff>114300</xdr:colOff>
      <xdr:row>39</xdr:row>
      <xdr:rowOff>94600</xdr:rowOff>
    </xdr:to>
    <xdr:cxnSp macro="">
      <xdr:nvCxnSpPr>
        <xdr:cNvPr id="527" name="直線コネクタ 526"/>
        <xdr:cNvCxnSpPr/>
      </xdr:nvCxnSpPr>
      <xdr:spPr>
        <a:xfrm flipV="1">
          <a:off x="13703300" y="6778506"/>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29" name="テキスト ボックス 528"/>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94600</xdr:rowOff>
    </xdr:from>
    <xdr:to>
      <xdr:col>71</xdr:col>
      <xdr:colOff>177800</xdr:colOff>
      <xdr:row>39</xdr:row>
      <xdr:rowOff>94818</xdr:rowOff>
    </xdr:to>
    <xdr:cxnSp macro="">
      <xdr:nvCxnSpPr>
        <xdr:cNvPr id="530" name="直線コネクタ 529"/>
        <xdr:cNvCxnSpPr/>
      </xdr:nvCxnSpPr>
      <xdr:spPr>
        <a:xfrm flipV="1">
          <a:off x="12814300" y="678115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38717</xdr:rowOff>
    </xdr:from>
    <xdr:to>
      <xdr:col>85</xdr:col>
      <xdr:colOff>177800</xdr:colOff>
      <xdr:row>39</xdr:row>
      <xdr:rowOff>140317</xdr:rowOff>
    </xdr:to>
    <xdr:sp macro="" textlink="">
      <xdr:nvSpPr>
        <xdr:cNvPr id="540" name="楕円 539"/>
        <xdr:cNvSpPr/>
      </xdr:nvSpPr>
      <xdr:spPr>
        <a:xfrm>
          <a:off x="16268700" y="67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125664</xdr:rowOff>
    </xdr:from>
    <xdr:ext cx="378565" cy="259045"/>
    <xdr:sp macro="" textlink="">
      <xdr:nvSpPr>
        <xdr:cNvPr id="541" name="災害復旧事業費該当値テキスト"/>
        <xdr:cNvSpPr txBox="1"/>
      </xdr:nvSpPr>
      <xdr:spPr>
        <a:xfrm>
          <a:off x="16370300" y="664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42658</xdr:rowOff>
    </xdr:from>
    <xdr:to>
      <xdr:col>81</xdr:col>
      <xdr:colOff>101600</xdr:colOff>
      <xdr:row>39</xdr:row>
      <xdr:rowOff>144258</xdr:rowOff>
    </xdr:to>
    <xdr:sp macro="" textlink="">
      <xdr:nvSpPr>
        <xdr:cNvPr id="542" name="楕円 541"/>
        <xdr:cNvSpPr/>
      </xdr:nvSpPr>
      <xdr:spPr>
        <a:xfrm>
          <a:off x="15430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135385</xdr:rowOff>
    </xdr:from>
    <xdr:ext cx="378565" cy="259045"/>
    <xdr:sp macro="" textlink="">
      <xdr:nvSpPr>
        <xdr:cNvPr id="543" name="テキスト ボックス 542"/>
        <xdr:cNvSpPr txBox="1"/>
      </xdr:nvSpPr>
      <xdr:spPr>
        <a:xfrm>
          <a:off x="15292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41156</xdr:rowOff>
    </xdr:from>
    <xdr:to>
      <xdr:col>76</xdr:col>
      <xdr:colOff>165100</xdr:colOff>
      <xdr:row>39</xdr:row>
      <xdr:rowOff>142756</xdr:rowOff>
    </xdr:to>
    <xdr:sp macro="" textlink="">
      <xdr:nvSpPr>
        <xdr:cNvPr id="544" name="楕円 543"/>
        <xdr:cNvSpPr/>
      </xdr:nvSpPr>
      <xdr:spPr>
        <a:xfrm>
          <a:off x="14541500" y="67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159283</xdr:rowOff>
    </xdr:from>
    <xdr:ext cx="378565" cy="259045"/>
    <xdr:sp macro="" textlink="">
      <xdr:nvSpPr>
        <xdr:cNvPr id="545" name="テキスト ボックス 544"/>
        <xdr:cNvSpPr txBox="1"/>
      </xdr:nvSpPr>
      <xdr:spPr>
        <a:xfrm>
          <a:off x="14403017" y="650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43800</xdr:rowOff>
    </xdr:from>
    <xdr:to>
      <xdr:col>72</xdr:col>
      <xdr:colOff>38100</xdr:colOff>
      <xdr:row>39</xdr:row>
      <xdr:rowOff>145400</xdr:rowOff>
    </xdr:to>
    <xdr:sp macro="" textlink="">
      <xdr:nvSpPr>
        <xdr:cNvPr id="546" name="楕円 545"/>
        <xdr:cNvSpPr/>
      </xdr:nvSpPr>
      <xdr:spPr>
        <a:xfrm>
          <a:off x="13652500" y="67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136527</xdr:rowOff>
    </xdr:from>
    <xdr:ext cx="378565" cy="259045"/>
    <xdr:sp macro="" textlink="">
      <xdr:nvSpPr>
        <xdr:cNvPr id="547" name="テキスト ボックス 546"/>
        <xdr:cNvSpPr txBox="1"/>
      </xdr:nvSpPr>
      <xdr:spPr>
        <a:xfrm>
          <a:off x="13514017" y="682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44018</xdr:rowOff>
    </xdr:from>
    <xdr:to>
      <xdr:col>67</xdr:col>
      <xdr:colOff>101600</xdr:colOff>
      <xdr:row>39</xdr:row>
      <xdr:rowOff>145618</xdr:rowOff>
    </xdr:to>
    <xdr:sp macro="" textlink="">
      <xdr:nvSpPr>
        <xdr:cNvPr id="548" name="楕円 547"/>
        <xdr:cNvSpPr/>
      </xdr:nvSpPr>
      <xdr:spPr>
        <a:xfrm>
          <a:off x="12763500" y="67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136745</xdr:rowOff>
    </xdr:from>
    <xdr:ext cx="378565" cy="259045"/>
    <xdr:sp macro="" textlink="">
      <xdr:nvSpPr>
        <xdr:cNvPr id="549" name="テキスト ボックス 548"/>
        <xdr:cNvSpPr txBox="1"/>
      </xdr:nvSpPr>
      <xdr:spPr>
        <a:xfrm>
          <a:off x="12625017" y="6823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21377</xdr:rowOff>
    </xdr:from>
    <xdr:to>
      <xdr:col>85</xdr:col>
      <xdr:colOff>127000</xdr:colOff>
      <xdr:row>74</xdr:row>
      <xdr:rowOff>44305</xdr:rowOff>
    </xdr:to>
    <xdr:cxnSp macro="">
      <xdr:nvCxnSpPr>
        <xdr:cNvPr id="625" name="直線コネクタ 624"/>
        <xdr:cNvCxnSpPr/>
      </xdr:nvCxnSpPr>
      <xdr:spPr>
        <a:xfrm flipV="1">
          <a:off x="15481300" y="12708677"/>
          <a:ext cx="8382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44305</xdr:rowOff>
    </xdr:from>
    <xdr:to>
      <xdr:col>81</xdr:col>
      <xdr:colOff>50800</xdr:colOff>
      <xdr:row>74</xdr:row>
      <xdr:rowOff>61405</xdr:rowOff>
    </xdr:to>
    <xdr:cxnSp macro="">
      <xdr:nvCxnSpPr>
        <xdr:cNvPr id="628" name="直線コネクタ 627"/>
        <xdr:cNvCxnSpPr/>
      </xdr:nvCxnSpPr>
      <xdr:spPr>
        <a:xfrm flipV="1">
          <a:off x="14592300" y="12731605"/>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61405</xdr:rowOff>
    </xdr:from>
    <xdr:to>
      <xdr:col>76</xdr:col>
      <xdr:colOff>114300</xdr:colOff>
      <xdr:row>74</xdr:row>
      <xdr:rowOff>61861</xdr:rowOff>
    </xdr:to>
    <xdr:cxnSp macro="">
      <xdr:nvCxnSpPr>
        <xdr:cNvPr id="631" name="直線コネクタ 630"/>
        <xdr:cNvCxnSpPr/>
      </xdr:nvCxnSpPr>
      <xdr:spPr>
        <a:xfrm flipV="1">
          <a:off x="13703300" y="1274870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61861</xdr:rowOff>
    </xdr:from>
    <xdr:to>
      <xdr:col>71</xdr:col>
      <xdr:colOff>177800</xdr:colOff>
      <xdr:row>74</xdr:row>
      <xdr:rowOff>63553</xdr:rowOff>
    </xdr:to>
    <xdr:cxnSp macro="">
      <xdr:nvCxnSpPr>
        <xdr:cNvPr id="634" name="直線コネクタ 633"/>
        <xdr:cNvCxnSpPr/>
      </xdr:nvCxnSpPr>
      <xdr:spPr>
        <a:xfrm flipV="1">
          <a:off x="12814300" y="1274916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142027</xdr:rowOff>
    </xdr:from>
    <xdr:to>
      <xdr:col>85</xdr:col>
      <xdr:colOff>177800</xdr:colOff>
      <xdr:row>74</xdr:row>
      <xdr:rowOff>72177</xdr:rowOff>
    </xdr:to>
    <xdr:sp macro="" textlink="">
      <xdr:nvSpPr>
        <xdr:cNvPr id="644" name="楕円 643"/>
        <xdr:cNvSpPr/>
      </xdr:nvSpPr>
      <xdr:spPr>
        <a:xfrm>
          <a:off x="16268700" y="126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120454</xdr:rowOff>
    </xdr:from>
    <xdr:ext cx="534377" cy="259045"/>
    <xdr:sp macro="" textlink="">
      <xdr:nvSpPr>
        <xdr:cNvPr id="645" name="公債費該当値テキスト"/>
        <xdr:cNvSpPr txBox="1"/>
      </xdr:nvSpPr>
      <xdr:spPr>
        <a:xfrm>
          <a:off x="16370300" y="1263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164955</xdr:rowOff>
    </xdr:from>
    <xdr:to>
      <xdr:col>81</xdr:col>
      <xdr:colOff>101600</xdr:colOff>
      <xdr:row>74</xdr:row>
      <xdr:rowOff>95105</xdr:rowOff>
    </xdr:to>
    <xdr:sp macro="" textlink="">
      <xdr:nvSpPr>
        <xdr:cNvPr id="646" name="楕円 645"/>
        <xdr:cNvSpPr/>
      </xdr:nvSpPr>
      <xdr:spPr>
        <a:xfrm>
          <a:off x="15430500" y="126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86232</xdr:rowOff>
    </xdr:from>
    <xdr:ext cx="534377" cy="259045"/>
    <xdr:sp macro="" textlink="">
      <xdr:nvSpPr>
        <xdr:cNvPr id="647" name="テキスト ボックス 646"/>
        <xdr:cNvSpPr txBox="1"/>
      </xdr:nvSpPr>
      <xdr:spPr>
        <a:xfrm>
          <a:off x="15214111" y="127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10605</xdr:rowOff>
    </xdr:from>
    <xdr:to>
      <xdr:col>76</xdr:col>
      <xdr:colOff>165100</xdr:colOff>
      <xdr:row>74</xdr:row>
      <xdr:rowOff>112205</xdr:rowOff>
    </xdr:to>
    <xdr:sp macro="" textlink="">
      <xdr:nvSpPr>
        <xdr:cNvPr id="648" name="楕円 647"/>
        <xdr:cNvSpPr/>
      </xdr:nvSpPr>
      <xdr:spPr>
        <a:xfrm>
          <a:off x="14541500" y="126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103332</xdr:rowOff>
    </xdr:from>
    <xdr:ext cx="534377" cy="259045"/>
    <xdr:sp macro="" textlink="">
      <xdr:nvSpPr>
        <xdr:cNvPr id="649" name="テキスト ボックス 648"/>
        <xdr:cNvSpPr txBox="1"/>
      </xdr:nvSpPr>
      <xdr:spPr>
        <a:xfrm>
          <a:off x="14325111" y="127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11061</xdr:rowOff>
    </xdr:from>
    <xdr:to>
      <xdr:col>72</xdr:col>
      <xdr:colOff>38100</xdr:colOff>
      <xdr:row>74</xdr:row>
      <xdr:rowOff>112661</xdr:rowOff>
    </xdr:to>
    <xdr:sp macro="" textlink="">
      <xdr:nvSpPr>
        <xdr:cNvPr id="650" name="楕円 649"/>
        <xdr:cNvSpPr/>
      </xdr:nvSpPr>
      <xdr:spPr>
        <a:xfrm>
          <a:off x="13652500" y="126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103788</xdr:rowOff>
    </xdr:from>
    <xdr:ext cx="534377" cy="259045"/>
    <xdr:sp macro="" textlink="">
      <xdr:nvSpPr>
        <xdr:cNvPr id="651" name="テキスト ボックス 650"/>
        <xdr:cNvSpPr txBox="1"/>
      </xdr:nvSpPr>
      <xdr:spPr>
        <a:xfrm>
          <a:off x="13436111" y="127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12753</xdr:rowOff>
    </xdr:from>
    <xdr:to>
      <xdr:col>67</xdr:col>
      <xdr:colOff>101600</xdr:colOff>
      <xdr:row>74</xdr:row>
      <xdr:rowOff>114353</xdr:rowOff>
    </xdr:to>
    <xdr:sp macro="" textlink="">
      <xdr:nvSpPr>
        <xdr:cNvPr id="652" name="楕円 651"/>
        <xdr:cNvSpPr/>
      </xdr:nvSpPr>
      <xdr:spPr>
        <a:xfrm>
          <a:off x="12763500" y="127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105480</xdr:rowOff>
    </xdr:from>
    <xdr:ext cx="534377" cy="259045"/>
    <xdr:sp macro="" textlink="">
      <xdr:nvSpPr>
        <xdr:cNvPr id="653" name="テキスト ボックス 652"/>
        <xdr:cNvSpPr txBox="1"/>
      </xdr:nvSpPr>
      <xdr:spPr>
        <a:xfrm>
          <a:off x="12547111" y="127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33299</xdr:rowOff>
    </xdr:from>
    <xdr:to>
      <xdr:col>85</xdr:col>
      <xdr:colOff>127000</xdr:colOff>
      <xdr:row>99</xdr:row>
      <xdr:rowOff>35926</xdr:rowOff>
    </xdr:to>
    <xdr:cxnSp macro="">
      <xdr:nvCxnSpPr>
        <xdr:cNvPr id="682" name="直線コネクタ 681"/>
        <xdr:cNvCxnSpPr/>
      </xdr:nvCxnSpPr>
      <xdr:spPr>
        <a:xfrm flipV="1">
          <a:off x="15481300" y="17006849"/>
          <a:ext cx="8382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31198</xdr:rowOff>
    </xdr:from>
    <xdr:to>
      <xdr:col>81</xdr:col>
      <xdr:colOff>50800</xdr:colOff>
      <xdr:row>99</xdr:row>
      <xdr:rowOff>35926</xdr:rowOff>
    </xdr:to>
    <xdr:cxnSp macro="">
      <xdr:nvCxnSpPr>
        <xdr:cNvPr id="685" name="直線コネクタ 684"/>
        <xdr:cNvCxnSpPr/>
      </xdr:nvCxnSpPr>
      <xdr:spPr>
        <a:xfrm>
          <a:off x="14592300" y="17004748"/>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7817</xdr:rowOff>
    </xdr:from>
    <xdr:to>
      <xdr:col>76</xdr:col>
      <xdr:colOff>114300</xdr:colOff>
      <xdr:row>99</xdr:row>
      <xdr:rowOff>31198</xdr:rowOff>
    </xdr:to>
    <xdr:cxnSp macro="">
      <xdr:nvCxnSpPr>
        <xdr:cNvPr id="688" name="直線コネクタ 687"/>
        <xdr:cNvCxnSpPr/>
      </xdr:nvCxnSpPr>
      <xdr:spPr>
        <a:xfrm>
          <a:off x="13703300" y="16981367"/>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5166</xdr:rowOff>
    </xdr:from>
    <xdr:to>
      <xdr:col>71</xdr:col>
      <xdr:colOff>177800</xdr:colOff>
      <xdr:row>99</xdr:row>
      <xdr:rowOff>7817</xdr:rowOff>
    </xdr:to>
    <xdr:cxnSp macro="">
      <xdr:nvCxnSpPr>
        <xdr:cNvPr id="691" name="直線コネクタ 690"/>
        <xdr:cNvCxnSpPr/>
      </xdr:nvCxnSpPr>
      <xdr:spPr>
        <a:xfrm>
          <a:off x="12814300" y="16978716"/>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153949</xdr:rowOff>
    </xdr:from>
    <xdr:to>
      <xdr:col>85</xdr:col>
      <xdr:colOff>177800</xdr:colOff>
      <xdr:row>99</xdr:row>
      <xdr:rowOff>84099</xdr:rowOff>
    </xdr:to>
    <xdr:sp macro="" textlink="">
      <xdr:nvSpPr>
        <xdr:cNvPr id="701" name="楕円 700"/>
        <xdr:cNvSpPr/>
      </xdr:nvSpPr>
      <xdr:spPr>
        <a:xfrm>
          <a:off x="16268700" y="169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68876</xdr:rowOff>
    </xdr:from>
    <xdr:ext cx="469744" cy="259045"/>
    <xdr:sp macro="" textlink="">
      <xdr:nvSpPr>
        <xdr:cNvPr id="702" name="積立金該当値テキスト"/>
        <xdr:cNvSpPr txBox="1"/>
      </xdr:nvSpPr>
      <xdr:spPr>
        <a:xfrm>
          <a:off x="16370300" y="1687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156576</xdr:rowOff>
    </xdr:from>
    <xdr:to>
      <xdr:col>81</xdr:col>
      <xdr:colOff>101600</xdr:colOff>
      <xdr:row>99</xdr:row>
      <xdr:rowOff>86726</xdr:rowOff>
    </xdr:to>
    <xdr:sp macro="" textlink="">
      <xdr:nvSpPr>
        <xdr:cNvPr id="703" name="楕円 702"/>
        <xdr:cNvSpPr/>
      </xdr:nvSpPr>
      <xdr:spPr>
        <a:xfrm>
          <a:off x="15430500" y="169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77853</xdr:rowOff>
    </xdr:from>
    <xdr:ext cx="469744" cy="259045"/>
    <xdr:sp macro="" textlink="">
      <xdr:nvSpPr>
        <xdr:cNvPr id="704" name="テキスト ボックス 703"/>
        <xdr:cNvSpPr txBox="1"/>
      </xdr:nvSpPr>
      <xdr:spPr>
        <a:xfrm>
          <a:off x="15246428" y="1705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151848</xdr:rowOff>
    </xdr:from>
    <xdr:to>
      <xdr:col>76</xdr:col>
      <xdr:colOff>165100</xdr:colOff>
      <xdr:row>99</xdr:row>
      <xdr:rowOff>81998</xdr:rowOff>
    </xdr:to>
    <xdr:sp macro="" textlink="">
      <xdr:nvSpPr>
        <xdr:cNvPr id="705" name="楕円 704"/>
        <xdr:cNvSpPr/>
      </xdr:nvSpPr>
      <xdr:spPr>
        <a:xfrm>
          <a:off x="14541500" y="169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73125</xdr:rowOff>
    </xdr:from>
    <xdr:ext cx="469744" cy="259045"/>
    <xdr:sp macro="" textlink="">
      <xdr:nvSpPr>
        <xdr:cNvPr id="706" name="テキスト ボックス 705"/>
        <xdr:cNvSpPr txBox="1"/>
      </xdr:nvSpPr>
      <xdr:spPr>
        <a:xfrm>
          <a:off x="14357428" y="1704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128467</xdr:rowOff>
    </xdr:from>
    <xdr:to>
      <xdr:col>72</xdr:col>
      <xdr:colOff>38100</xdr:colOff>
      <xdr:row>99</xdr:row>
      <xdr:rowOff>58617</xdr:rowOff>
    </xdr:to>
    <xdr:sp macro="" textlink="">
      <xdr:nvSpPr>
        <xdr:cNvPr id="707" name="楕円 706"/>
        <xdr:cNvSpPr/>
      </xdr:nvSpPr>
      <xdr:spPr>
        <a:xfrm>
          <a:off x="13652500" y="169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49744</xdr:rowOff>
    </xdr:from>
    <xdr:ext cx="469744" cy="259045"/>
    <xdr:sp macro="" textlink="">
      <xdr:nvSpPr>
        <xdr:cNvPr id="708" name="テキスト ボックス 707"/>
        <xdr:cNvSpPr txBox="1"/>
      </xdr:nvSpPr>
      <xdr:spPr>
        <a:xfrm>
          <a:off x="13468428" y="1702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125816</xdr:rowOff>
    </xdr:from>
    <xdr:to>
      <xdr:col>67</xdr:col>
      <xdr:colOff>101600</xdr:colOff>
      <xdr:row>99</xdr:row>
      <xdr:rowOff>55966</xdr:rowOff>
    </xdr:to>
    <xdr:sp macro="" textlink="">
      <xdr:nvSpPr>
        <xdr:cNvPr id="709" name="楕円 708"/>
        <xdr:cNvSpPr/>
      </xdr:nvSpPr>
      <xdr:spPr>
        <a:xfrm>
          <a:off x="12763500" y="1692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47093</xdr:rowOff>
    </xdr:from>
    <xdr:ext cx="534377" cy="259045"/>
    <xdr:sp macro="" textlink="">
      <xdr:nvSpPr>
        <xdr:cNvPr id="710" name="テキスト ボックス 709"/>
        <xdr:cNvSpPr txBox="1"/>
      </xdr:nvSpPr>
      <xdr:spPr>
        <a:xfrm>
          <a:off x="12547111" y="1702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11557</xdr:rowOff>
    </xdr:from>
    <xdr:to>
      <xdr:col>116</xdr:col>
      <xdr:colOff>63500</xdr:colOff>
      <xdr:row>39</xdr:row>
      <xdr:rowOff>18669</xdr:rowOff>
    </xdr:to>
    <xdr:cxnSp macro="">
      <xdr:nvCxnSpPr>
        <xdr:cNvPr id="739" name="直線コネクタ 738"/>
        <xdr:cNvCxnSpPr/>
      </xdr:nvCxnSpPr>
      <xdr:spPr>
        <a:xfrm>
          <a:off x="21323300" y="6698107"/>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11557</xdr:rowOff>
    </xdr:from>
    <xdr:to>
      <xdr:col>111</xdr:col>
      <xdr:colOff>177800</xdr:colOff>
      <xdr:row>39</xdr:row>
      <xdr:rowOff>14732</xdr:rowOff>
    </xdr:to>
    <xdr:cxnSp macro="">
      <xdr:nvCxnSpPr>
        <xdr:cNvPr id="742" name="直線コネクタ 741"/>
        <xdr:cNvCxnSpPr/>
      </xdr:nvCxnSpPr>
      <xdr:spPr>
        <a:xfrm flipV="1">
          <a:off x="20434300" y="669810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14732</xdr:rowOff>
    </xdr:from>
    <xdr:to>
      <xdr:col>107</xdr:col>
      <xdr:colOff>50800</xdr:colOff>
      <xdr:row>39</xdr:row>
      <xdr:rowOff>16002</xdr:rowOff>
    </xdr:to>
    <xdr:cxnSp macro="">
      <xdr:nvCxnSpPr>
        <xdr:cNvPr id="745" name="直線コネクタ 744"/>
        <xdr:cNvCxnSpPr/>
      </xdr:nvCxnSpPr>
      <xdr:spPr>
        <a:xfrm flipV="1">
          <a:off x="19545300" y="670128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16002</xdr:rowOff>
    </xdr:from>
    <xdr:to>
      <xdr:col>102</xdr:col>
      <xdr:colOff>114300</xdr:colOff>
      <xdr:row>39</xdr:row>
      <xdr:rowOff>23368</xdr:rowOff>
    </xdr:to>
    <xdr:cxnSp macro="">
      <xdr:nvCxnSpPr>
        <xdr:cNvPr id="748" name="直線コネクタ 747"/>
        <xdr:cNvCxnSpPr/>
      </xdr:nvCxnSpPr>
      <xdr:spPr>
        <a:xfrm flipV="1">
          <a:off x="18656300" y="670255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139319</xdr:rowOff>
    </xdr:from>
    <xdr:to>
      <xdr:col>116</xdr:col>
      <xdr:colOff>114300</xdr:colOff>
      <xdr:row>39</xdr:row>
      <xdr:rowOff>69469</xdr:rowOff>
    </xdr:to>
    <xdr:sp macro="" textlink="">
      <xdr:nvSpPr>
        <xdr:cNvPr id="758" name="楕円 757"/>
        <xdr:cNvSpPr/>
      </xdr:nvSpPr>
      <xdr:spPr>
        <a:xfrm>
          <a:off x="22110700" y="66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54246</xdr:rowOff>
    </xdr:from>
    <xdr:ext cx="378565" cy="259045"/>
    <xdr:sp macro="" textlink="">
      <xdr:nvSpPr>
        <xdr:cNvPr id="759" name="投資及び出資金該当値テキスト"/>
        <xdr:cNvSpPr txBox="1"/>
      </xdr:nvSpPr>
      <xdr:spPr>
        <a:xfrm>
          <a:off x="22212300" y="65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132207</xdr:rowOff>
    </xdr:from>
    <xdr:to>
      <xdr:col>112</xdr:col>
      <xdr:colOff>38100</xdr:colOff>
      <xdr:row>39</xdr:row>
      <xdr:rowOff>62357</xdr:rowOff>
    </xdr:to>
    <xdr:sp macro="" textlink="">
      <xdr:nvSpPr>
        <xdr:cNvPr id="760" name="楕円 759"/>
        <xdr:cNvSpPr/>
      </xdr:nvSpPr>
      <xdr:spPr>
        <a:xfrm>
          <a:off x="21272500" y="66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53484</xdr:rowOff>
    </xdr:from>
    <xdr:ext cx="378565" cy="259045"/>
    <xdr:sp macro="" textlink="">
      <xdr:nvSpPr>
        <xdr:cNvPr id="761" name="テキスト ボックス 760"/>
        <xdr:cNvSpPr txBox="1"/>
      </xdr:nvSpPr>
      <xdr:spPr>
        <a:xfrm>
          <a:off x="21134017" y="67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135382</xdr:rowOff>
    </xdr:from>
    <xdr:to>
      <xdr:col>107</xdr:col>
      <xdr:colOff>101600</xdr:colOff>
      <xdr:row>39</xdr:row>
      <xdr:rowOff>65532</xdr:rowOff>
    </xdr:to>
    <xdr:sp macro="" textlink="">
      <xdr:nvSpPr>
        <xdr:cNvPr id="762" name="楕円 761"/>
        <xdr:cNvSpPr/>
      </xdr:nvSpPr>
      <xdr:spPr>
        <a:xfrm>
          <a:off x="20383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56659</xdr:rowOff>
    </xdr:from>
    <xdr:ext cx="378565" cy="259045"/>
    <xdr:sp macro="" textlink="">
      <xdr:nvSpPr>
        <xdr:cNvPr id="763" name="テキスト ボックス 762"/>
        <xdr:cNvSpPr txBox="1"/>
      </xdr:nvSpPr>
      <xdr:spPr>
        <a:xfrm>
          <a:off x="20245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136652</xdr:rowOff>
    </xdr:from>
    <xdr:to>
      <xdr:col>102</xdr:col>
      <xdr:colOff>165100</xdr:colOff>
      <xdr:row>39</xdr:row>
      <xdr:rowOff>66802</xdr:rowOff>
    </xdr:to>
    <xdr:sp macro="" textlink="">
      <xdr:nvSpPr>
        <xdr:cNvPr id="764" name="楕円 763"/>
        <xdr:cNvSpPr/>
      </xdr:nvSpPr>
      <xdr:spPr>
        <a:xfrm>
          <a:off x="19494500" y="66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57929</xdr:rowOff>
    </xdr:from>
    <xdr:ext cx="378565" cy="259045"/>
    <xdr:sp macro="" textlink="">
      <xdr:nvSpPr>
        <xdr:cNvPr id="765" name="テキスト ボックス 764"/>
        <xdr:cNvSpPr txBox="1"/>
      </xdr:nvSpPr>
      <xdr:spPr>
        <a:xfrm>
          <a:off x="19356017" y="6744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144018</xdr:rowOff>
    </xdr:from>
    <xdr:to>
      <xdr:col>98</xdr:col>
      <xdr:colOff>38100</xdr:colOff>
      <xdr:row>39</xdr:row>
      <xdr:rowOff>74168</xdr:rowOff>
    </xdr:to>
    <xdr:sp macro="" textlink="">
      <xdr:nvSpPr>
        <xdr:cNvPr id="766" name="楕円 765"/>
        <xdr:cNvSpPr/>
      </xdr:nvSpPr>
      <xdr:spPr>
        <a:xfrm>
          <a:off x="186055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65295</xdr:rowOff>
    </xdr:from>
    <xdr:ext cx="378565" cy="259045"/>
    <xdr:sp macro="" textlink="">
      <xdr:nvSpPr>
        <xdr:cNvPr id="767" name="テキスト ボックス 766"/>
        <xdr:cNvSpPr txBox="1"/>
      </xdr:nvSpPr>
      <xdr:spPr>
        <a:xfrm>
          <a:off x="18467017" y="6751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30372</xdr:rowOff>
    </xdr:from>
    <xdr:to>
      <xdr:col>116</xdr:col>
      <xdr:colOff>63500</xdr:colOff>
      <xdr:row>55</xdr:row>
      <xdr:rowOff>79235</xdr:rowOff>
    </xdr:to>
    <xdr:cxnSp macro="">
      <xdr:nvCxnSpPr>
        <xdr:cNvPr id="792" name="直線コネクタ 791"/>
        <xdr:cNvCxnSpPr/>
      </xdr:nvCxnSpPr>
      <xdr:spPr>
        <a:xfrm>
          <a:off x="21323300" y="9460122"/>
          <a:ext cx="8382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3" name="貸付金平均値テキスト"/>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150787</xdr:rowOff>
    </xdr:from>
    <xdr:to>
      <xdr:col>111</xdr:col>
      <xdr:colOff>177800</xdr:colOff>
      <xdr:row>55</xdr:row>
      <xdr:rowOff>30372</xdr:rowOff>
    </xdr:to>
    <xdr:cxnSp macro="">
      <xdr:nvCxnSpPr>
        <xdr:cNvPr id="795" name="直線コネクタ 794"/>
        <xdr:cNvCxnSpPr/>
      </xdr:nvCxnSpPr>
      <xdr:spPr>
        <a:xfrm>
          <a:off x="20434300" y="9409087"/>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7" name="テキスト ボックス 796"/>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150787</xdr:rowOff>
    </xdr:from>
    <xdr:to>
      <xdr:col>107</xdr:col>
      <xdr:colOff>50800</xdr:colOff>
      <xdr:row>54</xdr:row>
      <xdr:rowOff>152330</xdr:rowOff>
    </xdr:to>
    <xdr:cxnSp macro="">
      <xdr:nvCxnSpPr>
        <xdr:cNvPr id="798" name="直線コネクタ 797"/>
        <xdr:cNvCxnSpPr/>
      </xdr:nvCxnSpPr>
      <xdr:spPr>
        <a:xfrm flipV="1">
          <a:off x="19545300" y="940908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0" name="テキスト ボックス 799"/>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152330</xdr:rowOff>
    </xdr:from>
    <xdr:to>
      <xdr:col>102</xdr:col>
      <xdr:colOff>114300</xdr:colOff>
      <xdr:row>55</xdr:row>
      <xdr:rowOff>4826</xdr:rowOff>
    </xdr:to>
    <xdr:cxnSp macro="">
      <xdr:nvCxnSpPr>
        <xdr:cNvPr id="801" name="直線コネクタ 800"/>
        <xdr:cNvCxnSpPr/>
      </xdr:nvCxnSpPr>
      <xdr:spPr>
        <a:xfrm flipV="1">
          <a:off x="18656300" y="9410630"/>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3" name="テキスト ボックス 802"/>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5" name="テキスト ボックス 804"/>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28435</xdr:rowOff>
    </xdr:from>
    <xdr:to>
      <xdr:col>116</xdr:col>
      <xdr:colOff>114300</xdr:colOff>
      <xdr:row>55</xdr:row>
      <xdr:rowOff>130035</xdr:rowOff>
    </xdr:to>
    <xdr:sp macro="" textlink="">
      <xdr:nvSpPr>
        <xdr:cNvPr id="811" name="楕円 810"/>
        <xdr:cNvSpPr/>
      </xdr:nvSpPr>
      <xdr:spPr>
        <a:xfrm>
          <a:off x="22110700" y="9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51312</xdr:rowOff>
    </xdr:from>
    <xdr:ext cx="469744" cy="259045"/>
    <xdr:sp macro="" textlink="">
      <xdr:nvSpPr>
        <xdr:cNvPr id="812" name="貸付金該当値テキスト"/>
        <xdr:cNvSpPr txBox="1"/>
      </xdr:nvSpPr>
      <xdr:spPr>
        <a:xfrm>
          <a:off x="22212300" y="930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151022</xdr:rowOff>
    </xdr:from>
    <xdr:to>
      <xdr:col>112</xdr:col>
      <xdr:colOff>38100</xdr:colOff>
      <xdr:row>55</xdr:row>
      <xdr:rowOff>81172</xdr:rowOff>
    </xdr:to>
    <xdr:sp macro="" textlink="">
      <xdr:nvSpPr>
        <xdr:cNvPr id="813" name="楕円 812"/>
        <xdr:cNvSpPr/>
      </xdr:nvSpPr>
      <xdr:spPr>
        <a:xfrm>
          <a:off x="21272500" y="94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97699</xdr:rowOff>
    </xdr:from>
    <xdr:ext cx="469744" cy="259045"/>
    <xdr:sp macro="" textlink="">
      <xdr:nvSpPr>
        <xdr:cNvPr id="814" name="テキスト ボックス 813"/>
        <xdr:cNvSpPr txBox="1"/>
      </xdr:nvSpPr>
      <xdr:spPr>
        <a:xfrm>
          <a:off x="21088428" y="918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99987</xdr:rowOff>
    </xdr:from>
    <xdr:to>
      <xdr:col>107</xdr:col>
      <xdr:colOff>101600</xdr:colOff>
      <xdr:row>55</xdr:row>
      <xdr:rowOff>30137</xdr:rowOff>
    </xdr:to>
    <xdr:sp macro="" textlink="">
      <xdr:nvSpPr>
        <xdr:cNvPr id="815" name="楕円 814"/>
        <xdr:cNvSpPr/>
      </xdr:nvSpPr>
      <xdr:spPr>
        <a:xfrm>
          <a:off x="20383500" y="935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46664</xdr:rowOff>
    </xdr:from>
    <xdr:ext cx="469744" cy="259045"/>
    <xdr:sp macro="" textlink="">
      <xdr:nvSpPr>
        <xdr:cNvPr id="816" name="テキスト ボックス 815"/>
        <xdr:cNvSpPr txBox="1"/>
      </xdr:nvSpPr>
      <xdr:spPr>
        <a:xfrm>
          <a:off x="20199428" y="913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101530</xdr:rowOff>
    </xdr:from>
    <xdr:to>
      <xdr:col>102</xdr:col>
      <xdr:colOff>165100</xdr:colOff>
      <xdr:row>55</xdr:row>
      <xdr:rowOff>31680</xdr:rowOff>
    </xdr:to>
    <xdr:sp macro="" textlink="">
      <xdr:nvSpPr>
        <xdr:cNvPr id="817" name="楕円 816"/>
        <xdr:cNvSpPr/>
      </xdr:nvSpPr>
      <xdr:spPr>
        <a:xfrm>
          <a:off x="19494500" y="93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48207</xdr:rowOff>
    </xdr:from>
    <xdr:ext cx="469744" cy="259045"/>
    <xdr:sp macro="" textlink="">
      <xdr:nvSpPr>
        <xdr:cNvPr id="818" name="テキスト ボックス 817"/>
        <xdr:cNvSpPr txBox="1"/>
      </xdr:nvSpPr>
      <xdr:spPr>
        <a:xfrm>
          <a:off x="19310428" y="91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125476</xdr:rowOff>
    </xdr:from>
    <xdr:to>
      <xdr:col>98</xdr:col>
      <xdr:colOff>38100</xdr:colOff>
      <xdr:row>55</xdr:row>
      <xdr:rowOff>55626</xdr:rowOff>
    </xdr:to>
    <xdr:sp macro="" textlink="">
      <xdr:nvSpPr>
        <xdr:cNvPr id="819" name="楕円 818"/>
        <xdr:cNvSpPr/>
      </xdr:nvSpPr>
      <xdr:spPr>
        <a:xfrm>
          <a:off x="18605500" y="93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72153</xdr:rowOff>
    </xdr:from>
    <xdr:ext cx="469744" cy="259045"/>
    <xdr:sp macro="" textlink="">
      <xdr:nvSpPr>
        <xdr:cNvPr id="820" name="テキスト ボックス 819"/>
        <xdr:cNvSpPr txBox="1"/>
      </xdr:nvSpPr>
      <xdr:spPr>
        <a:xfrm>
          <a:off x="18421428" y="915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45467</xdr:rowOff>
    </xdr:from>
    <xdr:to>
      <xdr:col>116</xdr:col>
      <xdr:colOff>63500</xdr:colOff>
      <xdr:row>77</xdr:row>
      <xdr:rowOff>55831</xdr:rowOff>
    </xdr:to>
    <xdr:cxnSp macro="">
      <xdr:nvCxnSpPr>
        <xdr:cNvPr id="847" name="直線コネクタ 846"/>
        <xdr:cNvCxnSpPr/>
      </xdr:nvCxnSpPr>
      <xdr:spPr>
        <a:xfrm flipV="1">
          <a:off x="21323300" y="13247117"/>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24889</xdr:rowOff>
    </xdr:from>
    <xdr:ext cx="534377" cy="259045"/>
    <xdr:sp macro="" textlink="">
      <xdr:nvSpPr>
        <xdr:cNvPr id="848" name="繰出金平均値テキスト"/>
        <xdr:cNvSpPr txBox="1"/>
      </xdr:nvSpPr>
      <xdr:spPr>
        <a:xfrm>
          <a:off x="22212300" y="1322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49654</xdr:rowOff>
    </xdr:from>
    <xdr:to>
      <xdr:col>111</xdr:col>
      <xdr:colOff>177800</xdr:colOff>
      <xdr:row>77</xdr:row>
      <xdr:rowOff>55831</xdr:rowOff>
    </xdr:to>
    <xdr:cxnSp macro="">
      <xdr:nvCxnSpPr>
        <xdr:cNvPr id="850" name="直線コネクタ 849"/>
        <xdr:cNvCxnSpPr/>
      </xdr:nvCxnSpPr>
      <xdr:spPr>
        <a:xfrm>
          <a:off x="20434300" y="13251304"/>
          <a:ext cx="889000" cy="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2" name="テキスト ボックス 851"/>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43811</xdr:rowOff>
    </xdr:from>
    <xdr:to>
      <xdr:col>107</xdr:col>
      <xdr:colOff>50800</xdr:colOff>
      <xdr:row>77</xdr:row>
      <xdr:rowOff>49654</xdr:rowOff>
    </xdr:to>
    <xdr:cxnSp macro="">
      <xdr:nvCxnSpPr>
        <xdr:cNvPr id="853" name="直線コネクタ 852"/>
        <xdr:cNvCxnSpPr/>
      </xdr:nvCxnSpPr>
      <xdr:spPr>
        <a:xfrm>
          <a:off x="19545300" y="1324546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43811</xdr:rowOff>
    </xdr:from>
    <xdr:to>
      <xdr:col>102</xdr:col>
      <xdr:colOff>114300</xdr:colOff>
      <xdr:row>77</xdr:row>
      <xdr:rowOff>44259</xdr:rowOff>
    </xdr:to>
    <xdr:cxnSp macro="">
      <xdr:nvCxnSpPr>
        <xdr:cNvPr id="856" name="直線コネクタ 855"/>
        <xdr:cNvCxnSpPr/>
      </xdr:nvCxnSpPr>
      <xdr:spPr>
        <a:xfrm flipV="1">
          <a:off x="18656300" y="1324546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58" name="テキスト ボックス 857"/>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0" name="テキスト ボックス 859"/>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166117</xdr:rowOff>
    </xdr:from>
    <xdr:to>
      <xdr:col>116</xdr:col>
      <xdr:colOff>114300</xdr:colOff>
      <xdr:row>77</xdr:row>
      <xdr:rowOff>96267</xdr:rowOff>
    </xdr:to>
    <xdr:sp macro="" textlink="">
      <xdr:nvSpPr>
        <xdr:cNvPr id="866" name="楕円 865"/>
        <xdr:cNvSpPr/>
      </xdr:nvSpPr>
      <xdr:spPr>
        <a:xfrm>
          <a:off x="22110700" y="131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17544</xdr:rowOff>
    </xdr:from>
    <xdr:ext cx="534377" cy="259045"/>
    <xdr:sp macro="" textlink="">
      <xdr:nvSpPr>
        <xdr:cNvPr id="867" name="繰出金該当値テキスト"/>
        <xdr:cNvSpPr txBox="1"/>
      </xdr:nvSpPr>
      <xdr:spPr>
        <a:xfrm>
          <a:off x="22212300" y="130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5031</xdr:rowOff>
    </xdr:from>
    <xdr:to>
      <xdr:col>112</xdr:col>
      <xdr:colOff>38100</xdr:colOff>
      <xdr:row>77</xdr:row>
      <xdr:rowOff>106631</xdr:rowOff>
    </xdr:to>
    <xdr:sp macro="" textlink="">
      <xdr:nvSpPr>
        <xdr:cNvPr id="868" name="楕円 867"/>
        <xdr:cNvSpPr/>
      </xdr:nvSpPr>
      <xdr:spPr>
        <a:xfrm>
          <a:off x="21272500" y="132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123158</xdr:rowOff>
    </xdr:from>
    <xdr:ext cx="534377" cy="259045"/>
    <xdr:sp macro="" textlink="">
      <xdr:nvSpPr>
        <xdr:cNvPr id="869" name="テキスト ボックス 868"/>
        <xdr:cNvSpPr txBox="1"/>
      </xdr:nvSpPr>
      <xdr:spPr>
        <a:xfrm>
          <a:off x="21056111" y="129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170304</xdr:rowOff>
    </xdr:from>
    <xdr:to>
      <xdr:col>107</xdr:col>
      <xdr:colOff>101600</xdr:colOff>
      <xdr:row>77</xdr:row>
      <xdr:rowOff>100454</xdr:rowOff>
    </xdr:to>
    <xdr:sp macro="" textlink="">
      <xdr:nvSpPr>
        <xdr:cNvPr id="870" name="楕円 869"/>
        <xdr:cNvSpPr/>
      </xdr:nvSpPr>
      <xdr:spPr>
        <a:xfrm>
          <a:off x="20383500" y="132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116981</xdr:rowOff>
    </xdr:from>
    <xdr:ext cx="534377" cy="259045"/>
    <xdr:sp macro="" textlink="">
      <xdr:nvSpPr>
        <xdr:cNvPr id="871" name="テキスト ボックス 870"/>
        <xdr:cNvSpPr txBox="1"/>
      </xdr:nvSpPr>
      <xdr:spPr>
        <a:xfrm>
          <a:off x="20167111" y="1297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164461</xdr:rowOff>
    </xdr:from>
    <xdr:to>
      <xdr:col>102</xdr:col>
      <xdr:colOff>165100</xdr:colOff>
      <xdr:row>77</xdr:row>
      <xdr:rowOff>94611</xdr:rowOff>
    </xdr:to>
    <xdr:sp macro="" textlink="">
      <xdr:nvSpPr>
        <xdr:cNvPr id="872" name="楕円 871"/>
        <xdr:cNvSpPr/>
      </xdr:nvSpPr>
      <xdr:spPr>
        <a:xfrm>
          <a:off x="19494500" y="131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111138</xdr:rowOff>
    </xdr:from>
    <xdr:ext cx="534377" cy="259045"/>
    <xdr:sp macro="" textlink="">
      <xdr:nvSpPr>
        <xdr:cNvPr id="873" name="テキスト ボックス 872"/>
        <xdr:cNvSpPr txBox="1"/>
      </xdr:nvSpPr>
      <xdr:spPr>
        <a:xfrm>
          <a:off x="19278111" y="1296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164909</xdr:rowOff>
    </xdr:from>
    <xdr:to>
      <xdr:col>98</xdr:col>
      <xdr:colOff>38100</xdr:colOff>
      <xdr:row>77</xdr:row>
      <xdr:rowOff>95059</xdr:rowOff>
    </xdr:to>
    <xdr:sp macro="" textlink="">
      <xdr:nvSpPr>
        <xdr:cNvPr id="874" name="楕円 873"/>
        <xdr:cNvSpPr/>
      </xdr:nvSpPr>
      <xdr:spPr>
        <a:xfrm>
          <a:off x="18605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111586</xdr:rowOff>
    </xdr:from>
    <xdr:ext cx="534377" cy="259045"/>
    <xdr:sp macro="" textlink="">
      <xdr:nvSpPr>
        <xdr:cNvPr id="875" name="テキスト ボックス 874"/>
        <xdr:cNvSpPr txBox="1"/>
      </xdr:nvSpPr>
      <xdr:spPr>
        <a:xfrm>
          <a:off x="18389111" y="129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409,686</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75,829</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年度においては、類似団体内でも住民一人当たりの人件費が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番目と高い水準となっている。これは、広域圏組合解散後の消防事業やごみ処理業務を桐生市が継承したことから、この業務に従事する職員が他団体と比較して、多くなっていることが要因である。人件費については、これまでも職員数の削減により、人件費の抑制に努めてきたところであるが、今後も引き続き、人件費の抑制に努めていく。</a:t>
          </a:r>
          <a:endParaRPr lang="ja-JP" altLang="ja-JP" sz="1400">
            <a:effectLst/>
          </a:endParaRPr>
        </a:p>
        <a:p>
          <a:r>
            <a:rPr kumimoji="1" lang="ja-JP" altLang="ja-JP" sz="1100">
              <a:solidFill>
                <a:schemeClr val="dk1"/>
              </a:solidFill>
              <a:effectLst/>
              <a:latin typeface="+mn-lt"/>
              <a:ea typeface="+mn-ea"/>
              <a:cs typeface="+mn-cs"/>
            </a:rPr>
            <a:t>　今後は、歳入では人口減少などにより市税収入の大幅な増加を見込むことは難しく、普通交付税</a:t>
          </a:r>
          <a:r>
            <a:rPr kumimoji="1" lang="ja-JP" altLang="en-US" sz="1100">
              <a:solidFill>
                <a:schemeClr val="dk1"/>
              </a:solidFill>
              <a:effectLst/>
              <a:latin typeface="+mn-lt"/>
              <a:ea typeface="+mn-ea"/>
              <a:cs typeface="+mn-cs"/>
            </a:rPr>
            <a:t>の合併算定替が終了した</a:t>
          </a:r>
          <a:r>
            <a:rPr kumimoji="1" lang="ja-JP" altLang="ja-JP" sz="1100">
              <a:solidFill>
                <a:schemeClr val="dk1"/>
              </a:solidFill>
              <a:effectLst/>
              <a:latin typeface="+mn-lt"/>
              <a:ea typeface="+mn-ea"/>
              <a:cs typeface="+mn-cs"/>
            </a:rPr>
            <a:t>状況であるのに対し、歳出では社会保障関係経費や市有施設の維持管理費などがますます増加していくことが予想されることから、引き続き財政の健全化を図りながら、身の丈に合った行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群馬県桐生市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110,122
108,208
274.45
47,502,093
45,115,411
2,199,000
25,517,444
34,517,773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5806</xdr:rowOff>
    </xdr:from>
    <xdr:to>
      <xdr:col>24</xdr:col>
      <xdr:colOff>63500</xdr:colOff>
      <xdr:row>32</xdr:row>
      <xdr:rowOff>47172</xdr:rowOff>
    </xdr:to>
    <xdr:cxnSp macro="">
      <xdr:nvCxnSpPr>
        <xdr:cNvPr id="63" name="直線コネクタ 62"/>
        <xdr:cNvCxnSpPr/>
      </xdr:nvCxnSpPr>
      <xdr:spPr>
        <a:xfrm flipV="1">
          <a:off x="3797300" y="549220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47172</xdr:rowOff>
    </xdr:from>
    <xdr:to>
      <xdr:col>19</xdr:col>
      <xdr:colOff>177800</xdr:colOff>
      <xdr:row>32</xdr:row>
      <xdr:rowOff>120106</xdr:rowOff>
    </xdr:to>
    <xdr:cxnSp macro="">
      <xdr:nvCxnSpPr>
        <xdr:cNvPr id="66" name="直線コネクタ 65"/>
        <xdr:cNvCxnSpPr/>
      </xdr:nvCxnSpPr>
      <xdr:spPr>
        <a:xfrm flipV="1">
          <a:off x="2908300" y="5533572"/>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120106</xdr:rowOff>
    </xdr:from>
    <xdr:to>
      <xdr:col>15</xdr:col>
      <xdr:colOff>50800</xdr:colOff>
      <xdr:row>33</xdr:row>
      <xdr:rowOff>17236</xdr:rowOff>
    </xdr:to>
    <xdr:cxnSp macro="">
      <xdr:nvCxnSpPr>
        <xdr:cNvPr id="69" name="直線コネクタ 68"/>
        <xdr:cNvCxnSpPr/>
      </xdr:nvCxnSpPr>
      <xdr:spPr>
        <a:xfrm flipV="1">
          <a:off x="2019300" y="56065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162560</xdr:rowOff>
    </xdr:from>
    <xdr:to>
      <xdr:col>10</xdr:col>
      <xdr:colOff>114300</xdr:colOff>
      <xdr:row>33</xdr:row>
      <xdr:rowOff>17236</xdr:rowOff>
    </xdr:to>
    <xdr:cxnSp macro="">
      <xdr:nvCxnSpPr>
        <xdr:cNvPr id="72" name="直線コネクタ 71"/>
        <xdr:cNvCxnSpPr/>
      </xdr:nvCxnSpPr>
      <xdr:spPr>
        <a:xfrm>
          <a:off x="1130300" y="56489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126456</xdr:rowOff>
    </xdr:from>
    <xdr:to>
      <xdr:col>24</xdr:col>
      <xdr:colOff>114300</xdr:colOff>
      <xdr:row>32</xdr:row>
      <xdr:rowOff>56606</xdr:rowOff>
    </xdr:to>
    <xdr:sp macro="" textlink="">
      <xdr:nvSpPr>
        <xdr:cNvPr id="82" name="楕円 81"/>
        <xdr:cNvSpPr/>
      </xdr:nvSpPr>
      <xdr:spPr>
        <a:xfrm>
          <a:off x="45847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149333</xdr:rowOff>
    </xdr:from>
    <xdr:ext cx="469744" cy="259045"/>
    <xdr:sp macro="" textlink="">
      <xdr:nvSpPr>
        <xdr:cNvPr id="83" name="議会費該当値テキスト"/>
        <xdr:cNvSpPr txBox="1"/>
      </xdr:nvSpPr>
      <xdr:spPr>
        <a:xfrm>
          <a:off x="4686300" y="52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167822</xdr:rowOff>
    </xdr:from>
    <xdr:to>
      <xdr:col>20</xdr:col>
      <xdr:colOff>38100</xdr:colOff>
      <xdr:row>32</xdr:row>
      <xdr:rowOff>97972</xdr:rowOff>
    </xdr:to>
    <xdr:sp macro="" textlink="">
      <xdr:nvSpPr>
        <xdr:cNvPr id="84" name="楕円 83"/>
        <xdr:cNvSpPr/>
      </xdr:nvSpPr>
      <xdr:spPr>
        <a:xfrm>
          <a:off x="3746500" y="54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114499</xdr:rowOff>
    </xdr:from>
    <xdr:ext cx="469744" cy="259045"/>
    <xdr:sp macro="" textlink="">
      <xdr:nvSpPr>
        <xdr:cNvPr id="85" name="テキスト ボックス 84"/>
        <xdr:cNvSpPr txBox="1"/>
      </xdr:nvSpPr>
      <xdr:spPr>
        <a:xfrm>
          <a:off x="3562428" y="525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69306</xdr:rowOff>
    </xdr:from>
    <xdr:to>
      <xdr:col>15</xdr:col>
      <xdr:colOff>101600</xdr:colOff>
      <xdr:row>32</xdr:row>
      <xdr:rowOff>170906</xdr:rowOff>
    </xdr:to>
    <xdr:sp macro="" textlink="">
      <xdr:nvSpPr>
        <xdr:cNvPr id="86" name="楕円 85"/>
        <xdr:cNvSpPr/>
      </xdr:nvSpPr>
      <xdr:spPr>
        <a:xfrm>
          <a:off x="2857500" y="55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15983</xdr:rowOff>
    </xdr:from>
    <xdr:ext cx="469744" cy="259045"/>
    <xdr:sp macro="" textlink="">
      <xdr:nvSpPr>
        <xdr:cNvPr id="87" name="テキスト ボックス 86"/>
        <xdr:cNvSpPr txBox="1"/>
      </xdr:nvSpPr>
      <xdr:spPr>
        <a:xfrm>
          <a:off x="2673428" y="53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137886</xdr:rowOff>
    </xdr:from>
    <xdr:to>
      <xdr:col>10</xdr:col>
      <xdr:colOff>165100</xdr:colOff>
      <xdr:row>33</xdr:row>
      <xdr:rowOff>68036</xdr:rowOff>
    </xdr:to>
    <xdr:sp macro="" textlink="">
      <xdr:nvSpPr>
        <xdr:cNvPr id="88" name="楕円 87"/>
        <xdr:cNvSpPr/>
      </xdr:nvSpPr>
      <xdr:spPr>
        <a:xfrm>
          <a:off x="1968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84563</xdr:rowOff>
    </xdr:from>
    <xdr:ext cx="469744" cy="259045"/>
    <xdr:sp macro="" textlink="">
      <xdr:nvSpPr>
        <xdr:cNvPr id="89" name="テキスト ボックス 88"/>
        <xdr:cNvSpPr txBox="1"/>
      </xdr:nvSpPr>
      <xdr:spPr>
        <a:xfrm>
          <a:off x="1784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111760</xdr:rowOff>
    </xdr:from>
    <xdr:to>
      <xdr:col>6</xdr:col>
      <xdr:colOff>38100</xdr:colOff>
      <xdr:row>33</xdr:row>
      <xdr:rowOff>41910</xdr:rowOff>
    </xdr:to>
    <xdr:sp macro="" textlink="">
      <xdr:nvSpPr>
        <xdr:cNvPr id="90" name="楕円 89"/>
        <xdr:cNvSpPr/>
      </xdr:nvSpPr>
      <xdr:spPr>
        <a:xfrm>
          <a:off x="1079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58437</xdr:rowOff>
    </xdr:from>
    <xdr:ext cx="469744" cy="259045"/>
    <xdr:sp macro="" textlink="">
      <xdr:nvSpPr>
        <xdr:cNvPr id="91" name="テキスト ボックス 90"/>
        <xdr:cNvSpPr txBox="1"/>
      </xdr:nvSpPr>
      <xdr:spPr>
        <a:xfrm>
          <a:off x="895428"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88227</xdr:rowOff>
    </xdr:from>
    <xdr:to>
      <xdr:col>24</xdr:col>
      <xdr:colOff>63500</xdr:colOff>
      <xdr:row>58</xdr:row>
      <xdr:rowOff>97169</xdr:rowOff>
    </xdr:to>
    <xdr:cxnSp macro="">
      <xdr:nvCxnSpPr>
        <xdr:cNvPr id="120" name="直線コネクタ 119"/>
        <xdr:cNvCxnSpPr/>
      </xdr:nvCxnSpPr>
      <xdr:spPr>
        <a:xfrm flipV="1">
          <a:off x="3797300" y="10032327"/>
          <a:ext cx="8382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79212</xdr:rowOff>
    </xdr:from>
    <xdr:to>
      <xdr:col>19</xdr:col>
      <xdr:colOff>177800</xdr:colOff>
      <xdr:row>58</xdr:row>
      <xdr:rowOff>97169</xdr:rowOff>
    </xdr:to>
    <xdr:cxnSp macro="">
      <xdr:nvCxnSpPr>
        <xdr:cNvPr id="123" name="直線コネクタ 122"/>
        <xdr:cNvCxnSpPr/>
      </xdr:nvCxnSpPr>
      <xdr:spPr>
        <a:xfrm>
          <a:off x="2908300" y="10023312"/>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61138</xdr:rowOff>
    </xdr:from>
    <xdr:to>
      <xdr:col>15</xdr:col>
      <xdr:colOff>50800</xdr:colOff>
      <xdr:row>58</xdr:row>
      <xdr:rowOff>79212</xdr:rowOff>
    </xdr:to>
    <xdr:cxnSp macro="">
      <xdr:nvCxnSpPr>
        <xdr:cNvPr id="126" name="直線コネクタ 125"/>
        <xdr:cNvCxnSpPr/>
      </xdr:nvCxnSpPr>
      <xdr:spPr>
        <a:xfrm>
          <a:off x="2019300" y="10005238"/>
          <a:ext cx="8890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56428</xdr:rowOff>
    </xdr:from>
    <xdr:to>
      <xdr:col>10</xdr:col>
      <xdr:colOff>114300</xdr:colOff>
      <xdr:row>58</xdr:row>
      <xdr:rowOff>61138</xdr:rowOff>
    </xdr:to>
    <xdr:cxnSp macro="">
      <xdr:nvCxnSpPr>
        <xdr:cNvPr id="129" name="直線コネクタ 128"/>
        <xdr:cNvCxnSpPr/>
      </xdr:nvCxnSpPr>
      <xdr:spPr>
        <a:xfrm>
          <a:off x="1130300" y="10000528"/>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37427</xdr:rowOff>
    </xdr:from>
    <xdr:to>
      <xdr:col>24</xdr:col>
      <xdr:colOff>114300</xdr:colOff>
      <xdr:row>58</xdr:row>
      <xdr:rowOff>139027</xdr:rowOff>
    </xdr:to>
    <xdr:sp macro="" textlink="">
      <xdr:nvSpPr>
        <xdr:cNvPr id="139" name="楕円 138"/>
        <xdr:cNvSpPr/>
      </xdr:nvSpPr>
      <xdr:spPr>
        <a:xfrm>
          <a:off x="4584700" y="99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123804</xdr:rowOff>
    </xdr:from>
    <xdr:ext cx="534377" cy="259045"/>
    <xdr:sp macro="" textlink="">
      <xdr:nvSpPr>
        <xdr:cNvPr id="140" name="総務費該当値テキスト"/>
        <xdr:cNvSpPr txBox="1"/>
      </xdr:nvSpPr>
      <xdr:spPr>
        <a:xfrm>
          <a:off x="4686300" y="98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46369</xdr:rowOff>
    </xdr:from>
    <xdr:to>
      <xdr:col>20</xdr:col>
      <xdr:colOff>38100</xdr:colOff>
      <xdr:row>58</xdr:row>
      <xdr:rowOff>147969</xdr:rowOff>
    </xdr:to>
    <xdr:sp macro="" textlink="">
      <xdr:nvSpPr>
        <xdr:cNvPr id="141" name="楕円 140"/>
        <xdr:cNvSpPr/>
      </xdr:nvSpPr>
      <xdr:spPr>
        <a:xfrm>
          <a:off x="3746500" y="99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139096</xdr:rowOff>
    </xdr:from>
    <xdr:ext cx="534377" cy="259045"/>
    <xdr:sp macro="" textlink="">
      <xdr:nvSpPr>
        <xdr:cNvPr id="142" name="テキスト ボックス 141"/>
        <xdr:cNvSpPr txBox="1"/>
      </xdr:nvSpPr>
      <xdr:spPr>
        <a:xfrm>
          <a:off x="3530111" y="100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28412</xdr:rowOff>
    </xdr:from>
    <xdr:to>
      <xdr:col>15</xdr:col>
      <xdr:colOff>101600</xdr:colOff>
      <xdr:row>58</xdr:row>
      <xdr:rowOff>130012</xdr:rowOff>
    </xdr:to>
    <xdr:sp macro="" textlink="">
      <xdr:nvSpPr>
        <xdr:cNvPr id="143" name="楕円 142"/>
        <xdr:cNvSpPr/>
      </xdr:nvSpPr>
      <xdr:spPr>
        <a:xfrm>
          <a:off x="2857500" y="99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121139</xdr:rowOff>
    </xdr:from>
    <xdr:ext cx="534377" cy="259045"/>
    <xdr:sp macro="" textlink="">
      <xdr:nvSpPr>
        <xdr:cNvPr id="144" name="テキスト ボックス 143"/>
        <xdr:cNvSpPr txBox="1"/>
      </xdr:nvSpPr>
      <xdr:spPr>
        <a:xfrm>
          <a:off x="2641111" y="100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10338</xdr:rowOff>
    </xdr:from>
    <xdr:to>
      <xdr:col>10</xdr:col>
      <xdr:colOff>165100</xdr:colOff>
      <xdr:row>58</xdr:row>
      <xdr:rowOff>111938</xdr:rowOff>
    </xdr:to>
    <xdr:sp macro="" textlink="">
      <xdr:nvSpPr>
        <xdr:cNvPr id="145" name="楕円 144"/>
        <xdr:cNvSpPr/>
      </xdr:nvSpPr>
      <xdr:spPr>
        <a:xfrm>
          <a:off x="1968500" y="99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103065</xdr:rowOff>
    </xdr:from>
    <xdr:ext cx="534377" cy="259045"/>
    <xdr:sp macro="" textlink="">
      <xdr:nvSpPr>
        <xdr:cNvPr id="146" name="テキスト ボックス 145"/>
        <xdr:cNvSpPr txBox="1"/>
      </xdr:nvSpPr>
      <xdr:spPr>
        <a:xfrm>
          <a:off x="1752111" y="100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5628</xdr:rowOff>
    </xdr:from>
    <xdr:to>
      <xdr:col>6</xdr:col>
      <xdr:colOff>38100</xdr:colOff>
      <xdr:row>58</xdr:row>
      <xdr:rowOff>107228</xdr:rowOff>
    </xdr:to>
    <xdr:sp macro="" textlink="">
      <xdr:nvSpPr>
        <xdr:cNvPr id="147" name="楕円 146"/>
        <xdr:cNvSpPr/>
      </xdr:nvSpPr>
      <xdr:spPr>
        <a:xfrm>
          <a:off x="1079500" y="99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98355</xdr:rowOff>
    </xdr:from>
    <xdr:ext cx="534377" cy="259045"/>
    <xdr:sp macro="" textlink="">
      <xdr:nvSpPr>
        <xdr:cNvPr id="148" name="テキスト ボックス 147"/>
        <xdr:cNvSpPr txBox="1"/>
      </xdr:nvSpPr>
      <xdr:spPr>
        <a:xfrm>
          <a:off x="863111" y="100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112630</xdr:rowOff>
    </xdr:from>
    <xdr:to>
      <xdr:col>24</xdr:col>
      <xdr:colOff>63500</xdr:colOff>
      <xdr:row>74</xdr:row>
      <xdr:rowOff>134538</xdr:rowOff>
    </xdr:to>
    <xdr:cxnSp macro="">
      <xdr:nvCxnSpPr>
        <xdr:cNvPr id="178" name="直線コネクタ 177"/>
        <xdr:cNvCxnSpPr/>
      </xdr:nvCxnSpPr>
      <xdr:spPr>
        <a:xfrm flipV="1">
          <a:off x="3797300" y="12628480"/>
          <a:ext cx="838200" cy="19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143776</xdr:rowOff>
    </xdr:from>
    <xdr:to>
      <xdr:col>19</xdr:col>
      <xdr:colOff>177800</xdr:colOff>
      <xdr:row>74</xdr:row>
      <xdr:rowOff>134538</xdr:rowOff>
    </xdr:to>
    <xdr:cxnSp macro="">
      <xdr:nvCxnSpPr>
        <xdr:cNvPr id="181" name="直線コネクタ 180"/>
        <xdr:cNvCxnSpPr/>
      </xdr:nvCxnSpPr>
      <xdr:spPr>
        <a:xfrm>
          <a:off x="2908300" y="12659626"/>
          <a:ext cx="889000" cy="1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107620</xdr:rowOff>
    </xdr:from>
    <xdr:to>
      <xdr:col>15</xdr:col>
      <xdr:colOff>50800</xdr:colOff>
      <xdr:row>73</xdr:row>
      <xdr:rowOff>143776</xdr:rowOff>
    </xdr:to>
    <xdr:cxnSp macro="">
      <xdr:nvCxnSpPr>
        <xdr:cNvPr id="184" name="直線コネクタ 183"/>
        <xdr:cNvCxnSpPr/>
      </xdr:nvCxnSpPr>
      <xdr:spPr>
        <a:xfrm>
          <a:off x="2019300" y="12623470"/>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107620</xdr:rowOff>
    </xdr:from>
    <xdr:to>
      <xdr:col>10</xdr:col>
      <xdr:colOff>114300</xdr:colOff>
      <xdr:row>74</xdr:row>
      <xdr:rowOff>61500</xdr:rowOff>
    </xdr:to>
    <xdr:cxnSp macro="">
      <xdr:nvCxnSpPr>
        <xdr:cNvPr id="187" name="直線コネクタ 186"/>
        <xdr:cNvCxnSpPr/>
      </xdr:nvCxnSpPr>
      <xdr:spPr>
        <a:xfrm flipV="1">
          <a:off x="1130300" y="12623470"/>
          <a:ext cx="889000" cy="1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61830</xdr:rowOff>
    </xdr:from>
    <xdr:to>
      <xdr:col>24</xdr:col>
      <xdr:colOff>114300</xdr:colOff>
      <xdr:row>73</xdr:row>
      <xdr:rowOff>163430</xdr:rowOff>
    </xdr:to>
    <xdr:sp macro="" textlink="">
      <xdr:nvSpPr>
        <xdr:cNvPr id="197" name="楕円 196"/>
        <xdr:cNvSpPr/>
      </xdr:nvSpPr>
      <xdr:spPr>
        <a:xfrm>
          <a:off x="4584700" y="125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84707</xdr:rowOff>
    </xdr:from>
    <xdr:ext cx="599010" cy="259045"/>
    <xdr:sp macro="" textlink="">
      <xdr:nvSpPr>
        <xdr:cNvPr id="198" name="民生費該当値テキスト"/>
        <xdr:cNvSpPr txBox="1"/>
      </xdr:nvSpPr>
      <xdr:spPr>
        <a:xfrm>
          <a:off x="4686300" y="1242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83738</xdr:rowOff>
    </xdr:from>
    <xdr:to>
      <xdr:col>20</xdr:col>
      <xdr:colOff>38100</xdr:colOff>
      <xdr:row>75</xdr:row>
      <xdr:rowOff>13888</xdr:rowOff>
    </xdr:to>
    <xdr:sp macro="" textlink="">
      <xdr:nvSpPr>
        <xdr:cNvPr id="199" name="楕円 198"/>
        <xdr:cNvSpPr/>
      </xdr:nvSpPr>
      <xdr:spPr>
        <a:xfrm>
          <a:off x="3746500" y="127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30415</xdr:rowOff>
    </xdr:from>
    <xdr:ext cx="599010" cy="259045"/>
    <xdr:sp macro="" textlink="">
      <xdr:nvSpPr>
        <xdr:cNvPr id="200" name="テキスト ボックス 199"/>
        <xdr:cNvSpPr txBox="1"/>
      </xdr:nvSpPr>
      <xdr:spPr>
        <a:xfrm>
          <a:off x="3497795" y="125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92976</xdr:rowOff>
    </xdr:from>
    <xdr:to>
      <xdr:col>15</xdr:col>
      <xdr:colOff>101600</xdr:colOff>
      <xdr:row>74</xdr:row>
      <xdr:rowOff>23126</xdr:rowOff>
    </xdr:to>
    <xdr:sp macro="" textlink="">
      <xdr:nvSpPr>
        <xdr:cNvPr id="201" name="楕円 200"/>
        <xdr:cNvSpPr/>
      </xdr:nvSpPr>
      <xdr:spPr>
        <a:xfrm>
          <a:off x="2857500" y="12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39653</xdr:rowOff>
    </xdr:from>
    <xdr:ext cx="599010" cy="259045"/>
    <xdr:sp macro="" textlink="">
      <xdr:nvSpPr>
        <xdr:cNvPr id="202" name="テキスト ボックス 201"/>
        <xdr:cNvSpPr txBox="1"/>
      </xdr:nvSpPr>
      <xdr:spPr>
        <a:xfrm>
          <a:off x="2608795" y="1238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56820</xdr:rowOff>
    </xdr:from>
    <xdr:to>
      <xdr:col>10</xdr:col>
      <xdr:colOff>165100</xdr:colOff>
      <xdr:row>73</xdr:row>
      <xdr:rowOff>158420</xdr:rowOff>
    </xdr:to>
    <xdr:sp macro="" textlink="">
      <xdr:nvSpPr>
        <xdr:cNvPr id="203" name="楕円 202"/>
        <xdr:cNvSpPr/>
      </xdr:nvSpPr>
      <xdr:spPr>
        <a:xfrm>
          <a:off x="1968500" y="125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3497</xdr:rowOff>
    </xdr:from>
    <xdr:ext cx="599010" cy="259045"/>
    <xdr:sp macro="" textlink="">
      <xdr:nvSpPr>
        <xdr:cNvPr id="204" name="テキスト ボックス 203"/>
        <xdr:cNvSpPr txBox="1"/>
      </xdr:nvSpPr>
      <xdr:spPr>
        <a:xfrm>
          <a:off x="1719795" y="1234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10700</xdr:rowOff>
    </xdr:from>
    <xdr:to>
      <xdr:col>6</xdr:col>
      <xdr:colOff>38100</xdr:colOff>
      <xdr:row>74</xdr:row>
      <xdr:rowOff>112300</xdr:rowOff>
    </xdr:to>
    <xdr:sp macro="" textlink="">
      <xdr:nvSpPr>
        <xdr:cNvPr id="205" name="楕円 204"/>
        <xdr:cNvSpPr/>
      </xdr:nvSpPr>
      <xdr:spPr>
        <a:xfrm>
          <a:off x="1079500" y="126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128827</xdr:rowOff>
    </xdr:from>
    <xdr:ext cx="599010" cy="259045"/>
    <xdr:sp macro="" textlink="">
      <xdr:nvSpPr>
        <xdr:cNvPr id="206" name="テキスト ボックス 205"/>
        <xdr:cNvSpPr txBox="1"/>
      </xdr:nvSpPr>
      <xdr:spPr>
        <a:xfrm>
          <a:off x="830795" y="124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130099</xdr:rowOff>
    </xdr:from>
    <xdr:to>
      <xdr:col>24</xdr:col>
      <xdr:colOff>63500</xdr:colOff>
      <xdr:row>96</xdr:row>
      <xdr:rowOff>12467</xdr:rowOff>
    </xdr:to>
    <xdr:cxnSp macro="">
      <xdr:nvCxnSpPr>
        <xdr:cNvPr id="238" name="直線コネクタ 237"/>
        <xdr:cNvCxnSpPr/>
      </xdr:nvCxnSpPr>
      <xdr:spPr>
        <a:xfrm>
          <a:off x="3797300" y="16417849"/>
          <a:ext cx="838200" cy="5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130099</xdr:rowOff>
    </xdr:from>
    <xdr:to>
      <xdr:col>19</xdr:col>
      <xdr:colOff>177800</xdr:colOff>
      <xdr:row>96</xdr:row>
      <xdr:rowOff>124940</xdr:rowOff>
    </xdr:to>
    <xdr:cxnSp macro="">
      <xdr:nvCxnSpPr>
        <xdr:cNvPr id="241" name="直線コネクタ 240"/>
        <xdr:cNvCxnSpPr/>
      </xdr:nvCxnSpPr>
      <xdr:spPr>
        <a:xfrm flipV="1">
          <a:off x="2908300" y="16417849"/>
          <a:ext cx="889000" cy="16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80918</xdr:rowOff>
    </xdr:from>
    <xdr:to>
      <xdr:col>15</xdr:col>
      <xdr:colOff>50800</xdr:colOff>
      <xdr:row>96</xdr:row>
      <xdr:rowOff>124940</xdr:rowOff>
    </xdr:to>
    <xdr:cxnSp macro="">
      <xdr:nvCxnSpPr>
        <xdr:cNvPr id="244" name="直線コネクタ 243"/>
        <xdr:cNvCxnSpPr/>
      </xdr:nvCxnSpPr>
      <xdr:spPr>
        <a:xfrm>
          <a:off x="2019300" y="16540118"/>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121086</xdr:rowOff>
    </xdr:from>
    <xdr:to>
      <xdr:col>10</xdr:col>
      <xdr:colOff>114300</xdr:colOff>
      <xdr:row>96</xdr:row>
      <xdr:rowOff>80918</xdr:rowOff>
    </xdr:to>
    <xdr:cxnSp macro="">
      <xdr:nvCxnSpPr>
        <xdr:cNvPr id="247" name="直線コネクタ 246"/>
        <xdr:cNvCxnSpPr/>
      </xdr:nvCxnSpPr>
      <xdr:spPr>
        <a:xfrm>
          <a:off x="1130300" y="16237386"/>
          <a:ext cx="889000" cy="3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133117</xdr:rowOff>
    </xdr:from>
    <xdr:to>
      <xdr:col>24</xdr:col>
      <xdr:colOff>114300</xdr:colOff>
      <xdr:row>96</xdr:row>
      <xdr:rowOff>63267</xdr:rowOff>
    </xdr:to>
    <xdr:sp macro="" textlink="">
      <xdr:nvSpPr>
        <xdr:cNvPr id="257" name="楕円 256"/>
        <xdr:cNvSpPr/>
      </xdr:nvSpPr>
      <xdr:spPr>
        <a:xfrm>
          <a:off x="4584700" y="164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155994</xdr:rowOff>
    </xdr:from>
    <xdr:ext cx="534377" cy="259045"/>
    <xdr:sp macro="" textlink="">
      <xdr:nvSpPr>
        <xdr:cNvPr id="258" name="衛生費該当値テキスト"/>
        <xdr:cNvSpPr txBox="1"/>
      </xdr:nvSpPr>
      <xdr:spPr>
        <a:xfrm>
          <a:off x="4686300" y="1627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79299</xdr:rowOff>
    </xdr:from>
    <xdr:to>
      <xdr:col>20</xdr:col>
      <xdr:colOff>38100</xdr:colOff>
      <xdr:row>96</xdr:row>
      <xdr:rowOff>9449</xdr:rowOff>
    </xdr:to>
    <xdr:sp macro="" textlink="">
      <xdr:nvSpPr>
        <xdr:cNvPr id="259" name="楕円 258"/>
        <xdr:cNvSpPr/>
      </xdr:nvSpPr>
      <xdr:spPr>
        <a:xfrm>
          <a:off x="3746500" y="163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25976</xdr:rowOff>
    </xdr:from>
    <xdr:ext cx="534377" cy="259045"/>
    <xdr:sp macro="" textlink="">
      <xdr:nvSpPr>
        <xdr:cNvPr id="260" name="テキスト ボックス 259"/>
        <xdr:cNvSpPr txBox="1"/>
      </xdr:nvSpPr>
      <xdr:spPr>
        <a:xfrm>
          <a:off x="3530111" y="161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74140</xdr:rowOff>
    </xdr:from>
    <xdr:to>
      <xdr:col>15</xdr:col>
      <xdr:colOff>101600</xdr:colOff>
      <xdr:row>97</xdr:row>
      <xdr:rowOff>4290</xdr:rowOff>
    </xdr:to>
    <xdr:sp macro="" textlink="">
      <xdr:nvSpPr>
        <xdr:cNvPr id="261" name="楕円 260"/>
        <xdr:cNvSpPr/>
      </xdr:nvSpPr>
      <xdr:spPr>
        <a:xfrm>
          <a:off x="2857500" y="165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166867</xdr:rowOff>
    </xdr:from>
    <xdr:ext cx="534377" cy="259045"/>
    <xdr:sp macro="" textlink="">
      <xdr:nvSpPr>
        <xdr:cNvPr id="262" name="テキスト ボックス 261"/>
        <xdr:cNvSpPr txBox="1"/>
      </xdr:nvSpPr>
      <xdr:spPr>
        <a:xfrm>
          <a:off x="2641111" y="166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30118</xdr:rowOff>
    </xdr:from>
    <xdr:to>
      <xdr:col>10</xdr:col>
      <xdr:colOff>165100</xdr:colOff>
      <xdr:row>96</xdr:row>
      <xdr:rowOff>131718</xdr:rowOff>
    </xdr:to>
    <xdr:sp macro="" textlink="">
      <xdr:nvSpPr>
        <xdr:cNvPr id="263" name="楕円 262"/>
        <xdr:cNvSpPr/>
      </xdr:nvSpPr>
      <xdr:spPr>
        <a:xfrm>
          <a:off x="1968500" y="164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148245</xdr:rowOff>
    </xdr:from>
    <xdr:ext cx="534377" cy="259045"/>
    <xdr:sp macro="" textlink="">
      <xdr:nvSpPr>
        <xdr:cNvPr id="264" name="テキスト ボックス 263"/>
        <xdr:cNvSpPr txBox="1"/>
      </xdr:nvSpPr>
      <xdr:spPr>
        <a:xfrm>
          <a:off x="1752111" y="162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70286</xdr:rowOff>
    </xdr:from>
    <xdr:to>
      <xdr:col>6</xdr:col>
      <xdr:colOff>38100</xdr:colOff>
      <xdr:row>95</xdr:row>
      <xdr:rowOff>436</xdr:rowOff>
    </xdr:to>
    <xdr:sp macro="" textlink="">
      <xdr:nvSpPr>
        <xdr:cNvPr id="265" name="楕円 264"/>
        <xdr:cNvSpPr/>
      </xdr:nvSpPr>
      <xdr:spPr>
        <a:xfrm>
          <a:off x="1079500" y="161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16963</xdr:rowOff>
    </xdr:from>
    <xdr:ext cx="534377" cy="259045"/>
    <xdr:sp macro="" textlink="">
      <xdr:nvSpPr>
        <xdr:cNvPr id="266" name="テキスト ボックス 265"/>
        <xdr:cNvSpPr txBox="1"/>
      </xdr:nvSpPr>
      <xdr:spPr>
        <a:xfrm>
          <a:off x="863111" y="159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160731</xdr:rowOff>
    </xdr:from>
    <xdr:to>
      <xdr:col>55</xdr:col>
      <xdr:colOff>0</xdr:colOff>
      <xdr:row>38</xdr:row>
      <xdr:rowOff>161874</xdr:rowOff>
    </xdr:to>
    <xdr:cxnSp macro="">
      <xdr:nvCxnSpPr>
        <xdr:cNvPr id="295" name="直線コネクタ 294"/>
        <xdr:cNvCxnSpPr/>
      </xdr:nvCxnSpPr>
      <xdr:spPr>
        <a:xfrm>
          <a:off x="9639300" y="667583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155702</xdr:rowOff>
    </xdr:from>
    <xdr:to>
      <xdr:col>50</xdr:col>
      <xdr:colOff>114300</xdr:colOff>
      <xdr:row>38</xdr:row>
      <xdr:rowOff>160731</xdr:rowOff>
    </xdr:to>
    <xdr:cxnSp macro="">
      <xdr:nvCxnSpPr>
        <xdr:cNvPr id="298" name="直線コネクタ 297"/>
        <xdr:cNvCxnSpPr/>
      </xdr:nvCxnSpPr>
      <xdr:spPr>
        <a:xfrm>
          <a:off x="8750300" y="667080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155702</xdr:rowOff>
    </xdr:from>
    <xdr:to>
      <xdr:col>45</xdr:col>
      <xdr:colOff>177800</xdr:colOff>
      <xdr:row>38</xdr:row>
      <xdr:rowOff>155854</xdr:rowOff>
    </xdr:to>
    <xdr:cxnSp macro="">
      <xdr:nvCxnSpPr>
        <xdr:cNvPr id="301" name="直線コネクタ 300"/>
        <xdr:cNvCxnSpPr/>
      </xdr:nvCxnSpPr>
      <xdr:spPr>
        <a:xfrm flipV="1">
          <a:off x="7861300" y="667080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133528</xdr:rowOff>
    </xdr:from>
    <xdr:to>
      <xdr:col>41</xdr:col>
      <xdr:colOff>50800</xdr:colOff>
      <xdr:row>38</xdr:row>
      <xdr:rowOff>155854</xdr:rowOff>
    </xdr:to>
    <xdr:cxnSp macro="">
      <xdr:nvCxnSpPr>
        <xdr:cNvPr id="304" name="直線コネクタ 303"/>
        <xdr:cNvCxnSpPr/>
      </xdr:nvCxnSpPr>
      <xdr:spPr>
        <a:xfrm>
          <a:off x="6972300" y="6648628"/>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111074</xdr:rowOff>
    </xdr:from>
    <xdr:to>
      <xdr:col>55</xdr:col>
      <xdr:colOff>50800</xdr:colOff>
      <xdr:row>39</xdr:row>
      <xdr:rowOff>41224</xdr:rowOff>
    </xdr:to>
    <xdr:sp macro="" textlink="">
      <xdr:nvSpPr>
        <xdr:cNvPr id="314" name="楕円 313"/>
        <xdr:cNvSpPr/>
      </xdr:nvSpPr>
      <xdr:spPr>
        <a:xfrm>
          <a:off x="10426700" y="66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26001</xdr:rowOff>
    </xdr:from>
    <xdr:ext cx="378565" cy="259045"/>
    <xdr:sp macro="" textlink="">
      <xdr:nvSpPr>
        <xdr:cNvPr id="315" name="労働費該当値テキスト"/>
        <xdr:cNvSpPr txBox="1"/>
      </xdr:nvSpPr>
      <xdr:spPr>
        <a:xfrm>
          <a:off x="10528300" y="65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109931</xdr:rowOff>
    </xdr:from>
    <xdr:to>
      <xdr:col>50</xdr:col>
      <xdr:colOff>165100</xdr:colOff>
      <xdr:row>39</xdr:row>
      <xdr:rowOff>40081</xdr:rowOff>
    </xdr:to>
    <xdr:sp macro="" textlink="">
      <xdr:nvSpPr>
        <xdr:cNvPr id="316" name="楕円 315"/>
        <xdr:cNvSpPr/>
      </xdr:nvSpPr>
      <xdr:spPr>
        <a:xfrm>
          <a:off x="95885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31208</xdr:rowOff>
    </xdr:from>
    <xdr:ext cx="378565" cy="259045"/>
    <xdr:sp macro="" textlink="">
      <xdr:nvSpPr>
        <xdr:cNvPr id="317" name="テキスト ボックス 316"/>
        <xdr:cNvSpPr txBox="1"/>
      </xdr:nvSpPr>
      <xdr:spPr>
        <a:xfrm>
          <a:off x="9450017" y="671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104902</xdr:rowOff>
    </xdr:from>
    <xdr:to>
      <xdr:col>46</xdr:col>
      <xdr:colOff>38100</xdr:colOff>
      <xdr:row>39</xdr:row>
      <xdr:rowOff>35052</xdr:rowOff>
    </xdr:to>
    <xdr:sp macro="" textlink="">
      <xdr:nvSpPr>
        <xdr:cNvPr id="318" name="楕円 317"/>
        <xdr:cNvSpPr/>
      </xdr:nvSpPr>
      <xdr:spPr>
        <a:xfrm>
          <a:off x="8699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26179</xdr:rowOff>
    </xdr:from>
    <xdr:ext cx="378565" cy="259045"/>
    <xdr:sp macro="" textlink="">
      <xdr:nvSpPr>
        <xdr:cNvPr id="319" name="テキスト ボックス 318"/>
        <xdr:cNvSpPr txBox="1"/>
      </xdr:nvSpPr>
      <xdr:spPr>
        <a:xfrm>
          <a:off x="8561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105054</xdr:rowOff>
    </xdr:from>
    <xdr:to>
      <xdr:col>41</xdr:col>
      <xdr:colOff>101600</xdr:colOff>
      <xdr:row>39</xdr:row>
      <xdr:rowOff>35204</xdr:rowOff>
    </xdr:to>
    <xdr:sp macro="" textlink="">
      <xdr:nvSpPr>
        <xdr:cNvPr id="320" name="楕円 319"/>
        <xdr:cNvSpPr/>
      </xdr:nvSpPr>
      <xdr:spPr>
        <a:xfrm>
          <a:off x="7810500" y="66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26331</xdr:rowOff>
    </xdr:from>
    <xdr:ext cx="378565" cy="259045"/>
    <xdr:sp macro="" textlink="">
      <xdr:nvSpPr>
        <xdr:cNvPr id="321" name="テキスト ボックス 320"/>
        <xdr:cNvSpPr txBox="1"/>
      </xdr:nvSpPr>
      <xdr:spPr>
        <a:xfrm>
          <a:off x="7672017" y="671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82728</xdr:rowOff>
    </xdr:from>
    <xdr:to>
      <xdr:col>36</xdr:col>
      <xdr:colOff>165100</xdr:colOff>
      <xdr:row>39</xdr:row>
      <xdr:rowOff>12878</xdr:rowOff>
    </xdr:to>
    <xdr:sp macro="" textlink="">
      <xdr:nvSpPr>
        <xdr:cNvPr id="322" name="楕円 321"/>
        <xdr:cNvSpPr/>
      </xdr:nvSpPr>
      <xdr:spPr>
        <a:xfrm>
          <a:off x="6921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4005</xdr:rowOff>
    </xdr:from>
    <xdr:ext cx="469744" cy="259045"/>
    <xdr:sp macro="" textlink="">
      <xdr:nvSpPr>
        <xdr:cNvPr id="323" name="テキスト ボックス 322"/>
        <xdr:cNvSpPr txBox="1"/>
      </xdr:nvSpPr>
      <xdr:spPr>
        <a:xfrm>
          <a:off x="6737428" y="66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70140</xdr:rowOff>
    </xdr:from>
    <xdr:to>
      <xdr:col>55</xdr:col>
      <xdr:colOff>0</xdr:colOff>
      <xdr:row>58</xdr:row>
      <xdr:rowOff>74941</xdr:rowOff>
    </xdr:to>
    <xdr:cxnSp macro="">
      <xdr:nvCxnSpPr>
        <xdr:cNvPr id="354" name="直線コネクタ 353"/>
        <xdr:cNvCxnSpPr/>
      </xdr:nvCxnSpPr>
      <xdr:spPr>
        <a:xfrm>
          <a:off x="9639300" y="1001424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70140</xdr:rowOff>
    </xdr:from>
    <xdr:to>
      <xdr:col>50</xdr:col>
      <xdr:colOff>114300</xdr:colOff>
      <xdr:row>58</xdr:row>
      <xdr:rowOff>87775</xdr:rowOff>
    </xdr:to>
    <xdr:cxnSp macro="">
      <xdr:nvCxnSpPr>
        <xdr:cNvPr id="357" name="直線コネクタ 356"/>
        <xdr:cNvCxnSpPr/>
      </xdr:nvCxnSpPr>
      <xdr:spPr>
        <a:xfrm flipV="1">
          <a:off x="8750300" y="1001424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83562</xdr:rowOff>
    </xdr:from>
    <xdr:to>
      <xdr:col>45</xdr:col>
      <xdr:colOff>177800</xdr:colOff>
      <xdr:row>58</xdr:row>
      <xdr:rowOff>87775</xdr:rowOff>
    </xdr:to>
    <xdr:cxnSp macro="">
      <xdr:nvCxnSpPr>
        <xdr:cNvPr id="360" name="直線コネクタ 359"/>
        <xdr:cNvCxnSpPr/>
      </xdr:nvCxnSpPr>
      <xdr:spPr>
        <a:xfrm>
          <a:off x="7861300" y="1002766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63642</xdr:rowOff>
    </xdr:from>
    <xdr:to>
      <xdr:col>41</xdr:col>
      <xdr:colOff>50800</xdr:colOff>
      <xdr:row>58</xdr:row>
      <xdr:rowOff>83562</xdr:rowOff>
    </xdr:to>
    <xdr:cxnSp macro="">
      <xdr:nvCxnSpPr>
        <xdr:cNvPr id="363" name="直線コネクタ 362"/>
        <xdr:cNvCxnSpPr/>
      </xdr:nvCxnSpPr>
      <xdr:spPr>
        <a:xfrm>
          <a:off x="6972300" y="9836292"/>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24141</xdr:rowOff>
    </xdr:from>
    <xdr:to>
      <xdr:col>55</xdr:col>
      <xdr:colOff>50800</xdr:colOff>
      <xdr:row>58</xdr:row>
      <xdr:rowOff>125741</xdr:rowOff>
    </xdr:to>
    <xdr:sp macro="" textlink="">
      <xdr:nvSpPr>
        <xdr:cNvPr id="373" name="楕円 372"/>
        <xdr:cNvSpPr/>
      </xdr:nvSpPr>
      <xdr:spPr>
        <a:xfrm>
          <a:off x="10426700" y="996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2568</xdr:rowOff>
    </xdr:from>
    <xdr:ext cx="469744" cy="259045"/>
    <xdr:sp macro="" textlink="">
      <xdr:nvSpPr>
        <xdr:cNvPr id="374" name="農林水産業費該当値テキスト"/>
        <xdr:cNvSpPr txBox="1"/>
      </xdr:nvSpPr>
      <xdr:spPr>
        <a:xfrm>
          <a:off x="10528300" y="994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19340</xdr:rowOff>
    </xdr:from>
    <xdr:to>
      <xdr:col>50</xdr:col>
      <xdr:colOff>165100</xdr:colOff>
      <xdr:row>58</xdr:row>
      <xdr:rowOff>120940</xdr:rowOff>
    </xdr:to>
    <xdr:sp macro="" textlink="">
      <xdr:nvSpPr>
        <xdr:cNvPr id="375" name="楕円 374"/>
        <xdr:cNvSpPr/>
      </xdr:nvSpPr>
      <xdr:spPr>
        <a:xfrm>
          <a:off x="9588500" y="99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112067</xdr:rowOff>
    </xdr:from>
    <xdr:ext cx="469744" cy="259045"/>
    <xdr:sp macro="" textlink="">
      <xdr:nvSpPr>
        <xdr:cNvPr id="376" name="テキスト ボックス 375"/>
        <xdr:cNvSpPr txBox="1"/>
      </xdr:nvSpPr>
      <xdr:spPr>
        <a:xfrm>
          <a:off x="9404428" y="100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36975</xdr:rowOff>
    </xdr:from>
    <xdr:to>
      <xdr:col>46</xdr:col>
      <xdr:colOff>38100</xdr:colOff>
      <xdr:row>58</xdr:row>
      <xdr:rowOff>138575</xdr:rowOff>
    </xdr:to>
    <xdr:sp macro="" textlink="">
      <xdr:nvSpPr>
        <xdr:cNvPr id="377" name="楕円 376"/>
        <xdr:cNvSpPr/>
      </xdr:nvSpPr>
      <xdr:spPr>
        <a:xfrm>
          <a:off x="8699500" y="99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129702</xdr:rowOff>
    </xdr:from>
    <xdr:ext cx="469744" cy="259045"/>
    <xdr:sp macro="" textlink="">
      <xdr:nvSpPr>
        <xdr:cNvPr id="378" name="テキスト ボックス 377"/>
        <xdr:cNvSpPr txBox="1"/>
      </xdr:nvSpPr>
      <xdr:spPr>
        <a:xfrm>
          <a:off x="8515428" y="100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32762</xdr:rowOff>
    </xdr:from>
    <xdr:to>
      <xdr:col>41</xdr:col>
      <xdr:colOff>101600</xdr:colOff>
      <xdr:row>58</xdr:row>
      <xdr:rowOff>134362</xdr:rowOff>
    </xdr:to>
    <xdr:sp macro="" textlink="">
      <xdr:nvSpPr>
        <xdr:cNvPr id="379" name="楕円 378"/>
        <xdr:cNvSpPr/>
      </xdr:nvSpPr>
      <xdr:spPr>
        <a:xfrm>
          <a:off x="7810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125489</xdr:rowOff>
    </xdr:from>
    <xdr:ext cx="469744" cy="259045"/>
    <xdr:sp macro="" textlink="">
      <xdr:nvSpPr>
        <xdr:cNvPr id="380" name="テキスト ボックス 379"/>
        <xdr:cNvSpPr txBox="1"/>
      </xdr:nvSpPr>
      <xdr:spPr>
        <a:xfrm>
          <a:off x="7626428" y="1006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xdr:rowOff>
    </xdr:from>
    <xdr:to>
      <xdr:col>36</xdr:col>
      <xdr:colOff>165100</xdr:colOff>
      <xdr:row>57</xdr:row>
      <xdr:rowOff>114442</xdr:rowOff>
    </xdr:to>
    <xdr:sp macro="" textlink="">
      <xdr:nvSpPr>
        <xdr:cNvPr id="381" name="楕円 380"/>
        <xdr:cNvSpPr/>
      </xdr:nvSpPr>
      <xdr:spPr>
        <a:xfrm>
          <a:off x="6921500" y="97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130969</xdr:rowOff>
    </xdr:from>
    <xdr:ext cx="534377" cy="259045"/>
    <xdr:sp macro="" textlink="">
      <xdr:nvSpPr>
        <xdr:cNvPr id="382" name="テキスト ボックス 381"/>
        <xdr:cNvSpPr txBox="1"/>
      </xdr:nvSpPr>
      <xdr:spPr>
        <a:xfrm>
          <a:off x="6705111" y="95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81910</xdr:rowOff>
    </xdr:from>
    <xdr:to>
      <xdr:col>55</xdr:col>
      <xdr:colOff>0</xdr:colOff>
      <xdr:row>74</xdr:row>
      <xdr:rowOff>137506</xdr:rowOff>
    </xdr:to>
    <xdr:cxnSp macro="">
      <xdr:nvCxnSpPr>
        <xdr:cNvPr id="409" name="直線コネクタ 408"/>
        <xdr:cNvCxnSpPr/>
      </xdr:nvCxnSpPr>
      <xdr:spPr>
        <a:xfrm flipV="1">
          <a:off x="9639300" y="12769210"/>
          <a:ext cx="838200" cy="5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100655</xdr:rowOff>
    </xdr:from>
    <xdr:to>
      <xdr:col>50</xdr:col>
      <xdr:colOff>114300</xdr:colOff>
      <xdr:row>74</xdr:row>
      <xdr:rowOff>137506</xdr:rowOff>
    </xdr:to>
    <xdr:cxnSp macro="">
      <xdr:nvCxnSpPr>
        <xdr:cNvPr id="412" name="直線コネクタ 411"/>
        <xdr:cNvCxnSpPr/>
      </xdr:nvCxnSpPr>
      <xdr:spPr>
        <a:xfrm>
          <a:off x="8750300" y="12787955"/>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64353</xdr:rowOff>
    </xdr:from>
    <xdr:to>
      <xdr:col>45</xdr:col>
      <xdr:colOff>177800</xdr:colOff>
      <xdr:row>74</xdr:row>
      <xdr:rowOff>100655</xdr:rowOff>
    </xdr:to>
    <xdr:cxnSp macro="">
      <xdr:nvCxnSpPr>
        <xdr:cNvPr id="415" name="直線コネクタ 414"/>
        <xdr:cNvCxnSpPr/>
      </xdr:nvCxnSpPr>
      <xdr:spPr>
        <a:xfrm>
          <a:off x="7861300" y="12751653"/>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54158</xdr:rowOff>
    </xdr:from>
    <xdr:to>
      <xdr:col>41</xdr:col>
      <xdr:colOff>50800</xdr:colOff>
      <xdr:row>74</xdr:row>
      <xdr:rowOff>64353</xdr:rowOff>
    </xdr:to>
    <xdr:cxnSp macro="">
      <xdr:nvCxnSpPr>
        <xdr:cNvPr id="418" name="直線コネクタ 417"/>
        <xdr:cNvCxnSpPr/>
      </xdr:nvCxnSpPr>
      <xdr:spPr>
        <a:xfrm>
          <a:off x="6972300" y="1274145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31110</xdr:rowOff>
    </xdr:from>
    <xdr:to>
      <xdr:col>55</xdr:col>
      <xdr:colOff>50800</xdr:colOff>
      <xdr:row>74</xdr:row>
      <xdr:rowOff>132710</xdr:rowOff>
    </xdr:to>
    <xdr:sp macro="" textlink="">
      <xdr:nvSpPr>
        <xdr:cNvPr id="428" name="楕円 427"/>
        <xdr:cNvSpPr/>
      </xdr:nvSpPr>
      <xdr:spPr>
        <a:xfrm>
          <a:off x="10426700" y="127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53987</xdr:rowOff>
    </xdr:from>
    <xdr:ext cx="534377" cy="259045"/>
    <xdr:sp macro="" textlink="">
      <xdr:nvSpPr>
        <xdr:cNvPr id="429" name="商工費該当値テキスト"/>
        <xdr:cNvSpPr txBox="1"/>
      </xdr:nvSpPr>
      <xdr:spPr>
        <a:xfrm>
          <a:off x="10528300" y="1256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86706</xdr:rowOff>
    </xdr:from>
    <xdr:to>
      <xdr:col>50</xdr:col>
      <xdr:colOff>165100</xdr:colOff>
      <xdr:row>75</xdr:row>
      <xdr:rowOff>16856</xdr:rowOff>
    </xdr:to>
    <xdr:sp macro="" textlink="">
      <xdr:nvSpPr>
        <xdr:cNvPr id="430" name="楕円 429"/>
        <xdr:cNvSpPr/>
      </xdr:nvSpPr>
      <xdr:spPr>
        <a:xfrm>
          <a:off x="9588500" y="127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33383</xdr:rowOff>
    </xdr:from>
    <xdr:ext cx="534377" cy="259045"/>
    <xdr:sp macro="" textlink="">
      <xdr:nvSpPr>
        <xdr:cNvPr id="431" name="テキスト ボックス 430"/>
        <xdr:cNvSpPr txBox="1"/>
      </xdr:nvSpPr>
      <xdr:spPr>
        <a:xfrm>
          <a:off x="9372111" y="125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49855</xdr:rowOff>
    </xdr:from>
    <xdr:to>
      <xdr:col>46</xdr:col>
      <xdr:colOff>38100</xdr:colOff>
      <xdr:row>74</xdr:row>
      <xdr:rowOff>151455</xdr:rowOff>
    </xdr:to>
    <xdr:sp macro="" textlink="">
      <xdr:nvSpPr>
        <xdr:cNvPr id="432" name="楕円 431"/>
        <xdr:cNvSpPr/>
      </xdr:nvSpPr>
      <xdr:spPr>
        <a:xfrm>
          <a:off x="8699500" y="1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167982</xdr:rowOff>
    </xdr:from>
    <xdr:ext cx="534377" cy="259045"/>
    <xdr:sp macro="" textlink="">
      <xdr:nvSpPr>
        <xdr:cNvPr id="433" name="テキスト ボックス 432"/>
        <xdr:cNvSpPr txBox="1"/>
      </xdr:nvSpPr>
      <xdr:spPr>
        <a:xfrm>
          <a:off x="8483111" y="125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13553</xdr:rowOff>
    </xdr:from>
    <xdr:to>
      <xdr:col>41</xdr:col>
      <xdr:colOff>101600</xdr:colOff>
      <xdr:row>74</xdr:row>
      <xdr:rowOff>115153</xdr:rowOff>
    </xdr:to>
    <xdr:sp macro="" textlink="">
      <xdr:nvSpPr>
        <xdr:cNvPr id="434" name="楕円 433"/>
        <xdr:cNvSpPr/>
      </xdr:nvSpPr>
      <xdr:spPr>
        <a:xfrm>
          <a:off x="7810500" y="127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131680</xdr:rowOff>
    </xdr:from>
    <xdr:ext cx="534377" cy="259045"/>
    <xdr:sp macro="" textlink="">
      <xdr:nvSpPr>
        <xdr:cNvPr id="435" name="テキスト ボックス 434"/>
        <xdr:cNvSpPr txBox="1"/>
      </xdr:nvSpPr>
      <xdr:spPr>
        <a:xfrm>
          <a:off x="7594111" y="124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3358</xdr:rowOff>
    </xdr:from>
    <xdr:to>
      <xdr:col>36</xdr:col>
      <xdr:colOff>165100</xdr:colOff>
      <xdr:row>74</xdr:row>
      <xdr:rowOff>104958</xdr:rowOff>
    </xdr:to>
    <xdr:sp macro="" textlink="">
      <xdr:nvSpPr>
        <xdr:cNvPr id="436" name="楕円 435"/>
        <xdr:cNvSpPr/>
      </xdr:nvSpPr>
      <xdr:spPr>
        <a:xfrm>
          <a:off x="6921500" y="126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121485</xdr:rowOff>
    </xdr:from>
    <xdr:ext cx="534377" cy="259045"/>
    <xdr:sp macro="" textlink="">
      <xdr:nvSpPr>
        <xdr:cNvPr id="437" name="テキスト ボックス 436"/>
        <xdr:cNvSpPr txBox="1"/>
      </xdr:nvSpPr>
      <xdr:spPr>
        <a:xfrm>
          <a:off x="6705111" y="124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131180</xdr:rowOff>
    </xdr:from>
    <xdr:to>
      <xdr:col>55</xdr:col>
      <xdr:colOff>0</xdr:colOff>
      <xdr:row>98</xdr:row>
      <xdr:rowOff>148053</xdr:rowOff>
    </xdr:to>
    <xdr:cxnSp macro="">
      <xdr:nvCxnSpPr>
        <xdr:cNvPr id="468" name="直線コネクタ 467"/>
        <xdr:cNvCxnSpPr/>
      </xdr:nvCxnSpPr>
      <xdr:spPr>
        <a:xfrm flipV="1">
          <a:off x="9639300" y="16933280"/>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141548</xdr:rowOff>
    </xdr:from>
    <xdr:to>
      <xdr:col>50</xdr:col>
      <xdr:colOff>114300</xdr:colOff>
      <xdr:row>98</xdr:row>
      <xdr:rowOff>148053</xdr:rowOff>
    </xdr:to>
    <xdr:cxnSp macro="">
      <xdr:nvCxnSpPr>
        <xdr:cNvPr id="471" name="直線コネクタ 470"/>
        <xdr:cNvCxnSpPr/>
      </xdr:nvCxnSpPr>
      <xdr:spPr>
        <a:xfrm>
          <a:off x="8750300" y="16943648"/>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132832</xdr:rowOff>
    </xdr:from>
    <xdr:to>
      <xdr:col>45</xdr:col>
      <xdr:colOff>177800</xdr:colOff>
      <xdr:row>98</xdr:row>
      <xdr:rowOff>141548</xdr:rowOff>
    </xdr:to>
    <xdr:cxnSp macro="">
      <xdr:nvCxnSpPr>
        <xdr:cNvPr id="474" name="直線コネクタ 473"/>
        <xdr:cNvCxnSpPr/>
      </xdr:nvCxnSpPr>
      <xdr:spPr>
        <a:xfrm>
          <a:off x="7861300" y="16934932"/>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132832</xdr:rowOff>
    </xdr:from>
    <xdr:to>
      <xdr:col>41</xdr:col>
      <xdr:colOff>50800</xdr:colOff>
      <xdr:row>98</xdr:row>
      <xdr:rowOff>152104</xdr:rowOff>
    </xdr:to>
    <xdr:cxnSp macro="">
      <xdr:nvCxnSpPr>
        <xdr:cNvPr id="477" name="直線コネクタ 476"/>
        <xdr:cNvCxnSpPr/>
      </xdr:nvCxnSpPr>
      <xdr:spPr>
        <a:xfrm flipV="1">
          <a:off x="6972300" y="16934932"/>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80380</xdr:rowOff>
    </xdr:from>
    <xdr:to>
      <xdr:col>55</xdr:col>
      <xdr:colOff>50800</xdr:colOff>
      <xdr:row>99</xdr:row>
      <xdr:rowOff>10530</xdr:rowOff>
    </xdr:to>
    <xdr:sp macro="" textlink="">
      <xdr:nvSpPr>
        <xdr:cNvPr id="487" name="楕円 486"/>
        <xdr:cNvSpPr/>
      </xdr:nvSpPr>
      <xdr:spPr>
        <a:xfrm>
          <a:off x="10426700" y="168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2934</xdr:rowOff>
    </xdr:from>
    <xdr:ext cx="534377" cy="259045"/>
    <xdr:sp macro="" textlink="">
      <xdr:nvSpPr>
        <xdr:cNvPr id="488" name="土木費該当値テキスト"/>
        <xdr:cNvSpPr txBox="1"/>
      </xdr:nvSpPr>
      <xdr:spPr>
        <a:xfrm>
          <a:off x="10528300" y="168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97253</xdr:rowOff>
    </xdr:from>
    <xdr:to>
      <xdr:col>50</xdr:col>
      <xdr:colOff>165100</xdr:colOff>
      <xdr:row>99</xdr:row>
      <xdr:rowOff>27403</xdr:rowOff>
    </xdr:to>
    <xdr:sp macro="" textlink="">
      <xdr:nvSpPr>
        <xdr:cNvPr id="489" name="楕円 488"/>
        <xdr:cNvSpPr/>
      </xdr:nvSpPr>
      <xdr:spPr>
        <a:xfrm>
          <a:off x="9588500" y="168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18530</xdr:rowOff>
    </xdr:from>
    <xdr:ext cx="534377" cy="259045"/>
    <xdr:sp macro="" textlink="">
      <xdr:nvSpPr>
        <xdr:cNvPr id="490" name="テキスト ボックス 489"/>
        <xdr:cNvSpPr txBox="1"/>
      </xdr:nvSpPr>
      <xdr:spPr>
        <a:xfrm>
          <a:off x="9372111" y="169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90748</xdr:rowOff>
    </xdr:from>
    <xdr:to>
      <xdr:col>46</xdr:col>
      <xdr:colOff>38100</xdr:colOff>
      <xdr:row>99</xdr:row>
      <xdr:rowOff>20898</xdr:rowOff>
    </xdr:to>
    <xdr:sp macro="" textlink="">
      <xdr:nvSpPr>
        <xdr:cNvPr id="491" name="楕円 490"/>
        <xdr:cNvSpPr/>
      </xdr:nvSpPr>
      <xdr:spPr>
        <a:xfrm>
          <a:off x="8699500" y="168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12025</xdr:rowOff>
    </xdr:from>
    <xdr:ext cx="534377" cy="259045"/>
    <xdr:sp macro="" textlink="">
      <xdr:nvSpPr>
        <xdr:cNvPr id="492" name="テキスト ボックス 491"/>
        <xdr:cNvSpPr txBox="1"/>
      </xdr:nvSpPr>
      <xdr:spPr>
        <a:xfrm>
          <a:off x="8483111" y="169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82032</xdr:rowOff>
    </xdr:from>
    <xdr:to>
      <xdr:col>41</xdr:col>
      <xdr:colOff>101600</xdr:colOff>
      <xdr:row>99</xdr:row>
      <xdr:rowOff>12182</xdr:rowOff>
    </xdr:to>
    <xdr:sp macro="" textlink="">
      <xdr:nvSpPr>
        <xdr:cNvPr id="493" name="楕円 492"/>
        <xdr:cNvSpPr/>
      </xdr:nvSpPr>
      <xdr:spPr>
        <a:xfrm>
          <a:off x="7810500" y="168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3309</xdr:rowOff>
    </xdr:from>
    <xdr:ext cx="534377" cy="259045"/>
    <xdr:sp macro="" textlink="">
      <xdr:nvSpPr>
        <xdr:cNvPr id="494" name="テキスト ボックス 493"/>
        <xdr:cNvSpPr txBox="1"/>
      </xdr:nvSpPr>
      <xdr:spPr>
        <a:xfrm>
          <a:off x="7594111" y="169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101304</xdr:rowOff>
    </xdr:from>
    <xdr:to>
      <xdr:col>36</xdr:col>
      <xdr:colOff>165100</xdr:colOff>
      <xdr:row>99</xdr:row>
      <xdr:rowOff>31454</xdr:rowOff>
    </xdr:to>
    <xdr:sp macro="" textlink="">
      <xdr:nvSpPr>
        <xdr:cNvPr id="495" name="楕円 494"/>
        <xdr:cNvSpPr/>
      </xdr:nvSpPr>
      <xdr:spPr>
        <a:xfrm>
          <a:off x="6921500" y="169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22581</xdr:rowOff>
    </xdr:from>
    <xdr:ext cx="534377" cy="259045"/>
    <xdr:sp macro="" textlink="">
      <xdr:nvSpPr>
        <xdr:cNvPr id="496" name="テキスト ボックス 495"/>
        <xdr:cNvSpPr txBox="1"/>
      </xdr:nvSpPr>
      <xdr:spPr>
        <a:xfrm>
          <a:off x="6705111" y="169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127698</xdr:rowOff>
    </xdr:from>
    <xdr:to>
      <xdr:col>85</xdr:col>
      <xdr:colOff>127000</xdr:colOff>
      <xdr:row>37</xdr:row>
      <xdr:rowOff>37211</xdr:rowOff>
    </xdr:to>
    <xdr:cxnSp macro="">
      <xdr:nvCxnSpPr>
        <xdr:cNvPr id="526" name="直線コネクタ 525"/>
        <xdr:cNvCxnSpPr/>
      </xdr:nvCxnSpPr>
      <xdr:spPr>
        <a:xfrm>
          <a:off x="15481300" y="6299898"/>
          <a:ext cx="8382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110152</xdr:rowOff>
    </xdr:from>
    <xdr:ext cx="534377" cy="259045"/>
    <xdr:sp macro="" textlink="">
      <xdr:nvSpPr>
        <xdr:cNvPr id="527" name="消防費平均値テキスト"/>
        <xdr:cNvSpPr txBox="1"/>
      </xdr:nvSpPr>
      <xdr:spPr>
        <a:xfrm>
          <a:off x="16370300" y="645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82131</xdr:rowOff>
    </xdr:from>
    <xdr:to>
      <xdr:col>81</xdr:col>
      <xdr:colOff>50800</xdr:colOff>
      <xdr:row>36</xdr:row>
      <xdr:rowOff>127698</xdr:rowOff>
    </xdr:to>
    <xdr:cxnSp macro="">
      <xdr:nvCxnSpPr>
        <xdr:cNvPr id="529" name="直線コネクタ 528"/>
        <xdr:cNvCxnSpPr/>
      </xdr:nvCxnSpPr>
      <xdr:spPr>
        <a:xfrm>
          <a:off x="14592300" y="6254331"/>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1" name="テキスト ボックス 530"/>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82131</xdr:rowOff>
    </xdr:from>
    <xdr:to>
      <xdr:col>76</xdr:col>
      <xdr:colOff>114300</xdr:colOff>
      <xdr:row>37</xdr:row>
      <xdr:rowOff>52146</xdr:rowOff>
    </xdr:to>
    <xdr:cxnSp macro="">
      <xdr:nvCxnSpPr>
        <xdr:cNvPr id="532" name="直線コネクタ 531"/>
        <xdr:cNvCxnSpPr/>
      </xdr:nvCxnSpPr>
      <xdr:spPr>
        <a:xfrm flipV="1">
          <a:off x="13703300" y="6254331"/>
          <a:ext cx="889000" cy="1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49670</xdr:rowOff>
    </xdr:from>
    <xdr:to>
      <xdr:col>71</xdr:col>
      <xdr:colOff>177800</xdr:colOff>
      <xdr:row>37</xdr:row>
      <xdr:rowOff>52146</xdr:rowOff>
    </xdr:to>
    <xdr:cxnSp macro="">
      <xdr:nvCxnSpPr>
        <xdr:cNvPr id="535" name="直線コネクタ 534"/>
        <xdr:cNvCxnSpPr/>
      </xdr:nvCxnSpPr>
      <xdr:spPr>
        <a:xfrm>
          <a:off x="12814300" y="639332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7" name="テキスト ボックス 536"/>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9" name="テキスト ボックス 538"/>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157861</xdr:rowOff>
    </xdr:from>
    <xdr:to>
      <xdr:col>85</xdr:col>
      <xdr:colOff>177800</xdr:colOff>
      <xdr:row>37</xdr:row>
      <xdr:rowOff>88011</xdr:rowOff>
    </xdr:to>
    <xdr:sp macro="" textlink="">
      <xdr:nvSpPr>
        <xdr:cNvPr id="545" name="楕円 544"/>
        <xdr:cNvSpPr/>
      </xdr:nvSpPr>
      <xdr:spPr>
        <a:xfrm>
          <a:off x="162687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9288</xdr:rowOff>
    </xdr:from>
    <xdr:ext cx="534377" cy="259045"/>
    <xdr:sp macro="" textlink="">
      <xdr:nvSpPr>
        <xdr:cNvPr id="546" name="消防費該当値テキスト"/>
        <xdr:cNvSpPr txBox="1"/>
      </xdr:nvSpPr>
      <xdr:spPr>
        <a:xfrm>
          <a:off x="16370300" y="61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76898</xdr:rowOff>
    </xdr:from>
    <xdr:to>
      <xdr:col>81</xdr:col>
      <xdr:colOff>101600</xdr:colOff>
      <xdr:row>37</xdr:row>
      <xdr:rowOff>7048</xdr:rowOff>
    </xdr:to>
    <xdr:sp macro="" textlink="">
      <xdr:nvSpPr>
        <xdr:cNvPr id="547" name="楕円 546"/>
        <xdr:cNvSpPr/>
      </xdr:nvSpPr>
      <xdr:spPr>
        <a:xfrm>
          <a:off x="15430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23575</xdr:rowOff>
    </xdr:from>
    <xdr:ext cx="534377" cy="259045"/>
    <xdr:sp macro="" textlink="">
      <xdr:nvSpPr>
        <xdr:cNvPr id="548" name="テキスト ボックス 547"/>
        <xdr:cNvSpPr txBox="1"/>
      </xdr:nvSpPr>
      <xdr:spPr>
        <a:xfrm>
          <a:off x="15214111" y="60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31331</xdr:rowOff>
    </xdr:from>
    <xdr:to>
      <xdr:col>76</xdr:col>
      <xdr:colOff>165100</xdr:colOff>
      <xdr:row>36</xdr:row>
      <xdr:rowOff>132931</xdr:rowOff>
    </xdr:to>
    <xdr:sp macro="" textlink="">
      <xdr:nvSpPr>
        <xdr:cNvPr id="549" name="楕円 548"/>
        <xdr:cNvSpPr/>
      </xdr:nvSpPr>
      <xdr:spPr>
        <a:xfrm>
          <a:off x="14541500" y="620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149458</xdr:rowOff>
    </xdr:from>
    <xdr:ext cx="534377" cy="259045"/>
    <xdr:sp macro="" textlink="">
      <xdr:nvSpPr>
        <xdr:cNvPr id="550" name="テキスト ボックス 549"/>
        <xdr:cNvSpPr txBox="1"/>
      </xdr:nvSpPr>
      <xdr:spPr>
        <a:xfrm>
          <a:off x="14325111" y="59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1346</xdr:rowOff>
    </xdr:from>
    <xdr:to>
      <xdr:col>72</xdr:col>
      <xdr:colOff>38100</xdr:colOff>
      <xdr:row>37</xdr:row>
      <xdr:rowOff>102946</xdr:rowOff>
    </xdr:to>
    <xdr:sp macro="" textlink="">
      <xdr:nvSpPr>
        <xdr:cNvPr id="551" name="楕円 550"/>
        <xdr:cNvSpPr/>
      </xdr:nvSpPr>
      <xdr:spPr>
        <a:xfrm>
          <a:off x="136525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119473</xdr:rowOff>
    </xdr:from>
    <xdr:ext cx="534377" cy="259045"/>
    <xdr:sp macro="" textlink="">
      <xdr:nvSpPr>
        <xdr:cNvPr id="552" name="テキスト ボックス 551"/>
        <xdr:cNvSpPr txBox="1"/>
      </xdr:nvSpPr>
      <xdr:spPr>
        <a:xfrm>
          <a:off x="13436111" y="61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170320</xdr:rowOff>
    </xdr:from>
    <xdr:to>
      <xdr:col>67</xdr:col>
      <xdr:colOff>101600</xdr:colOff>
      <xdr:row>37</xdr:row>
      <xdr:rowOff>100470</xdr:rowOff>
    </xdr:to>
    <xdr:sp macro="" textlink="">
      <xdr:nvSpPr>
        <xdr:cNvPr id="553" name="楕円 552"/>
        <xdr:cNvSpPr/>
      </xdr:nvSpPr>
      <xdr:spPr>
        <a:xfrm>
          <a:off x="12763500" y="63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116997</xdr:rowOff>
    </xdr:from>
    <xdr:ext cx="534377" cy="259045"/>
    <xdr:sp macro="" textlink="">
      <xdr:nvSpPr>
        <xdr:cNvPr id="554" name="テキスト ボックス 553"/>
        <xdr:cNvSpPr txBox="1"/>
      </xdr:nvSpPr>
      <xdr:spPr>
        <a:xfrm>
          <a:off x="12547111" y="611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712</xdr:rowOff>
    </xdr:from>
    <xdr:to>
      <xdr:col>85</xdr:col>
      <xdr:colOff>127000</xdr:colOff>
      <xdr:row>54</xdr:row>
      <xdr:rowOff>133871</xdr:rowOff>
    </xdr:to>
    <xdr:cxnSp macro="">
      <xdr:nvCxnSpPr>
        <xdr:cNvPr id="582" name="直線コネクタ 581"/>
        <xdr:cNvCxnSpPr/>
      </xdr:nvCxnSpPr>
      <xdr:spPr>
        <a:xfrm flipV="1">
          <a:off x="15481300" y="9087562"/>
          <a:ext cx="838200" cy="30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133871</xdr:rowOff>
    </xdr:from>
    <xdr:to>
      <xdr:col>81</xdr:col>
      <xdr:colOff>50800</xdr:colOff>
      <xdr:row>55</xdr:row>
      <xdr:rowOff>112154</xdr:rowOff>
    </xdr:to>
    <xdr:cxnSp macro="">
      <xdr:nvCxnSpPr>
        <xdr:cNvPr id="585" name="直線コネクタ 584"/>
        <xdr:cNvCxnSpPr/>
      </xdr:nvCxnSpPr>
      <xdr:spPr>
        <a:xfrm flipV="1">
          <a:off x="14592300" y="9392171"/>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112154</xdr:rowOff>
    </xdr:from>
    <xdr:to>
      <xdr:col>76</xdr:col>
      <xdr:colOff>114300</xdr:colOff>
      <xdr:row>55</xdr:row>
      <xdr:rowOff>123469</xdr:rowOff>
    </xdr:to>
    <xdr:cxnSp macro="">
      <xdr:nvCxnSpPr>
        <xdr:cNvPr id="588" name="直線コネクタ 587"/>
        <xdr:cNvCxnSpPr/>
      </xdr:nvCxnSpPr>
      <xdr:spPr>
        <a:xfrm flipV="1">
          <a:off x="13703300" y="954190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123469</xdr:rowOff>
    </xdr:from>
    <xdr:to>
      <xdr:col>71</xdr:col>
      <xdr:colOff>177800</xdr:colOff>
      <xdr:row>55</xdr:row>
      <xdr:rowOff>159908</xdr:rowOff>
    </xdr:to>
    <xdr:cxnSp macro="">
      <xdr:nvCxnSpPr>
        <xdr:cNvPr id="591" name="直線コネクタ 590"/>
        <xdr:cNvCxnSpPr/>
      </xdr:nvCxnSpPr>
      <xdr:spPr>
        <a:xfrm flipV="1">
          <a:off x="12814300" y="9553219"/>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3" name="テキスト ボックス 592"/>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121362</xdr:rowOff>
    </xdr:from>
    <xdr:to>
      <xdr:col>85</xdr:col>
      <xdr:colOff>177800</xdr:colOff>
      <xdr:row>53</xdr:row>
      <xdr:rowOff>51512</xdr:rowOff>
    </xdr:to>
    <xdr:sp macro="" textlink="">
      <xdr:nvSpPr>
        <xdr:cNvPr id="601" name="楕円 600"/>
        <xdr:cNvSpPr/>
      </xdr:nvSpPr>
      <xdr:spPr>
        <a:xfrm>
          <a:off x="16268700" y="903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144239</xdr:rowOff>
    </xdr:from>
    <xdr:ext cx="534377" cy="259045"/>
    <xdr:sp macro="" textlink="">
      <xdr:nvSpPr>
        <xdr:cNvPr id="602" name="教育費該当値テキスト"/>
        <xdr:cNvSpPr txBox="1"/>
      </xdr:nvSpPr>
      <xdr:spPr>
        <a:xfrm>
          <a:off x="16370300" y="888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83071</xdr:rowOff>
    </xdr:from>
    <xdr:to>
      <xdr:col>81</xdr:col>
      <xdr:colOff>101600</xdr:colOff>
      <xdr:row>55</xdr:row>
      <xdr:rowOff>13221</xdr:rowOff>
    </xdr:to>
    <xdr:sp macro="" textlink="">
      <xdr:nvSpPr>
        <xdr:cNvPr id="603" name="楕円 602"/>
        <xdr:cNvSpPr/>
      </xdr:nvSpPr>
      <xdr:spPr>
        <a:xfrm>
          <a:off x="15430500" y="93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29748</xdr:rowOff>
    </xdr:from>
    <xdr:ext cx="534377" cy="259045"/>
    <xdr:sp macro="" textlink="">
      <xdr:nvSpPr>
        <xdr:cNvPr id="604" name="テキスト ボックス 603"/>
        <xdr:cNvSpPr txBox="1"/>
      </xdr:nvSpPr>
      <xdr:spPr>
        <a:xfrm>
          <a:off x="15214111" y="91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61354</xdr:rowOff>
    </xdr:from>
    <xdr:to>
      <xdr:col>76</xdr:col>
      <xdr:colOff>165100</xdr:colOff>
      <xdr:row>55</xdr:row>
      <xdr:rowOff>162954</xdr:rowOff>
    </xdr:to>
    <xdr:sp macro="" textlink="">
      <xdr:nvSpPr>
        <xdr:cNvPr id="605" name="楕円 604"/>
        <xdr:cNvSpPr/>
      </xdr:nvSpPr>
      <xdr:spPr>
        <a:xfrm>
          <a:off x="14541500" y="94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154081</xdr:rowOff>
    </xdr:from>
    <xdr:ext cx="534377" cy="259045"/>
    <xdr:sp macro="" textlink="">
      <xdr:nvSpPr>
        <xdr:cNvPr id="606" name="テキスト ボックス 605"/>
        <xdr:cNvSpPr txBox="1"/>
      </xdr:nvSpPr>
      <xdr:spPr>
        <a:xfrm>
          <a:off x="14325111" y="95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72669</xdr:rowOff>
    </xdr:from>
    <xdr:to>
      <xdr:col>72</xdr:col>
      <xdr:colOff>38100</xdr:colOff>
      <xdr:row>56</xdr:row>
      <xdr:rowOff>2819</xdr:rowOff>
    </xdr:to>
    <xdr:sp macro="" textlink="">
      <xdr:nvSpPr>
        <xdr:cNvPr id="607" name="楕円 606"/>
        <xdr:cNvSpPr/>
      </xdr:nvSpPr>
      <xdr:spPr>
        <a:xfrm>
          <a:off x="13652500" y="9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19346</xdr:rowOff>
    </xdr:from>
    <xdr:ext cx="534377" cy="259045"/>
    <xdr:sp macro="" textlink="">
      <xdr:nvSpPr>
        <xdr:cNvPr id="608" name="テキスト ボックス 607"/>
        <xdr:cNvSpPr txBox="1"/>
      </xdr:nvSpPr>
      <xdr:spPr>
        <a:xfrm>
          <a:off x="13436111" y="92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109108</xdr:rowOff>
    </xdr:from>
    <xdr:to>
      <xdr:col>67</xdr:col>
      <xdr:colOff>101600</xdr:colOff>
      <xdr:row>56</xdr:row>
      <xdr:rowOff>39258</xdr:rowOff>
    </xdr:to>
    <xdr:sp macro="" textlink="">
      <xdr:nvSpPr>
        <xdr:cNvPr id="609" name="楕円 608"/>
        <xdr:cNvSpPr/>
      </xdr:nvSpPr>
      <xdr:spPr>
        <a:xfrm>
          <a:off x="12763500" y="95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30385</xdr:rowOff>
    </xdr:from>
    <xdr:ext cx="534377" cy="259045"/>
    <xdr:sp macro="" textlink="">
      <xdr:nvSpPr>
        <xdr:cNvPr id="610" name="テキスト ボックス 609"/>
        <xdr:cNvSpPr txBox="1"/>
      </xdr:nvSpPr>
      <xdr:spPr>
        <a:xfrm>
          <a:off x="12547111" y="963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89517</xdr:rowOff>
    </xdr:from>
    <xdr:to>
      <xdr:col>85</xdr:col>
      <xdr:colOff>127000</xdr:colOff>
      <xdr:row>79</xdr:row>
      <xdr:rowOff>93458</xdr:rowOff>
    </xdr:to>
    <xdr:cxnSp macro="">
      <xdr:nvCxnSpPr>
        <xdr:cNvPr id="641" name="直線コネクタ 640"/>
        <xdr:cNvCxnSpPr/>
      </xdr:nvCxnSpPr>
      <xdr:spPr>
        <a:xfrm flipV="1">
          <a:off x="15481300" y="13634067"/>
          <a:ext cx="8382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91956</xdr:rowOff>
    </xdr:from>
    <xdr:to>
      <xdr:col>81</xdr:col>
      <xdr:colOff>50800</xdr:colOff>
      <xdr:row>79</xdr:row>
      <xdr:rowOff>93458</xdr:rowOff>
    </xdr:to>
    <xdr:cxnSp macro="">
      <xdr:nvCxnSpPr>
        <xdr:cNvPr id="644" name="直線コネクタ 643"/>
        <xdr:cNvCxnSpPr/>
      </xdr:nvCxnSpPr>
      <xdr:spPr>
        <a:xfrm>
          <a:off x="14592300" y="1363650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91956</xdr:rowOff>
    </xdr:from>
    <xdr:to>
      <xdr:col>76</xdr:col>
      <xdr:colOff>114300</xdr:colOff>
      <xdr:row>79</xdr:row>
      <xdr:rowOff>94600</xdr:rowOff>
    </xdr:to>
    <xdr:cxnSp macro="">
      <xdr:nvCxnSpPr>
        <xdr:cNvPr id="647" name="直線コネクタ 646"/>
        <xdr:cNvCxnSpPr/>
      </xdr:nvCxnSpPr>
      <xdr:spPr>
        <a:xfrm flipV="1">
          <a:off x="13703300" y="13636506"/>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49" name="テキスト ボックス 648"/>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94600</xdr:rowOff>
    </xdr:from>
    <xdr:to>
      <xdr:col>71</xdr:col>
      <xdr:colOff>177800</xdr:colOff>
      <xdr:row>79</xdr:row>
      <xdr:rowOff>94817</xdr:rowOff>
    </xdr:to>
    <xdr:cxnSp macro="">
      <xdr:nvCxnSpPr>
        <xdr:cNvPr id="650" name="直線コネクタ 649"/>
        <xdr:cNvCxnSpPr/>
      </xdr:nvCxnSpPr>
      <xdr:spPr>
        <a:xfrm flipV="1">
          <a:off x="12814300" y="13639150"/>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38717</xdr:rowOff>
    </xdr:from>
    <xdr:to>
      <xdr:col>85</xdr:col>
      <xdr:colOff>177800</xdr:colOff>
      <xdr:row>79</xdr:row>
      <xdr:rowOff>140317</xdr:rowOff>
    </xdr:to>
    <xdr:sp macro="" textlink="">
      <xdr:nvSpPr>
        <xdr:cNvPr id="660" name="楕円 659"/>
        <xdr:cNvSpPr/>
      </xdr:nvSpPr>
      <xdr:spPr>
        <a:xfrm>
          <a:off x="16268700" y="135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125664</xdr:rowOff>
    </xdr:from>
    <xdr:ext cx="378565" cy="259045"/>
    <xdr:sp macro="" textlink="">
      <xdr:nvSpPr>
        <xdr:cNvPr id="661" name="災害復旧費該当値テキスト"/>
        <xdr:cNvSpPr txBox="1"/>
      </xdr:nvSpPr>
      <xdr:spPr>
        <a:xfrm>
          <a:off x="16370300" y="1349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42658</xdr:rowOff>
    </xdr:from>
    <xdr:to>
      <xdr:col>81</xdr:col>
      <xdr:colOff>101600</xdr:colOff>
      <xdr:row>79</xdr:row>
      <xdr:rowOff>144258</xdr:rowOff>
    </xdr:to>
    <xdr:sp macro="" textlink="">
      <xdr:nvSpPr>
        <xdr:cNvPr id="662" name="楕円 661"/>
        <xdr:cNvSpPr/>
      </xdr:nvSpPr>
      <xdr:spPr>
        <a:xfrm>
          <a:off x="15430500" y="13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135385</xdr:rowOff>
    </xdr:from>
    <xdr:ext cx="378565" cy="259045"/>
    <xdr:sp macro="" textlink="">
      <xdr:nvSpPr>
        <xdr:cNvPr id="663" name="テキスト ボックス 662"/>
        <xdr:cNvSpPr txBox="1"/>
      </xdr:nvSpPr>
      <xdr:spPr>
        <a:xfrm>
          <a:off x="15292017" y="1367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41156</xdr:rowOff>
    </xdr:from>
    <xdr:to>
      <xdr:col>76</xdr:col>
      <xdr:colOff>165100</xdr:colOff>
      <xdr:row>79</xdr:row>
      <xdr:rowOff>142756</xdr:rowOff>
    </xdr:to>
    <xdr:sp macro="" textlink="">
      <xdr:nvSpPr>
        <xdr:cNvPr id="664" name="楕円 663"/>
        <xdr:cNvSpPr/>
      </xdr:nvSpPr>
      <xdr:spPr>
        <a:xfrm>
          <a:off x="14541500" y="135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159283</xdr:rowOff>
    </xdr:from>
    <xdr:ext cx="378565" cy="259045"/>
    <xdr:sp macro="" textlink="">
      <xdr:nvSpPr>
        <xdr:cNvPr id="665" name="テキスト ボックス 664"/>
        <xdr:cNvSpPr txBox="1"/>
      </xdr:nvSpPr>
      <xdr:spPr>
        <a:xfrm>
          <a:off x="14403017" y="13360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43800</xdr:rowOff>
    </xdr:from>
    <xdr:to>
      <xdr:col>72</xdr:col>
      <xdr:colOff>38100</xdr:colOff>
      <xdr:row>79</xdr:row>
      <xdr:rowOff>145400</xdr:rowOff>
    </xdr:to>
    <xdr:sp macro="" textlink="">
      <xdr:nvSpPr>
        <xdr:cNvPr id="666" name="楕円 665"/>
        <xdr:cNvSpPr/>
      </xdr:nvSpPr>
      <xdr:spPr>
        <a:xfrm>
          <a:off x="13652500" y="135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136527</xdr:rowOff>
    </xdr:from>
    <xdr:ext cx="378565" cy="259045"/>
    <xdr:sp macro="" textlink="">
      <xdr:nvSpPr>
        <xdr:cNvPr id="667" name="テキスト ボックス 666"/>
        <xdr:cNvSpPr txBox="1"/>
      </xdr:nvSpPr>
      <xdr:spPr>
        <a:xfrm>
          <a:off x="13514017" y="13681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44017</xdr:rowOff>
    </xdr:from>
    <xdr:to>
      <xdr:col>67</xdr:col>
      <xdr:colOff>101600</xdr:colOff>
      <xdr:row>79</xdr:row>
      <xdr:rowOff>145617</xdr:rowOff>
    </xdr:to>
    <xdr:sp macro="" textlink="">
      <xdr:nvSpPr>
        <xdr:cNvPr id="668" name="楕円 667"/>
        <xdr:cNvSpPr/>
      </xdr:nvSpPr>
      <xdr:spPr>
        <a:xfrm>
          <a:off x="12763500" y="135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136744</xdr:rowOff>
    </xdr:from>
    <xdr:ext cx="378565" cy="259045"/>
    <xdr:sp macro="" textlink="">
      <xdr:nvSpPr>
        <xdr:cNvPr id="669" name="テキスト ボックス 668"/>
        <xdr:cNvSpPr txBox="1"/>
      </xdr:nvSpPr>
      <xdr:spPr>
        <a:xfrm>
          <a:off x="12625017" y="1368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21377</xdr:rowOff>
    </xdr:from>
    <xdr:to>
      <xdr:col>85</xdr:col>
      <xdr:colOff>127000</xdr:colOff>
      <xdr:row>94</xdr:row>
      <xdr:rowOff>44306</xdr:rowOff>
    </xdr:to>
    <xdr:cxnSp macro="">
      <xdr:nvCxnSpPr>
        <xdr:cNvPr id="696" name="直線コネクタ 695"/>
        <xdr:cNvCxnSpPr/>
      </xdr:nvCxnSpPr>
      <xdr:spPr>
        <a:xfrm flipV="1">
          <a:off x="15481300" y="16137677"/>
          <a:ext cx="8382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44306</xdr:rowOff>
    </xdr:from>
    <xdr:to>
      <xdr:col>81</xdr:col>
      <xdr:colOff>50800</xdr:colOff>
      <xdr:row>94</xdr:row>
      <xdr:rowOff>61404</xdr:rowOff>
    </xdr:to>
    <xdr:cxnSp macro="">
      <xdr:nvCxnSpPr>
        <xdr:cNvPr id="699" name="直線コネクタ 698"/>
        <xdr:cNvCxnSpPr/>
      </xdr:nvCxnSpPr>
      <xdr:spPr>
        <a:xfrm flipV="1">
          <a:off x="14592300" y="16160606"/>
          <a:ext cx="889000" cy="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61404</xdr:rowOff>
    </xdr:from>
    <xdr:to>
      <xdr:col>76</xdr:col>
      <xdr:colOff>114300</xdr:colOff>
      <xdr:row>94</xdr:row>
      <xdr:rowOff>61861</xdr:rowOff>
    </xdr:to>
    <xdr:cxnSp macro="">
      <xdr:nvCxnSpPr>
        <xdr:cNvPr id="702" name="直線コネクタ 701"/>
        <xdr:cNvCxnSpPr/>
      </xdr:nvCxnSpPr>
      <xdr:spPr>
        <a:xfrm flipV="1">
          <a:off x="13703300" y="16177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61861</xdr:rowOff>
    </xdr:from>
    <xdr:to>
      <xdr:col>71</xdr:col>
      <xdr:colOff>177800</xdr:colOff>
      <xdr:row>94</xdr:row>
      <xdr:rowOff>63553</xdr:rowOff>
    </xdr:to>
    <xdr:cxnSp macro="">
      <xdr:nvCxnSpPr>
        <xdr:cNvPr id="705" name="直線コネクタ 704"/>
        <xdr:cNvCxnSpPr/>
      </xdr:nvCxnSpPr>
      <xdr:spPr>
        <a:xfrm flipV="1">
          <a:off x="12814300" y="1617816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142027</xdr:rowOff>
    </xdr:from>
    <xdr:to>
      <xdr:col>85</xdr:col>
      <xdr:colOff>177800</xdr:colOff>
      <xdr:row>94</xdr:row>
      <xdr:rowOff>72177</xdr:rowOff>
    </xdr:to>
    <xdr:sp macro="" textlink="">
      <xdr:nvSpPr>
        <xdr:cNvPr id="715" name="楕円 714"/>
        <xdr:cNvSpPr/>
      </xdr:nvSpPr>
      <xdr:spPr>
        <a:xfrm>
          <a:off x="16268700" y="160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120454</xdr:rowOff>
    </xdr:from>
    <xdr:ext cx="534377" cy="259045"/>
    <xdr:sp macro="" textlink="">
      <xdr:nvSpPr>
        <xdr:cNvPr id="716" name="公債費該当値テキスト"/>
        <xdr:cNvSpPr txBox="1"/>
      </xdr:nvSpPr>
      <xdr:spPr>
        <a:xfrm>
          <a:off x="16370300" y="1606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164956</xdr:rowOff>
    </xdr:from>
    <xdr:to>
      <xdr:col>81</xdr:col>
      <xdr:colOff>101600</xdr:colOff>
      <xdr:row>94</xdr:row>
      <xdr:rowOff>95106</xdr:rowOff>
    </xdr:to>
    <xdr:sp macro="" textlink="">
      <xdr:nvSpPr>
        <xdr:cNvPr id="717" name="楕円 716"/>
        <xdr:cNvSpPr/>
      </xdr:nvSpPr>
      <xdr:spPr>
        <a:xfrm>
          <a:off x="15430500" y="161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86233</xdr:rowOff>
    </xdr:from>
    <xdr:ext cx="534377" cy="259045"/>
    <xdr:sp macro="" textlink="">
      <xdr:nvSpPr>
        <xdr:cNvPr id="718" name="テキスト ボックス 717"/>
        <xdr:cNvSpPr txBox="1"/>
      </xdr:nvSpPr>
      <xdr:spPr>
        <a:xfrm>
          <a:off x="15214111" y="162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10604</xdr:rowOff>
    </xdr:from>
    <xdr:to>
      <xdr:col>76</xdr:col>
      <xdr:colOff>165100</xdr:colOff>
      <xdr:row>94</xdr:row>
      <xdr:rowOff>112204</xdr:rowOff>
    </xdr:to>
    <xdr:sp macro="" textlink="">
      <xdr:nvSpPr>
        <xdr:cNvPr id="719" name="楕円 718"/>
        <xdr:cNvSpPr/>
      </xdr:nvSpPr>
      <xdr:spPr>
        <a:xfrm>
          <a:off x="14541500" y="161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103331</xdr:rowOff>
    </xdr:from>
    <xdr:ext cx="534377" cy="259045"/>
    <xdr:sp macro="" textlink="">
      <xdr:nvSpPr>
        <xdr:cNvPr id="720" name="テキスト ボックス 719"/>
        <xdr:cNvSpPr txBox="1"/>
      </xdr:nvSpPr>
      <xdr:spPr>
        <a:xfrm>
          <a:off x="14325111" y="162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11061</xdr:rowOff>
    </xdr:from>
    <xdr:to>
      <xdr:col>72</xdr:col>
      <xdr:colOff>38100</xdr:colOff>
      <xdr:row>94</xdr:row>
      <xdr:rowOff>112661</xdr:rowOff>
    </xdr:to>
    <xdr:sp macro="" textlink="">
      <xdr:nvSpPr>
        <xdr:cNvPr id="721" name="楕円 720"/>
        <xdr:cNvSpPr/>
      </xdr:nvSpPr>
      <xdr:spPr>
        <a:xfrm>
          <a:off x="13652500" y="161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103788</xdr:rowOff>
    </xdr:from>
    <xdr:ext cx="534377" cy="259045"/>
    <xdr:sp macro="" textlink="">
      <xdr:nvSpPr>
        <xdr:cNvPr id="722" name="テキスト ボックス 721"/>
        <xdr:cNvSpPr txBox="1"/>
      </xdr:nvSpPr>
      <xdr:spPr>
        <a:xfrm>
          <a:off x="13436111" y="162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12753</xdr:rowOff>
    </xdr:from>
    <xdr:to>
      <xdr:col>67</xdr:col>
      <xdr:colOff>101600</xdr:colOff>
      <xdr:row>94</xdr:row>
      <xdr:rowOff>114353</xdr:rowOff>
    </xdr:to>
    <xdr:sp macro="" textlink="">
      <xdr:nvSpPr>
        <xdr:cNvPr id="723" name="楕円 722"/>
        <xdr:cNvSpPr/>
      </xdr:nvSpPr>
      <xdr:spPr>
        <a:xfrm>
          <a:off x="12763500" y="161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105480</xdr:rowOff>
    </xdr:from>
    <xdr:ext cx="534377" cy="259045"/>
    <xdr:sp macro="" textlink="">
      <xdr:nvSpPr>
        <xdr:cNvPr id="724" name="テキスト ボックス 723"/>
        <xdr:cNvSpPr txBox="1"/>
      </xdr:nvSpPr>
      <xdr:spPr>
        <a:xfrm>
          <a:off x="12547111" y="162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160655</xdr:rowOff>
    </xdr:from>
    <xdr:to>
      <xdr:col>107</xdr:col>
      <xdr:colOff>50800</xdr:colOff>
      <xdr:row>39</xdr:row>
      <xdr:rowOff>44450</xdr:rowOff>
    </xdr:to>
    <xdr:cxnSp macro="">
      <xdr:nvCxnSpPr>
        <xdr:cNvPr id="759" name="直線コネクタ 758"/>
        <xdr:cNvCxnSpPr/>
      </xdr:nvCxnSpPr>
      <xdr:spPr>
        <a:xfrm>
          <a:off x="19545300" y="633285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160655</xdr:rowOff>
    </xdr:from>
    <xdr:to>
      <xdr:col>102</xdr:col>
      <xdr:colOff>114300</xdr:colOff>
      <xdr:row>37</xdr:row>
      <xdr:rowOff>128270</xdr:rowOff>
    </xdr:to>
    <xdr:cxnSp macro="">
      <xdr:nvCxnSpPr>
        <xdr:cNvPr id="762" name="直線コネクタ 761"/>
        <xdr:cNvCxnSpPr/>
      </xdr:nvCxnSpPr>
      <xdr:spPr>
        <a:xfrm flipV="1">
          <a:off x="18656300" y="6332855"/>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61803</xdr:rowOff>
    </xdr:from>
    <xdr:ext cx="378565" cy="259045"/>
    <xdr:sp macro="" textlink="">
      <xdr:nvSpPr>
        <xdr:cNvPr id="764" name="テキスト ボックス 763"/>
        <xdr:cNvSpPr txBox="1"/>
      </xdr:nvSpPr>
      <xdr:spPr>
        <a:xfrm>
          <a:off x="19356017" y="674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58183</xdr:rowOff>
    </xdr:from>
    <xdr:ext cx="378565" cy="259045"/>
    <xdr:sp macro="" textlink="">
      <xdr:nvSpPr>
        <xdr:cNvPr id="766" name="テキスト ボックス 765"/>
        <xdr:cNvSpPr txBox="1"/>
      </xdr:nvSpPr>
      <xdr:spPr>
        <a:xfrm>
          <a:off x="18467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109855</xdr:rowOff>
    </xdr:from>
    <xdr:to>
      <xdr:col>102</xdr:col>
      <xdr:colOff>165100</xdr:colOff>
      <xdr:row>37</xdr:row>
      <xdr:rowOff>40005</xdr:rowOff>
    </xdr:to>
    <xdr:sp macro="" textlink="">
      <xdr:nvSpPr>
        <xdr:cNvPr id="778" name="楕円 777"/>
        <xdr:cNvSpPr/>
      </xdr:nvSpPr>
      <xdr:spPr>
        <a:xfrm>
          <a:off x="19494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56532</xdr:rowOff>
    </xdr:from>
    <xdr:ext cx="469744" cy="259045"/>
    <xdr:sp macro="" textlink="">
      <xdr:nvSpPr>
        <xdr:cNvPr id="779" name="テキスト ボックス 778"/>
        <xdr:cNvSpPr txBox="1"/>
      </xdr:nvSpPr>
      <xdr:spPr>
        <a:xfrm>
          <a:off x="19310428" y="60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77470</xdr:rowOff>
    </xdr:from>
    <xdr:to>
      <xdr:col>98</xdr:col>
      <xdr:colOff>38100</xdr:colOff>
      <xdr:row>38</xdr:row>
      <xdr:rowOff>7620</xdr:rowOff>
    </xdr:to>
    <xdr:sp macro="" textlink="">
      <xdr:nvSpPr>
        <xdr:cNvPr id="780" name="楕円 779"/>
        <xdr:cNvSpPr/>
      </xdr:nvSpPr>
      <xdr:spPr>
        <a:xfrm>
          <a:off x="18605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24147</xdr:rowOff>
    </xdr:from>
    <xdr:ext cx="469744" cy="259045"/>
    <xdr:sp macro="" textlink="">
      <xdr:nvSpPr>
        <xdr:cNvPr id="781" name="テキスト ボックス 780"/>
        <xdr:cNvSpPr txBox="1"/>
      </xdr:nvSpPr>
      <xdr:spPr>
        <a:xfrm>
          <a:off x="18421428" y="619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2,125</a:t>
          </a:r>
          <a:r>
            <a:rPr kumimoji="1" lang="ja-JP" altLang="ja-JP" sz="1100">
              <a:solidFill>
                <a:schemeClr val="dk1"/>
              </a:solidFill>
              <a:effectLst/>
              <a:latin typeface="+mn-lt"/>
              <a:ea typeface="+mn-ea"/>
              <a:cs typeface="+mn-cs"/>
            </a:rPr>
            <a:t>円の減となっている。この主な要因としては、退職手当の減などが挙げられる。しかしながら、消防業務などを他市から事業を受託しているため、類似団体と比較して高い水準となっている。</a:t>
          </a:r>
          <a:endParaRPr lang="ja-JP" altLang="ja-JP" sz="1400">
            <a:effectLst/>
          </a:endParaRPr>
        </a:p>
        <a:p>
          <a:r>
            <a:rPr kumimoji="1" lang="ja-JP" altLang="ja-JP" sz="1100">
              <a:solidFill>
                <a:schemeClr val="dk1"/>
              </a:solidFill>
              <a:effectLst/>
              <a:latin typeface="+mn-lt"/>
              <a:ea typeface="+mn-ea"/>
              <a:cs typeface="+mn-cs"/>
            </a:rPr>
            <a:t>　今後は、歳入では人口減少などにより市税収入の大幅な増加を見込むことは難しく、普通交付税普通交付税の合併算定替が終了した状況であるのに対し、歳出では社会保障関係経費や市有施設の維持管理費などがますます増加していくことが予想されることから、引き続き財政の健全化を図りながら、身の丈に合った行政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年度以降取り崩しを行っており、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千万円の減少、</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ポイント減少となった。</a:t>
          </a:r>
          <a:endParaRPr lang="ja-JP" altLang="ja-JP" sz="1400">
            <a:effectLst/>
          </a:endParaRPr>
        </a:p>
        <a:p>
          <a:r>
            <a:rPr kumimoji="1" lang="ja-JP" altLang="ja-JP" sz="1100">
              <a:solidFill>
                <a:schemeClr val="dk1"/>
              </a:solidFill>
              <a:effectLst/>
              <a:latin typeface="+mn-lt"/>
              <a:ea typeface="+mn-ea"/>
              <a:cs typeface="+mn-cs"/>
            </a:rPr>
            <a:t>　実質収支額は、前年度と比較して約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群馬県桐生市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今後は、普通交付税の合併算定替の終了に伴う歳入の減少など、財源確保は厳しさを増すため、平成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年度に策定した桐生市行政改革方針に基づいて行政改革を推進するなど堅実な財政運営に努めていく。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61;&#35352;&#20998;/&#36861;&#35352;&#12304;&#36001;&#25919;&#29366;&#27841;&#36039;&#26009;&#38598;&#12305;_102032_&#26704;&#2998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23.8</v>
          </cell>
          <cell r="BX51">
            <v>17.8</v>
          </cell>
        </row>
        <row r="53">
          <cell r="BP53">
            <v>61.5</v>
          </cell>
          <cell r="BX53">
            <v>62.8</v>
          </cell>
        </row>
        <row r="55">
          <cell r="AN55" t="str">
            <v>類似団体内平均値</v>
          </cell>
          <cell r="BP55">
            <v>15.8</v>
          </cell>
          <cell r="BX55">
            <v>6.5</v>
          </cell>
        </row>
        <row r="57">
          <cell r="BP57">
            <v>54.5</v>
          </cell>
          <cell r="BX57">
            <v>57.2</v>
          </cell>
        </row>
        <row r="72">
          <cell r="BP72" t="str">
            <v>H27</v>
          </cell>
          <cell r="BX72" t="str">
            <v>H28</v>
          </cell>
          <cell r="CF72" t="str">
            <v>H29</v>
          </cell>
          <cell r="CN72" t="str">
            <v>H30</v>
          </cell>
          <cell r="CV72" t="str">
            <v>R01</v>
          </cell>
        </row>
        <row r="73">
          <cell r="AN73" t="str">
            <v>当該団体値</v>
          </cell>
          <cell r="BP73">
            <v>23.8</v>
          </cell>
          <cell r="BX73">
            <v>17.8</v>
          </cell>
          <cell r="CF73">
            <v>9</v>
          </cell>
        </row>
        <row r="75">
          <cell r="BP75">
            <v>5.6</v>
          </cell>
          <cell r="BX75">
            <v>5.4</v>
          </cell>
          <cell r="CF75">
            <v>5.0999999999999996</v>
          </cell>
          <cell r="CN75">
            <v>4.9000000000000004</v>
          </cell>
          <cell r="CV75">
            <v>4.8</v>
          </cell>
        </row>
        <row r="77">
          <cell r="AN77" t="str">
            <v>類似団体内平均値</v>
          </cell>
          <cell r="BP77">
            <v>15.8</v>
          </cell>
          <cell r="BX77">
            <v>6.5</v>
          </cell>
          <cell r="CF77">
            <v>5.8</v>
          </cell>
          <cell r="CN77">
            <v>2.7</v>
          </cell>
          <cell r="CV77">
            <v>0.5</v>
          </cell>
        </row>
        <row r="79">
          <cell r="BP79">
            <v>6.2</v>
          </cell>
          <cell r="BX79">
            <v>5.9</v>
          </cell>
          <cell r="CF79">
            <v>5.3</v>
          </cell>
          <cell r="CN79">
            <v>5</v>
          </cell>
          <cell r="CV79">
            <v>5.0999999999999996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2" t="s">
        <v>79</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3" t="s">
        <v>81</v>
      </c>
      <c r="C3" s="404"/>
      <c r="D3" s="404"/>
      <c r="E3" s="405"/>
      <c r="F3" s="405"/>
      <c r="G3" s="405"/>
      <c r="H3" s="405"/>
      <c r="I3" s="405"/>
      <c r="J3" s="405"/>
      <c r="K3" s="405"/>
      <c r="L3" s="405" t="s">
        <v>82</v>
      </c>
      <c r="M3" s="405"/>
      <c r="N3" s="405"/>
      <c r="O3" s="405"/>
      <c r="P3" s="405"/>
      <c r="Q3" s="405"/>
      <c r="R3" s="412"/>
      <c r="S3" s="412"/>
      <c r="T3" s="412"/>
      <c r="U3" s="412"/>
      <c r="V3" s="413"/>
      <c r="W3" s="387" t="s">
        <v>83</v>
      </c>
      <c r="X3" s="388"/>
      <c r="Y3" s="388"/>
      <c r="Z3" s="388"/>
      <c r="AA3" s="388"/>
      <c r="AB3" s="404"/>
      <c r="AC3" s="412" t="s">
        <v>84</v>
      </c>
      <c r="AD3" s="388"/>
      <c r="AE3" s="388"/>
      <c r="AF3" s="388"/>
      <c r="AG3" s="388"/>
      <c r="AH3" s="388"/>
      <c r="AI3" s="388"/>
      <c r="AJ3" s="388"/>
      <c r="AK3" s="388"/>
      <c r="AL3" s="389"/>
      <c r="AM3" s="387" t="s">
        <v>85</v>
      </c>
      <c r="AN3" s="388"/>
      <c r="AO3" s="388"/>
      <c r="AP3" s="388"/>
      <c r="AQ3" s="388"/>
      <c r="AR3" s="388"/>
      <c r="AS3" s="388"/>
      <c r="AT3" s="388"/>
      <c r="AU3" s="388"/>
      <c r="AV3" s="388"/>
      <c r="AW3" s="388"/>
      <c r="AX3" s="389"/>
      <c r="AY3" s="424" t="s">
        <v>1</v>
      </c>
      <c r="AZ3" s="425"/>
      <c r="BA3" s="425"/>
      <c r="BB3" s="425"/>
      <c r="BC3" s="425"/>
      <c r="BD3" s="425"/>
      <c r="BE3" s="425"/>
      <c r="BF3" s="425"/>
      <c r="BG3" s="425"/>
      <c r="BH3" s="425"/>
      <c r="BI3" s="425"/>
      <c r="BJ3" s="425"/>
      <c r="BK3" s="425"/>
      <c r="BL3" s="425"/>
      <c r="BM3" s="426"/>
      <c r="BN3" s="387" t="s">
        <v>86</v>
      </c>
      <c r="BO3" s="388"/>
      <c r="BP3" s="388"/>
      <c r="BQ3" s="388"/>
      <c r="BR3" s="388"/>
      <c r="BS3" s="388"/>
      <c r="BT3" s="388"/>
      <c r="BU3" s="389"/>
      <c r="BV3" s="387" t="s">
        <v>87</v>
      </c>
      <c r="BW3" s="388"/>
      <c r="BX3" s="388"/>
      <c r="BY3" s="388"/>
      <c r="BZ3" s="388"/>
      <c r="CA3" s="388"/>
      <c r="CB3" s="388"/>
      <c r="CC3" s="389"/>
      <c r="CD3" s="424" t="s">
        <v>1</v>
      </c>
      <c r="CE3" s="425"/>
      <c r="CF3" s="425"/>
      <c r="CG3" s="425"/>
      <c r="CH3" s="425"/>
      <c r="CI3" s="425"/>
      <c r="CJ3" s="425"/>
      <c r="CK3" s="425"/>
      <c r="CL3" s="425"/>
      <c r="CM3" s="425"/>
      <c r="CN3" s="425"/>
      <c r="CO3" s="425"/>
      <c r="CP3" s="425"/>
      <c r="CQ3" s="425"/>
      <c r="CR3" s="425"/>
      <c r="CS3" s="426"/>
      <c r="CT3" s="387" t="s">
        <v>88</v>
      </c>
      <c r="CU3" s="388"/>
      <c r="CV3" s="388"/>
      <c r="CW3" s="388"/>
      <c r="CX3" s="388"/>
      <c r="CY3" s="388"/>
      <c r="CZ3" s="388"/>
      <c r="DA3" s="389"/>
      <c r="DB3" s="387" t="s">
        <v>89</v>
      </c>
      <c r="DC3" s="388"/>
      <c r="DD3" s="388"/>
      <c r="DE3" s="388"/>
      <c r="DF3" s="388"/>
      <c r="DG3" s="388"/>
      <c r="DH3" s="388"/>
      <c r="DI3" s="389"/>
      <c r="DJ3" s="186"/>
      <c r="DK3" s="186"/>
      <c r="DL3" s="186"/>
      <c r="DM3" s="186"/>
      <c r="DN3" s="186"/>
      <c r="DO3" s="186"/>
    </row>
    <row r="4" spans="1:119" ht="18.75" customHeight="1" x14ac:dyDescent="0.15">
      <c r="A4" s="187"/>
      <c r="B4" s="406"/>
      <c r="C4" s="407"/>
      <c r="D4" s="407"/>
      <c r="E4" s="408"/>
      <c r="F4" s="408"/>
      <c r="G4" s="408"/>
      <c r="H4" s="408"/>
      <c r="I4" s="408"/>
      <c r="J4" s="408"/>
      <c r="K4" s="408"/>
      <c r="L4" s="408"/>
      <c r="M4" s="408"/>
      <c r="N4" s="408"/>
      <c r="O4" s="408"/>
      <c r="P4" s="408"/>
      <c r="Q4" s="408"/>
      <c r="R4" s="414"/>
      <c r="S4" s="414"/>
      <c r="T4" s="414"/>
      <c r="U4" s="414"/>
      <c r="V4" s="415"/>
      <c r="W4" s="418"/>
      <c r="X4" s="419"/>
      <c r="Y4" s="419"/>
      <c r="Z4" s="419"/>
      <c r="AA4" s="419"/>
      <c r="AB4" s="407"/>
      <c r="AC4" s="414"/>
      <c r="AD4" s="419"/>
      <c r="AE4" s="419"/>
      <c r="AF4" s="419"/>
      <c r="AG4" s="419"/>
      <c r="AH4" s="419"/>
      <c r="AI4" s="419"/>
      <c r="AJ4" s="419"/>
      <c r="AK4" s="419"/>
      <c r="AL4" s="422"/>
      <c r="AM4" s="420"/>
      <c r="AN4" s="421"/>
      <c r="AO4" s="421"/>
      <c r="AP4" s="421"/>
      <c r="AQ4" s="421"/>
      <c r="AR4" s="421"/>
      <c r="AS4" s="421"/>
      <c r="AT4" s="421"/>
      <c r="AU4" s="421"/>
      <c r="AV4" s="421"/>
      <c r="AW4" s="421"/>
      <c r="AX4" s="423"/>
      <c r="AY4" s="390" t="s">
        <v>90</v>
      </c>
      <c r="AZ4" s="391"/>
      <c r="BA4" s="391"/>
      <c r="BB4" s="391"/>
      <c r="BC4" s="391"/>
      <c r="BD4" s="391"/>
      <c r="BE4" s="391"/>
      <c r="BF4" s="391"/>
      <c r="BG4" s="391"/>
      <c r="BH4" s="391"/>
      <c r="BI4" s="391"/>
      <c r="BJ4" s="391"/>
      <c r="BK4" s="391"/>
      <c r="BL4" s="391"/>
      <c r="BM4" s="392"/>
      <c r="BN4" s="393">
        <v>47502093</v>
      </c>
      <c r="BO4" s="394"/>
      <c r="BP4" s="394"/>
      <c r="BQ4" s="394"/>
      <c r="BR4" s="394"/>
      <c r="BS4" s="394"/>
      <c r="BT4" s="394"/>
      <c r="BU4" s="395"/>
      <c r="BV4" s="393">
        <v>45164388</v>
      </c>
      <c r="BW4" s="394"/>
      <c r="BX4" s="394"/>
      <c r="BY4" s="394"/>
      <c r="BZ4" s="394"/>
      <c r="CA4" s="394"/>
      <c r="CB4" s="394"/>
      <c r="CC4" s="395"/>
      <c r="CD4" s="396" t="s">
        <v>91</v>
      </c>
      <c r="CE4" s="397"/>
      <c r="CF4" s="397"/>
      <c r="CG4" s="397"/>
      <c r="CH4" s="397"/>
      <c r="CI4" s="397"/>
      <c r="CJ4" s="397"/>
      <c r="CK4" s="397"/>
      <c r="CL4" s="397"/>
      <c r="CM4" s="397"/>
      <c r="CN4" s="397"/>
      <c r="CO4" s="397"/>
      <c r="CP4" s="397"/>
      <c r="CQ4" s="397"/>
      <c r="CR4" s="397"/>
      <c r="CS4" s="398"/>
      <c r="CT4" s="399">
        <v>8.6</v>
      </c>
      <c r="CU4" s="400"/>
      <c r="CV4" s="400"/>
      <c r="CW4" s="400"/>
      <c r="CX4" s="400"/>
      <c r="CY4" s="400"/>
      <c r="CZ4" s="400"/>
      <c r="DA4" s="401"/>
      <c r="DB4" s="399">
        <v>9.9</v>
      </c>
      <c r="DC4" s="400"/>
      <c r="DD4" s="400"/>
      <c r="DE4" s="400"/>
      <c r="DF4" s="400"/>
      <c r="DG4" s="400"/>
      <c r="DH4" s="400"/>
      <c r="DI4" s="401"/>
      <c r="DJ4" s="186"/>
      <c r="DK4" s="186"/>
      <c r="DL4" s="186"/>
      <c r="DM4" s="186"/>
      <c r="DN4" s="186"/>
      <c r="DO4" s="186"/>
    </row>
    <row r="5" spans="1:119" ht="18.75" customHeight="1" x14ac:dyDescent="0.15">
      <c r="A5" s="187"/>
      <c r="B5" s="409"/>
      <c r="C5" s="410"/>
      <c r="D5" s="410"/>
      <c r="E5" s="411"/>
      <c r="F5" s="411"/>
      <c r="G5" s="411"/>
      <c r="H5" s="411"/>
      <c r="I5" s="411"/>
      <c r="J5" s="411"/>
      <c r="K5" s="411"/>
      <c r="L5" s="411"/>
      <c r="M5" s="411"/>
      <c r="N5" s="411"/>
      <c r="O5" s="411"/>
      <c r="P5" s="411"/>
      <c r="Q5" s="411"/>
      <c r="R5" s="416"/>
      <c r="S5" s="416"/>
      <c r="T5" s="416"/>
      <c r="U5" s="416"/>
      <c r="V5" s="417"/>
      <c r="W5" s="420"/>
      <c r="X5" s="421"/>
      <c r="Y5" s="421"/>
      <c r="Z5" s="421"/>
      <c r="AA5" s="421"/>
      <c r="AB5" s="410"/>
      <c r="AC5" s="416"/>
      <c r="AD5" s="421"/>
      <c r="AE5" s="421"/>
      <c r="AF5" s="421"/>
      <c r="AG5" s="421"/>
      <c r="AH5" s="421"/>
      <c r="AI5" s="421"/>
      <c r="AJ5" s="421"/>
      <c r="AK5" s="421"/>
      <c r="AL5" s="423"/>
      <c r="AM5" s="459" t="s">
        <v>92</v>
      </c>
      <c r="AN5" s="460"/>
      <c r="AO5" s="460"/>
      <c r="AP5" s="460"/>
      <c r="AQ5" s="460"/>
      <c r="AR5" s="460"/>
      <c r="AS5" s="460"/>
      <c r="AT5" s="461"/>
      <c r="AU5" s="462" t="s">
        <v>93</v>
      </c>
      <c r="AV5" s="463"/>
      <c r="AW5" s="463"/>
      <c r="AX5" s="463"/>
      <c r="AY5" s="464" t="s">
        <v>94</v>
      </c>
      <c r="AZ5" s="465"/>
      <c r="BA5" s="465"/>
      <c r="BB5" s="465"/>
      <c r="BC5" s="465"/>
      <c r="BD5" s="465"/>
      <c r="BE5" s="465"/>
      <c r="BF5" s="465"/>
      <c r="BG5" s="465"/>
      <c r="BH5" s="465"/>
      <c r="BI5" s="465"/>
      <c r="BJ5" s="465"/>
      <c r="BK5" s="465"/>
      <c r="BL5" s="465"/>
      <c r="BM5" s="466"/>
      <c r="BN5" s="430">
        <v>45115411</v>
      </c>
      <c r="BO5" s="431"/>
      <c r="BP5" s="431"/>
      <c r="BQ5" s="431"/>
      <c r="BR5" s="431"/>
      <c r="BS5" s="431"/>
      <c r="BT5" s="431"/>
      <c r="BU5" s="432"/>
      <c r="BV5" s="430">
        <v>42573540</v>
      </c>
      <c r="BW5" s="431"/>
      <c r="BX5" s="431"/>
      <c r="BY5" s="431"/>
      <c r="BZ5" s="431"/>
      <c r="CA5" s="431"/>
      <c r="CB5" s="431"/>
      <c r="CC5" s="432"/>
      <c r="CD5" s="433" t="s">
        <v>95</v>
      </c>
      <c r="CE5" s="434"/>
      <c r="CF5" s="434"/>
      <c r="CG5" s="434"/>
      <c r="CH5" s="434"/>
      <c r="CI5" s="434"/>
      <c r="CJ5" s="434"/>
      <c r="CK5" s="434"/>
      <c r="CL5" s="434"/>
      <c r="CM5" s="434"/>
      <c r="CN5" s="434"/>
      <c r="CO5" s="434"/>
      <c r="CP5" s="434"/>
      <c r="CQ5" s="434"/>
      <c r="CR5" s="434"/>
      <c r="CS5" s="435"/>
      <c r="CT5" s="427">
        <v>96.5</v>
      </c>
      <c r="CU5" s="428"/>
      <c r="CV5" s="428"/>
      <c r="CW5" s="428"/>
      <c r="CX5" s="428"/>
      <c r="CY5" s="428"/>
      <c r="CZ5" s="428"/>
      <c r="DA5" s="429"/>
      <c r="DB5" s="427">
        <v>93.6</v>
      </c>
      <c r="DC5" s="428"/>
      <c r="DD5" s="428"/>
      <c r="DE5" s="428"/>
      <c r="DF5" s="428"/>
      <c r="DG5" s="428"/>
      <c r="DH5" s="428"/>
      <c r="DI5" s="429"/>
      <c r="DJ5" s="186"/>
      <c r="DK5" s="186"/>
      <c r="DL5" s="186"/>
      <c r="DM5" s="186"/>
      <c r="DN5" s="186"/>
      <c r="DO5" s="186"/>
    </row>
    <row r="6" spans="1:119" ht="18.75" customHeight="1" x14ac:dyDescent="0.15">
      <c r="A6" s="187"/>
      <c r="B6" s="436" t="s">
        <v>96</v>
      </c>
      <c r="C6" s="437"/>
      <c r="D6" s="437"/>
      <c r="E6" s="438"/>
      <c r="F6" s="438"/>
      <c r="G6" s="438"/>
      <c r="H6" s="438"/>
      <c r="I6" s="438"/>
      <c r="J6" s="438"/>
      <c r="K6" s="438"/>
      <c r="L6" s="438" t="s">
        <v>97</v>
      </c>
      <c r="M6" s="438"/>
      <c r="N6" s="438"/>
      <c r="O6" s="438"/>
      <c r="P6" s="438"/>
      <c r="Q6" s="438"/>
      <c r="R6" s="442"/>
      <c r="S6" s="442"/>
      <c r="T6" s="442"/>
      <c r="U6" s="442"/>
      <c r="V6" s="443"/>
      <c r="W6" s="446" t="s">
        <v>98</v>
      </c>
      <c r="X6" s="447"/>
      <c r="Y6" s="447"/>
      <c r="Z6" s="447"/>
      <c r="AA6" s="447"/>
      <c r="AB6" s="437"/>
      <c r="AC6" s="450" t="s">
        <v>99</v>
      </c>
      <c r="AD6" s="451"/>
      <c r="AE6" s="451"/>
      <c r="AF6" s="451"/>
      <c r="AG6" s="451"/>
      <c r="AH6" s="451"/>
      <c r="AI6" s="451"/>
      <c r="AJ6" s="451"/>
      <c r="AK6" s="451"/>
      <c r="AL6" s="452"/>
      <c r="AM6" s="459" t="s">
        <v>100</v>
      </c>
      <c r="AN6" s="460"/>
      <c r="AO6" s="460"/>
      <c r="AP6" s="460"/>
      <c r="AQ6" s="460"/>
      <c r="AR6" s="460"/>
      <c r="AS6" s="460"/>
      <c r="AT6" s="461"/>
      <c r="AU6" s="462" t="s">
        <v>93</v>
      </c>
      <c r="AV6" s="463"/>
      <c r="AW6" s="463"/>
      <c r="AX6" s="463"/>
      <c r="AY6" s="464" t="s">
        <v>101</v>
      </c>
      <c r="AZ6" s="465"/>
      <c r="BA6" s="465"/>
      <c r="BB6" s="465"/>
      <c r="BC6" s="465"/>
      <c r="BD6" s="465"/>
      <c r="BE6" s="465"/>
      <c r="BF6" s="465"/>
      <c r="BG6" s="465"/>
      <c r="BH6" s="465"/>
      <c r="BI6" s="465"/>
      <c r="BJ6" s="465"/>
      <c r="BK6" s="465"/>
      <c r="BL6" s="465"/>
      <c r="BM6" s="466"/>
      <c r="BN6" s="430">
        <v>2386682</v>
      </c>
      <c r="BO6" s="431"/>
      <c r="BP6" s="431"/>
      <c r="BQ6" s="431"/>
      <c r="BR6" s="431"/>
      <c r="BS6" s="431"/>
      <c r="BT6" s="431"/>
      <c r="BU6" s="432"/>
      <c r="BV6" s="430">
        <v>2590848</v>
      </c>
      <c r="BW6" s="431"/>
      <c r="BX6" s="431"/>
      <c r="BY6" s="431"/>
      <c r="BZ6" s="431"/>
      <c r="CA6" s="431"/>
      <c r="CB6" s="431"/>
      <c r="CC6" s="432"/>
      <c r="CD6" s="433" t="s">
        <v>102</v>
      </c>
      <c r="CE6" s="434"/>
      <c r="CF6" s="434"/>
      <c r="CG6" s="434"/>
      <c r="CH6" s="434"/>
      <c r="CI6" s="434"/>
      <c r="CJ6" s="434"/>
      <c r="CK6" s="434"/>
      <c r="CL6" s="434"/>
      <c r="CM6" s="434"/>
      <c r="CN6" s="434"/>
      <c r="CO6" s="434"/>
      <c r="CP6" s="434"/>
      <c r="CQ6" s="434"/>
      <c r="CR6" s="434"/>
      <c r="CS6" s="435"/>
      <c r="CT6" s="467">
        <v>101.3</v>
      </c>
      <c r="CU6" s="468"/>
      <c r="CV6" s="468"/>
      <c r="CW6" s="468"/>
      <c r="CX6" s="468"/>
      <c r="CY6" s="468"/>
      <c r="CZ6" s="468"/>
      <c r="DA6" s="469"/>
      <c r="DB6" s="467">
        <v>99.3</v>
      </c>
      <c r="DC6" s="468"/>
      <c r="DD6" s="468"/>
      <c r="DE6" s="468"/>
      <c r="DF6" s="468"/>
      <c r="DG6" s="468"/>
      <c r="DH6" s="468"/>
      <c r="DI6" s="469"/>
      <c r="DJ6" s="186"/>
      <c r="DK6" s="186"/>
      <c r="DL6" s="186"/>
      <c r="DM6" s="186"/>
      <c r="DN6" s="186"/>
      <c r="DO6" s="186"/>
    </row>
    <row r="7" spans="1:119" ht="18.75" customHeight="1" x14ac:dyDescent="0.15">
      <c r="A7" s="187"/>
      <c r="B7" s="406"/>
      <c r="C7" s="407"/>
      <c r="D7" s="407"/>
      <c r="E7" s="408"/>
      <c r="F7" s="408"/>
      <c r="G7" s="408"/>
      <c r="H7" s="408"/>
      <c r="I7" s="408"/>
      <c r="J7" s="408"/>
      <c r="K7" s="408"/>
      <c r="L7" s="408"/>
      <c r="M7" s="408"/>
      <c r="N7" s="408"/>
      <c r="O7" s="408"/>
      <c r="P7" s="408"/>
      <c r="Q7" s="408"/>
      <c r="R7" s="414"/>
      <c r="S7" s="414"/>
      <c r="T7" s="414"/>
      <c r="U7" s="414"/>
      <c r="V7" s="415"/>
      <c r="W7" s="418"/>
      <c r="X7" s="419"/>
      <c r="Y7" s="419"/>
      <c r="Z7" s="419"/>
      <c r="AA7" s="419"/>
      <c r="AB7" s="407"/>
      <c r="AC7" s="453"/>
      <c r="AD7" s="454"/>
      <c r="AE7" s="454"/>
      <c r="AF7" s="454"/>
      <c r="AG7" s="454"/>
      <c r="AH7" s="454"/>
      <c r="AI7" s="454"/>
      <c r="AJ7" s="454"/>
      <c r="AK7" s="454"/>
      <c r="AL7" s="455"/>
      <c r="AM7" s="459" t="s">
        <v>103</v>
      </c>
      <c r="AN7" s="460"/>
      <c r="AO7" s="460"/>
      <c r="AP7" s="460"/>
      <c r="AQ7" s="460"/>
      <c r="AR7" s="460"/>
      <c r="AS7" s="460"/>
      <c r="AT7" s="461"/>
      <c r="AU7" s="462" t="s">
        <v>104</v>
      </c>
      <c r="AV7" s="463"/>
      <c r="AW7" s="463"/>
      <c r="AX7" s="463"/>
      <c r="AY7" s="464" t="s">
        <v>105</v>
      </c>
      <c r="AZ7" s="465"/>
      <c r="BA7" s="465"/>
      <c r="BB7" s="465"/>
      <c r="BC7" s="465"/>
      <c r="BD7" s="465"/>
      <c r="BE7" s="465"/>
      <c r="BF7" s="465"/>
      <c r="BG7" s="465"/>
      <c r="BH7" s="465"/>
      <c r="BI7" s="465"/>
      <c r="BJ7" s="465"/>
      <c r="BK7" s="465"/>
      <c r="BL7" s="465"/>
      <c r="BM7" s="466"/>
      <c r="BN7" s="430">
        <v>187682</v>
      </c>
      <c r="BO7" s="431"/>
      <c r="BP7" s="431"/>
      <c r="BQ7" s="431"/>
      <c r="BR7" s="431"/>
      <c r="BS7" s="431"/>
      <c r="BT7" s="431"/>
      <c r="BU7" s="432"/>
      <c r="BV7" s="430">
        <v>38245</v>
      </c>
      <c r="BW7" s="431"/>
      <c r="BX7" s="431"/>
      <c r="BY7" s="431"/>
      <c r="BZ7" s="431"/>
      <c r="CA7" s="431"/>
      <c r="CB7" s="431"/>
      <c r="CC7" s="432"/>
      <c r="CD7" s="433" t="s">
        <v>106</v>
      </c>
      <c r="CE7" s="434"/>
      <c r="CF7" s="434"/>
      <c r="CG7" s="434"/>
      <c r="CH7" s="434"/>
      <c r="CI7" s="434"/>
      <c r="CJ7" s="434"/>
      <c r="CK7" s="434"/>
      <c r="CL7" s="434"/>
      <c r="CM7" s="434"/>
      <c r="CN7" s="434"/>
      <c r="CO7" s="434"/>
      <c r="CP7" s="434"/>
      <c r="CQ7" s="434"/>
      <c r="CR7" s="434"/>
      <c r="CS7" s="435"/>
      <c r="CT7" s="430">
        <v>25517444</v>
      </c>
      <c r="CU7" s="431"/>
      <c r="CV7" s="431"/>
      <c r="CW7" s="431"/>
      <c r="CX7" s="431"/>
      <c r="CY7" s="431"/>
      <c r="CZ7" s="431"/>
      <c r="DA7" s="432"/>
      <c r="DB7" s="430">
        <v>25879832</v>
      </c>
      <c r="DC7" s="431"/>
      <c r="DD7" s="431"/>
      <c r="DE7" s="431"/>
      <c r="DF7" s="431"/>
      <c r="DG7" s="431"/>
      <c r="DH7" s="431"/>
      <c r="DI7" s="432"/>
      <c r="DJ7" s="186"/>
      <c r="DK7" s="186"/>
      <c r="DL7" s="186"/>
      <c r="DM7" s="186"/>
      <c r="DN7" s="186"/>
      <c r="DO7" s="186"/>
    </row>
    <row r="8" spans="1:119" ht="18.75" customHeight="1" thickBot="1" x14ac:dyDescent="0.2">
      <c r="A8" s="187"/>
      <c r="B8" s="439"/>
      <c r="C8" s="440"/>
      <c r="D8" s="440"/>
      <c r="E8" s="441"/>
      <c r="F8" s="441"/>
      <c r="G8" s="441"/>
      <c r="H8" s="441"/>
      <c r="I8" s="441"/>
      <c r="J8" s="441"/>
      <c r="K8" s="441"/>
      <c r="L8" s="441"/>
      <c r="M8" s="441"/>
      <c r="N8" s="441"/>
      <c r="O8" s="441"/>
      <c r="P8" s="441"/>
      <c r="Q8" s="441"/>
      <c r="R8" s="444"/>
      <c r="S8" s="444"/>
      <c r="T8" s="444"/>
      <c r="U8" s="444"/>
      <c r="V8" s="445"/>
      <c r="W8" s="448"/>
      <c r="X8" s="449"/>
      <c r="Y8" s="449"/>
      <c r="Z8" s="449"/>
      <c r="AA8" s="449"/>
      <c r="AB8" s="440"/>
      <c r="AC8" s="456"/>
      <c r="AD8" s="457"/>
      <c r="AE8" s="457"/>
      <c r="AF8" s="457"/>
      <c r="AG8" s="457"/>
      <c r="AH8" s="457"/>
      <c r="AI8" s="457"/>
      <c r="AJ8" s="457"/>
      <c r="AK8" s="457"/>
      <c r="AL8" s="458"/>
      <c r="AM8" s="459" t="s">
        <v>107</v>
      </c>
      <c r="AN8" s="460"/>
      <c r="AO8" s="460"/>
      <c r="AP8" s="460"/>
      <c r="AQ8" s="460"/>
      <c r="AR8" s="460"/>
      <c r="AS8" s="460"/>
      <c r="AT8" s="461"/>
      <c r="AU8" s="462" t="s">
        <v>108</v>
      </c>
      <c r="AV8" s="463"/>
      <c r="AW8" s="463"/>
      <c r="AX8" s="463"/>
      <c r="AY8" s="464" t="s">
        <v>109</v>
      </c>
      <c r="AZ8" s="465"/>
      <c r="BA8" s="465"/>
      <c r="BB8" s="465"/>
      <c r="BC8" s="465"/>
      <c r="BD8" s="465"/>
      <c r="BE8" s="465"/>
      <c r="BF8" s="465"/>
      <c r="BG8" s="465"/>
      <c r="BH8" s="465"/>
      <c r="BI8" s="465"/>
      <c r="BJ8" s="465"/>
      <c r="BK8" s="465"/>
      <c r="BL8" s="465"/>
      <c r="BM8" s="466"/>
      <c r="BN8" s="430">
        <v>2199000</v>
      </c>
      <c r="BO8" s="431"/>
      <c r="BP8" s="431"/>
      <c r="BQ8" s="431"/>
      <c r="BR8" s="431"/>
      <c r="BS8" s="431"/>
      <c r="BT8" s="431"/>
      <c r="BU8" s="432"/>
      <c r="BV8" s="430">
        <v>2552603</v>
      </c>
      <c r="BW8" s="431"/>
      <c r="BX8" s="431"/>
      <c r="BY8" s="431"/>
      <c r="BZ8" s="431"/>
      <c r="CA8" s="431"/>
      <c r="CB8" s="431"/>
      <c r="CC8" s="432"/>
      <c r="CD8" s="433" t="s">
        <v>110</v>
      </c>
      <c r="CE8" s="434"/>
      <c r="CF8" s="434"/>
      <c r="CG8" s="434"/>
      <c r="CH8" s="434"/>
      <c r="CI8" s="434"/>
      <c r="CJ8" s="434"/>
      <c r="CK8" s="434"/>
      <c r="CL8" s="434"/>
      <c r="CM8" s="434"/>
      <c r="CN8" s="434"/>
      <c r="CO8" s="434"/>
      <c r="CP8" s="434"/>
      <c r="CQ8" s="434"/>
      <c r="CR8" s="434"/>
      <c r="CS8" s="435"/>
      <c r="CT8" s="470">
        <v>0.56999999999999995</v>
      </c>
      <c r="CU8" s="471"/>
      <c r="CV8" s="471"/>
      <c r="CW8" s="471"/>
      <c r="CX8" s="471"/>
      <c r="CY8" s="471"/>
      <c r="CZ8" s="471"/>
      <c r="DA8" s="472"/>
      <c r="DB8" s="470">
        <v>0.56999999999999995</v>
      </c>
      <c r="DC8" s="471"/>
      <c r="DD8" s="471"/>
      <c r="DE8" s="471"/>
      <c r="DF8" s="471"/>
      <c r="DG8" s="471"/>
      <c r="DH8" s="471"/>
      <c r="DI8" s="472"/>
      <c r="DJ8" s="186"/>
      <c r="DK8" s="186"/>
      <c r="DL8" s="186"/>
      <c r="DM8" s="186"/>
      <c r="DN8" s="186"/>
      <c r="DO8" s="186"/>
    </row>
    <row r="9" spans="1:119" ht="18.75" customHeight="1" thickBot="1" x14ac:dyDescent="0.2">
      <c r="A9" s="187"/>
      <c r="B9" s="424" t="s">
        <v>111</v>
      </c>
      <c r="C9" s="425"/>
      <c r="D9" s="425"/>
      <c r="E9" s="425"/>
      <c r="F9" s="425"/>
      <c r="G9" s="425"/>
      <c r="H9" s="425"/>
      <c r="I9" s="425"/>
      <c r="J9" s="425"/>
      <c r="K9" s="473"/>
      <c r="L9" s="474" t="s">
        <v>112</v>
      </c>
      <c r="M9" s="475"/>
      <c r="N9" s="475"/>
      <c r="O9" s="475"/>
      <c r="P9" s="475"/>
      <c r="Q9" s="476"/>
      <c r="R9" s="477">
        <v>114714</v>
      </c>
      <c r="S9" s="478"/>
      <c r="T9" s="478"/>
      <c r="U9" s="478"/>
      <c r="V9" s="479"/>
      <c r="W9" s="387" t="s">
        <v>113</v>
      </c>
      <c r="X9" s="388"/>
      <c r="Y9" s="388"/>
      <c r="Z9" s="388"/>
      <c r="AA9" s="388"/>
      <c r="AB9" s="388"/>
      <c r="AC9" s="388"/>
      <c r="AD9" s="388"/>
      <c r="AE9" s="388"/>
      <c r="AF9" s="388"/>
      <c r="AG9" s="388"/>
      <c r="AH9" s="388"/>
      <c r="AI9" s="388"/>
      <c r="AJ9" s="388"/>
      <c r="AK9" s="388"/>
      <c r="AL9" s="389"/>
      <c r="AM9" s="459" t="s">
        <v>114</v>
      </c>
      <c r="AN9" s="460"/>
      <c r="AO9" s="460"/>
      <c r="AP9" s="460"/>
      <c r="AQ9" s="460"/>
      <c r="AR9" s="460"/>
      <c r="AS9" s="460"/>
      <c r="AT9" s="461"/>
      <c r="AU9" s="462" t="s">
        <v>108</v>
      </c>
      <c r="AV9" s="463"/>
      <c r="AW9" s="463"/>
      <c r="AX9" s="463"/>
      <c r="AY9" s="464" t="s">
        <v>115</v>
      </c>
      <c r="AZ9" s="465"/>
      <c r="BA9" s="465"/>
      <c r="BB9" s="465"/>
      <c r="BC9" s="465"/>
      <c r="BD9" s="465"/>
      <c r="BE9" s="465"/>
      <c r="BF9" s="465"/>
      <c r="BG9" s="465"/>
      <c r="BH9" s="465"/>
      <c r="BI9" s="465"/>
      <c r="BJ9" s="465"/>
      <c r="BK9" s="465"/>
      <c r="BL9" s="465"/>
      <c r="BM9" s="466"/>
      <c r="BN9" s="430">
        <v>-353603</v>
      </c>
      <c r="BO9" s="431"/>
      <c r="BP9" s="431"/>
      <c r="BQ9" s="431"/>
      <c r="BR9" s="431"/>
      <c r="BS9" s="431"/>
      <c r="BT9" s="431"/>
      <c r="BU9" s="432"/>
      <c r="BV9" s="430">
        <v>644361</v>
      </c>
      <c r="BW9" s="431"/>
      <c r="BX9" s="431"/>
      <c r="BY9" s="431"/>
      <c r="BZ9" s="431"/>
      <c r="CA9" s="431"/>
      <c r="CB9" s="431"/>
      <c r="CC9" s="432"/>
      <c r="CD9" s="433" t="s">
        <v>116</v>
      </c>
      <c r="CE9" s="434"/>
      <c r="CF9" s="434"/>
      <c r="CG9" s="434"/>
      <c r="CH9" s="434"/>
      <c r="CI9" s="434"/>
      <c r="CJ9" s="434"/>
      <c r="CK9" s="434"/>
      <c r="CL9" s="434"/>
      <c r="CM9" s="434"/>
      <c r="CN9" s="434"/>
      <c r="CO9" s="434"/>
      <c r="CP9" s="434"/>
      <c r="CQ9" s="434"/>
      <c r="CR9" s="434"/>
      <c r="CS9" s="435"/>
      <c r="CT9" s="427">
        <v>11.9</v>
      </c>
      <c r="CU9" s="428"/>
      <c r="CV9" s="428"/>
      <c r="CW9" s="428"/>
      <c r="CX9" s="428"/>
      <c r="CY9" s="428"/>
      <c r="CZ9" s="428"/>
      <c r="DA9" s="429"/>
      <c r="DB9" s="427">
        <v>11.8</v>
      </c>
      <c r="DC9" s="428"/>
      <c r="DD9" s="428"/>
      <c r="DE9" s="428"/>
      <c r="DF9" s="428"/>
      <c r="DG9" s="428"/>
      <c r="DH9" s="428"/>
      <c r="DI9" s="429"/>
      <c r="DJ9" s="186"/>
      <c r="DK9" s="186"/>
      <c r="DL9" s="186"/>
      <c r="DM9" s="186"/>
      <c r="DN9" s="186"/>
      <c r="DO9" s="186"/>
    </row>
    <row r="10" spans="1:119" ht="18.75" customHeight="1" thickBot="1" x14ac:dyDescent="0.2">
      <c r="A10" s="187"/>
      <c r="B10" s="424"/>
      <c r="C10" s="425"/>
      <c r="D10" s="425"/>
      <c r="E10" s="425"/>
      <c r="F10" s="425"/>
      <c r="G10" s="425"/>
      <c r="H10" s="425"/>
      <c r="I10" s="425"/>
      <c r="J10" s="425"/>
      <c r="K10" s="473"/>
      <c r="L10" s="480" t="s">
        <v>117</v>
      </c>
      <c r="M10" s="460"/>
      <c r="N10" s="460"/>
      <c r="O10" s="460"/>
      <c r="P10" s="460"/>
      <c r="Q10" s="461"/>
      <c r="R10" s="481">
        <v>121704</v>
      </c>
      <c r="S10" s="482"/>
      <c r="T10" s="482"/>
      <c r="U10" s="482"/>
      <c r="V10" s="483"/>
      <c r="W10" s="418"/>
      <c r="X10" s="419"/>
      <c r="Y10" s="419"/>
      <c r="Z10" s="419"/>
      <c r="AA10" s="419"/>
      <c r="AB10" s="419"/>
      <c r="AC10" s="419"/>
      <c r="AD10" s="419"/>
      <c r="AE10" s="419"/>
      <c r="AF10" s="419"/>
      <c r="AG10" s="419"/>
      <c r="AH10" s="419"/>
      <c r="AI10" s="419"/>
      <c r="AJ10" s="419"/>
      <c r="AK10" s="419"/>
      <c r="AL10" s="422"/>
      <c r="AM10" s="459" t="s">
        <v>118</v>
      </c>
      <c r="AN10" s="460"/>
      <c r="AO10" s="460"/>
      <c r="AP10" s="460"/>
      <c r="AQ10" s="460"/>
      <c r="AR10" s="460"/>
      <c r="AS10" s="460"/>
      <c r="AT10" s="461"/>
      <c r="AU10" s="462" t="s">
        <v>119</v>
      </c>
      <c r="AV10" s="463"/>
      <c r="AW10" s="463"/>
      <c r="AX10" s="463"/>
      <c r="AY10" s="464" t="s">
        <v>120</v>
      </c>
      <c r="AZ10" s="465"/>
      <c r="BA10" s="465"/>
      <c r="BB10" s="465"/>
      <c r="BC10" s="465"/>
      <c r="BD10" s="465"/>
      <c r="BE10" s="465"/>
      <c r="BF10" s="465"/>
      <c r="BG10" s="465"/>
      <c r="BH10" s="465"/>
      <c r="BI10" s="465"/>
      <c r="BJ10" s="465"/>
      <c r="BK10" s="465"/>
      <c r="BL10" s="465"/>
      <c r="BM10" s="466"/>
      <c r="BN10" s="430">
        <v>837</v>
      </c>
      <c r="BO10" s="431"/>
      <c r="BP10" s="431"/>
      <c r="BQ10" s="431"/>
      <c r="BR10" s="431"/>
      <c r="BS10" s="431"/>
      <c r="BT10" s="431"/>
      <c r="BU10" s="432"/>
      <c r="BV10" s="430">
        <v>2159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4"/>
      <c r="C11" s="425"/>
      <c r="D11" s="425"/>
      <c r="E11" s="425"/>
      <c r="F11" s="425"/>
      <c r="G11" s="425"/>
      <c r="H11" s="425"/>
      <c r="I11" s="425"/>
      <c r="J11" s="425"/>
      <c r="K11" s="473"/>
      <c r="L11" s="484" t="s">
        <v>122</v>
      </c>
      <c r="M11" s="485"/>
      <c r="N11" s="485"/>
      <c r="O11" s="485"/>
      <c r="P11" s="485"/>
      <c r="Q11" s="486"/>
      <c r="R11" s="487" t="s">
        <v>123</v>
      </c>
      <c r="S11" s="488"/>
      <c r="T11" s="488"/>
      <c r="U11" s="488"/>
      <c r="V11" s="489"/>
      <c r="W11" s="418"/>
      <c r="X11" s="419"/>
      <c r="Y11" s="419"/>
      <c r="Z11" s="419"/>
      <c r="AA11" s="419"/>
      <c r="AB11" s="419"/>
      <c r="AC11" s="419"/>
      <c r="AD11" s="419"/>
      <c r="AE11" s="419"/>
      <c r="AF11" s="419"/>
      <c r="AG11" s="419"/>
      <c r="AH11" s="419"/>
      <c r="AI11" s="419"/>
      <c r="AJ11" s="419"/>
      <c r="AK11" s="419"/>
      <c r="AL11" s="422"/>
      <c r="AM11" s="459" t="s">
        <v>124</v>
      </c>
      <c r="AN11" s="460"/>
      <c r="AO11" s="460"/>
      <c r="AP11" s="460"/>
      <c r="AQ11" s="460"/>
      <c r="AR11" s="460"/>
      <c r="AS11" s="460"/>
      <c r="AT11" s="461"/>
      <c r="AU11" s="462" t="s">
        <v>104</v>
      </c>
      <c r="AV11" s="463"/>
      <c r="AW11" s="463"/>
      <c r="AX11" s="463"/>
      <c r="AY11" s="464" t="s">
        <v>125</v>
      </c>
      <c r="AZ11" s="465"/>
      <c r="BA11" s="465"/>
      <c r="BB11" s="465"/>
      <c r="BC11" s="465"/>
      <c r="BD11" s="465"/>
      <c r="BE11" s="465"/>
      <c r="BF11" s="465"/>
      <c r="BG11" s="465"/>
      <c r="BH11" s="465"/>
      <c r="BI11" s="465"/>
      <c r="BJ11" s="465"/>
      <c r="BK11" s="465"/>
      <c r="BL11" s="465"/>
      <c r="BM11" s="466"/>
      <c r="BN11" s="430">
        <v>0</v>
      </c>
      <c r="BO11" s="431"/>
      <c r="BP11" s="431"/>
      <c r="BQ11" s="431"/>
      <c r="BR11" s="431"/>
      <c r="BS11" s="431"/>
      <c r="BT11" s="431"/>
      <c r="BU11" s="432"/>
      <c r="BV11" s="430">
        <v>0</v>
      </c>
      <c r="BW11" s="431"/>
      <c r="BX11" s="431"/>
      <c r="BY11" s="431"/>
      <c r="BZ11" s="431"/>
      <c r="CA11" s="431"/>
      <c r="CB11" s="431"/>
      <c r="CC11" s="432"/>
      <c r="CD11" s="433" t="s">
        <v>126</v>
      </c>
      <c r="CE11" s="434"/>
      <c r="CF11" s="434"/>
      <c r="CG11" s="434"/>
      <c r="CH11" s="434"/>
      <c r="CI11" s="434"/>
      <c r="CJ11" s="434"/>
      <c r="CK11" s="434"/>
      <c r="CL11" s="434"/>
      <c r="CM11" s="434"/>
      <c r="CN11" s="434"/>
      <c r="CO11" s="434"/>
      <c r="CP11" s="434"/>
      <c r="CQ11" s="434"/>
      <c r="CR11" s="434"/>
      <c r="CS11" s="435"/>
      <c r="CT11" s="470" t="s">
        <v>127</v>
      </c>
      <c r="CU11" s="471"/>
      <c r="CV11" s="471"/>
      <c r="CW11" s="471"/>
      <c r="CX11" s="471"/>
      <c r="CY11" s="471"/>
      <c r="CZ11" s="471"/>
      <c r="DA11" s="472"/>
      <c r="DB11" s="470" t="s">
        <v>128</v>
      </c>
      <c r="DC11" s="471"/>
      <c r="DD11" s="471"/>
      <c r="DE11" s="471"/>
      <c r="DF11" s="471"/>
      <c r="DG11" s="471"/>
      <c r="DH11" s="471"/>
      <c r="DI11" s="472"/>
      <c r="DJ11" s="186"/>
      <c r="DK11" s="186"/>
      <c r="DL11" s="186"/>
      <c r="DM11" s="186"/>
      <c r="DN11" s="186"/>
      <c r="DO11" s="186"/>
    </row>
    <row r="12" spans="1:119" ht="18.75" customHeight="1" x14ac:dyDescent="0.15">
      <c r="A12" s="187"/>
      <c r="B12" s="490" t="s">
        <v>129</v>
      </c>
      <c r="C12" s="491"/>
      <c r="D12" s="491"/>
      <c r="E12" s="491"/>
      <c r="F12" s="491"/>
      <c r="G12" s="491"/>
      <c r="H12" s="491"/>
      <c r="I12" s="491"/>
      <c r="J12" s="491"/>
      <c r="K12" s="492"/>
      <c r="L12" s="499" t="s">
        <v>130</v>
      </c>
      <c r="M12" s="500"/>
      <c r="N12" s="500"/>
      <c r="O12" s="500"/>
      <c r="P12" s="500"/>
      <c r="Q12" s="501"/>
      <c r="R12" s="502">
        <v>110122</v>
      </c>
      <c r="S12" s="503"/>
      <c r="T12" s="503"/>
      <c r="U12" s="503"/>
      <c r="V12" s="504"/>
      <c r="W12" s="505" t="s">
        <v>1</v>
      </c>
      <c r="X12" s="463"/>
      <c r="Y12" s="463"/>
      <c r="Z12" s="463"/>
      <c r="AA12" s="463"/>
      <c r="AB12" s="506"/>
      <c r="AC12" s="507" t="s">
        <v>131</v>
      </c>
      <c r="AD12" s="508"/>
      <c r="AE12" s="508"/>
      <c r="AF12" s="508"/>
      <c r="AG12" s="509"/>
      <c r="AH12" s="507" t="s">
        <v>132</v>
      </c>
      <c r="AI12" s="508"/>
      <c r="AJ12" s="508"/>
      <c r="AK12" s="508"/>
      <c r="AL12" s="510"/>
      <c r="AM12" s="459" t="s">
        <v>133</v>
      </c>
      <c r="AN12" s="460"/>
      <c r="AO12" s="460"/>
      <c r="AP12" s="460"/>
      <c r="AQ12" s="460"/>
      <c r="AR12" s="460"/>
      <c r="AS12" s="460"/>
      <c r="AT12" s="461"/>
      <c r="AU12" s="462" t="s">
        <v>93</v>
      </c>
      <c r="AV12" s="463"/>
      <c r="AW12" s="463"/>
      <c r="AX12" s="463"/>
      <c r="AY12" s="464" t="s">
        <v>134</v>
      </c>
      <c r="AZ12" s="465"/>
      <c r="BA12" s="465"/>
      <c r="BB12" s="465"/>
      <c r="BC12" s="465"/>
      <c r="BD12" s="465"/>
      <c r="BE12" s="465"/>
      <c r="BF12" s="465"/>
      <c r="BG12" s="465"/>
      <c r="BH12" s="465"/>
      <c r="BI12" s="465"/>
      <c r="BJ12" s="465"/>
      <c r="BK12" s="465"/>
      <c r="BL12" s="465"/>
      <c r="BM12" s="466"/>
      <c r="BN12" s="430">
        <v>1500730</v>
      </c>
      <c r="BO12" s="431"/>
      <c r="BP12" s="431"/>
      <c r="BQ12" s="431"/>
      <c r="BR12" s="431"/>
      <c r="BS12" s="431"/>
      <c r="BT12" s="431"/>
      <c r="BU12" s="432"/>
      <c r="BV12" s="430">
        <v>1414570</v>
      </c>
      <c r="BW12" s="431"/>
      <c r="BX12" s="431"/>
      <c r="BY12" s="431"/>
      <c r="BZ12" s="431"/>
      <c r="CA12" s="431"/>
      <c r="CB12" s="431"/>
      <c r="CC12" s="432"/>
      <c r="CD12" s="433" t="s">
        <v>135</v>
      </c>
      <c r="CE12" s="434"/>
      <c r="CF12" s="434"/>
      <c r="CG12" s="434"/>
      <c r="CH12" s="434"/>
      <c r="CI12" s="434"/>
      <c r="CJ12" s="434"/>
      <c r="CK12" s="434"/>
      <c r="CL12" s="434"/>
      <c r="CM12" s="434"/>
      <c r="CN12" s="434"/>
      <c r="CO12" s="434"/>
      <c r="CP12" s="434"/>
      <c r="CQ12" s="434"/>
      <c r="CR12" s="434"/>
      <c r="CS12" s="435"/>
      <c r="CT12" s="470" t="s">
        <v>136</v>
      </c>
      <c r="CU12" s="471"/>
      <c r="CV12" s="471"/>
      <c r="CW12" s="471"/>
      <c r="CX12" s="471"/>
      <c r="CY12" s="471"/>
      <c r="CZ12" s="471"/>
      <c r="DA12" s="472"/>
      <c r="DB12" s="470" t="s">
        <v>136</v>
      </c>
      <c r="DC12" s="471"/>
      <c r="DD12" s="471"/>
      <c r="DE12" s="471"/>
      <c r="DF12" s="471"/>
      <c r="DG12" s="471"/>
      <c r="DH12" s="471"/>
      <c r="DI12" s="472"/>
      <c r="DJ12" s="186"/>
      <c r="DK12" s="186"/>
      <c r="DL12" s="186"/>
      <c r="DM12" s="186"/>
      <c r="DN12" s="186"/>
      <c r="DO12" s="186"/>
    </row>
    <row r="13" spans="1:119" ht="18.75" customHeight="1" x14ac:dyDescent="0.15">
      <c r="A13" s="187"/>
      <c r="B13" s="493"/>
      <c r="C13" s="494"/>
      <c r="D13" s="494"/>
      <c r="E13" s="494"/>
      <c r="F13" s="494"/>
      <c r="G13" s="494"/>
      <c r="H13" s="494"/>
      <c r="I13" s="494"/>
      <c r="J13" s="494"/>
      <c r="K13" s="495"/>
      <c r="L13" s="197"/>
      <c r="M13" s="521" t="s">
        <v>137</v>
      </c>
      <c r="N13" s="522"/>
      <c r="O13" s="522"/>
      <c r="P13" s="522"/>
      <c r="Q13" s="523"/>
      <c r="R13" s="514">
        <v>108208</v>
      </c>
      <c r="S13" s="515"/>
      <c r="T13" s="515"/>
      <c r="U13" s="515"/>
      <c r="V13" s="516"/>
      <c r="W13" s="446" t="s">
        <v>138</v>
      </c>
      <c r="X13" s="447"/>
      <c r="Y13" s="447"/>
      <c r="Z13" s="447"/>
      <c r="AA13" s="447"/>
      <c r="AB13" s="437"/>
      <c r="AC13" s="481">
        <v>1321</v>
      </c>
      <c r="AD13" s="482"/>
      <c r="AE13" s="482"/>
      <c r="AF13" s="482"/>
      <c r="AG13" s="524"/>
      <c r="AH13" s="481">
        <v>1423</v>
      </c>
      <c r="AI13" s="482"/>
      <c r="AJ13" s="482"/>
      <c r="AK13" s="482"/>
      <c r="AL13" s="483"/>
      <c r="AM13" s="459" t="s">
        <v>139</v>
      </c>
      <c r="AN13" s="460"/>
      <c r="AO13" s="460"/>
      <c r="AP13" s="460"/>
      <c r="AQ13" s="460"/>
      <c r="AR13" s="460"/>
      <c r="AS13" s="460"/>
      <c r="AT13" s="461"/>
      <c r="AU13" s="462" t="s">
        <v>140</v>
      </c>
      <c r="AV13" s="463"/>
      <c r="AW13" s="463"/>
      <c r="AX13" s="463"/>
      <c r="AY13" s="464" t="s">
        <v>141</v>
      </c>
      <c r="AZ13" s="465"/>
      <c r="BA13" s="465"/>
      <c r="BB13" s="465"/>
      <c r="BC13" s="465"/>
      <c r="BD13" s="465"/>
      <c r="BE13" s="465"/>
      <c r="BF13" s="465"/>
      <c r="BG13" s="465"/>
      <c r="BH13" s="465"/>
      <c r="BI13" s="465"/>
      <c r="BJ13" s="465"/>
      <c r="BK13" s="465"/>
      <c r="BL13" s="465"/>
      <c r="BM13" s="466"/>
      <c r="BN13" s="430">
        <v>-1853496</v>
      </c>
      <c r="BO13" s="431"/>
      <c r="BP13" s="431"/>
      <c r="BQ13" s="431"/>
      <c r="BR13" s="431"/>
      <c r="BS13" s="431"/>
      <c r="BT13" s="431"/>
      <c r="BU13" s="432"/>
      <c r="BV13" s="430">
        <v>-768050</v>
      </c>
      <c r="BW13" s="431"/>
      <c r="BX13" s="431"/>
      <c r="BY13" s="431"/>
      <c r="BZ13" s="431"/>
      <c r="CA13" s="431"/>
      <c r="CB13" s="431"/>
      <c r="CC13" s="432"/>
      <c r="CD13" s="433" t="s">
        <v>142</v>
      </c>
      <c r="CE13" s="434"/>
      <c r="CF13" s="434"/>
      <c r="CG13" s="434"/>
      <c r="CH13" s="434"/>
      <c r="CI13" s="434"/>
      <c r="CJ13" s="434"/>
      <c r="CK13" s="434"/>
      <c r="CL13" s="434"/>
      <c r="CM13" s="434"/>
      <c r="CN13" s="434"/>
      <c r="CO13" s="434"/>
      <c r="CP13" s="434"/>
      <c r="CQ13" s="434"/>
      <c r="CR13" s="434"/>
      <c r="CS13" s="435"/>
      <c r="CT13" s="427">
        <v>4.8</v>
      </c>
      <c r="CU13" s="428"/>
      <c r="CV13" s="428"/>
      <c r="CW13" s="428"/>
      <c r="CX13" s="428"/>
      <c r="CY13" s="428"/>
      <c r="CZ13" s="428"/>
      <c r="DA13" s="429"/>
      <c r="DB13" s="427">
        <v>4.9000000000000004</v>
      </c>
      <c r="DC13" s="428"/>
      <c r="DD13" s="428"/>
      <c r="DE13" s="428"/>
      <c r="DF13" s="428"/>
      <c r="DG13" s="428"/>
      <c r="DH13" s="428"/>
      <c r="DI13" s="429"/>
      <c r="DJ13" s="186"/>
      <c r="DK13" s="186"/>
      <c r="DL13" s="186"/>
      <c r="DM13" s="186"/>
      <c r="DN13" s="186"/>
      <c r="DO13" s="186"/>
    </row>
    <row r="14" spans="1:119" ht="18.75" customHeight="1" thickBot="1" x14ac:dyDescent="0.2">
      <c r="A14" s="187"/>
      <c r="B14" s="493"/>
      <c r="C14" s="494"/>
      <c r="D14" s="494"/>
      <c r="E14" s="494"/>
      <c r="F14" s="494"/>
      <c r="G14" s="494"/>
      <c r="H14" s="494"/>
      <c r="I14" s="494"/>
      <c r="J14" s="494"/>
      <c r="K14" s="495"/>
      <c r="L14" s="511" t="s">
        <v>143</v>
      </c>
      <c r="M14" s="512"/>
      <c r="N14" s="512"/>
      <c r="O14" s="512"/>
      <c r="P14" s="512"/>
      <c r="Q14" s="513"/>
      <c r="R14" s="514">
        <v>112032</v>
      </c>
      <c r="S14" s="515"/>
      <c r="T14" s="515"/>
      <c r="U14" s="515"/>
      <c r="V14" s="516"/>
      <c r="W14" s="420"/>
      <c r="X14" s="421"/>
      <c r="Y14" s="421"/>
      <c r="Z14" s="421"/>
      <c r="AA14" s="421"/>
      <c r="AB14" s="410"/>
      <c r="AC14" s="517">
        <v>2.5</v>
      </c>
      <c r="AD14" s="518"/>
      <c r="AE14" s="518"/>
      <c r="AF14" s="518"/>
      <c r="AG14" s="519"/>
      <c r="AH14" s="517">
        <v>2.6</v>
      </c>
      <c r="AI14" s="518"/>
      <c r="AJ14" s="518"/>
      <c r="AK14" s="518"/>
      <c r="AL14" s="520"/>
      <c r="AM14" s="459"/>
      <c r="AN14" s="460"/>
      <c r="AO14" s="460"/>
      <c r="AP14" s="460"/>
      <c r="AQ14" s="460"/>
      <c r="AR14" s="460"/>
      <c r="AS14" s="460"/>
      <c r="AT14" s="461"/>
      <c r="AU14" s="462"/>
      <c r="AV14" s="463"/>
      <c r="AW14" s="463"/>
      <c r="AX14" s="463"/>
      <c r="AY14" s="464"/>
      <c r="AZ14" s="465"/>
      <c r="BA14" s="465"/>
      <c r="BB14" s="465"/>
      <c r="BC14" s="465"/>
      <c r="BD14" s="465"/>
      <c r="BE14" s="465"/>
      <c r="BF14" s="465"/>
      <c r="BG14" s="465"/>
      <c r="BH14" s="465"/>
      <c r="BI14" s="465"/>
      <c r="BJ14" s="465"/>
      <c r="BK14" s="465"/>
      <c r="BL14" s="465"/>
      <c r="BM14" s="466"/>
      <c r="BN14" s="430"/>
      <c r="BO14" s="431"/>
      <c r="BP14" s="431"/>
      <c r="BQ14" s="431"/>
      <c r="BR14" s="431"/>
      <c r="BS14" s="431"/>
      <c r="BT14" s="431"/>
      <c r="BU14" s="432"/>
      <c r="BV14" s="430"/>
      <c r="BW14" s="431"/>
      <c r="BX14" s="431"/>
      <c r="BY14" s="431"/>
      <c r="BZ14" s="431"/>
      <c r="CA14" s="431"/>
      <c r="CB14" s="431"/>
      <c r="CC14" s="432"/>
      <c r="CD14" s="525" t="s">
        <v>144</v>
      </c>
      <c r="CE14" s="526"/>
      <c r="CF14" s="526"/>
      <c r="CG14" s="526"/>
      <c r="CH14" s="526"/>
      <c r="CI14" s="526"/>
      <c r="CJ14" s="526"/>
      <c r="CK14" s="526"/>
      <c r="CL14" s="526"/>
      <c r="CM14" s="526"/>
      <c r="CN14" s="526"/>
      <c r="CO14" s="526"/>
      <c r="CP14" s="526"/>
      <c r="CQ14" s="526"/>
      <c r="CR14" s="526"/>
      <c r="CS14" s="527"/>
      <c r="CT14" s="528" t="s">
        <v>128</v>
      </c>
      <c r="CU14" s="529"/>
      <c r="CV14" s="529"/>
      <c r="CW14" s="529"/>
      <c r="CX14" s="529"/>
      <c r="CY14" s="529"/>
      <c r="CZ14" s="529"/>
      <c r="DA14" s="530"/>
      <c r="DB14" s="528" t="s">
        <v>145</v>
      </c>
      <c r="DC14" s="529"/>
      <c r="DD14" s="529"/>
      <c r="DE14" s="529"/>
      <c r="DF14" s="529"/>
      <c r="DG14" s="529"/>
      <c r="DH14" s="529"/>
      <c r="DI14" s="530"/>
      <c r="DJ14" s="186"/>
      <c r="DK14" s="186"/>
      <c r="DL14" s="186"/>
      <c r="DM14" s="186"/>
      <c r="DN14" s="186"/>
      <c r="DO14" s="186"/>
    </row>
    <row r="15" spans="1:119" ht="18.75" customHeight="1" x14ac:dyDescent="0.15">
      <c r="A15" s="187"/>
      <c r="B15" s="493"/>
      <c r="C15" s="494"/>
      <c r="D15" s="494"/>
      <c r="E15" s="494"/>
      <c r="F15" s="494"/>
      <c r="G15" s="494"/>
      <c r="H15" s="494"/>
      <c r="I15" s="494"/>
      <c r="J15" s="494"/>
      <c r="K15" s="495"/>
      <c r="L15" s="197"/>
      <c r="M15" s="521" t="s">
        <v>146</v>
      </c>
      <c r="N15" s="522"/>
      <c r="O15" s="522"/>
      <c r="P15" s="522"/>
      <c r="Q15" s="523"/>
      <c r="R15" s="514">
        <v>110130</v>
      </c>
      <c r="S15" s="515"/>
      <c r="T15" s="515"/>
      <c r="U15" s="515"/>
      <c r="V15" s="516"/>
      <c r="W15" s="446" t="s">
        <v>147</v>
      </c>
      <c r="X15" s="447"/>
      <c r="Y15" s="447"/>
      <c r="Z15" s="447"/>
      <c r="AA15" s="447"/>
      <c r="AB15" s="437"/>
      <c r="AC15" s="481">
        <v>19384</v>
      </c>
      <c r="AD15" s="482"/>
      <c r="AE15" s="482"/>
      <c r="AF15" s="482"/>
      <c r="AG15" s="524"/>
      <c r="AH15" s="481">
        <v>20367</v>
      </c>
      <c r="AI15" s="482"/>
      <c r="AJ15" s="482"/>
      <c r="AK15" s="482"/>
      <c r="AL15" s="483"/>
      <c r="AM15" s="459"/>
      <c r="AN15" s="460"/>
      <c r="AO15" s="460"/>
      <c r="AP15" s="460"/>
      <c r="AQ15" s="460"/>
      <c r="AR15" s="460"/>
      <c r="AS15" s="460"/>
      <c r="AT15" s="461"/>
      <c r="AU15" s="462"/>
      <c r="AV15" s="463"/>
      <c r="AW15" s="463"/>
      <c r="AX15" s="463"/>
      <c r="AY15" s="390" t="s">
        <v>148</v>
      </c>
      <c r="AZ15" s="391"/>
      <c r="BA15" s="391"/>
      <c r="BB15" s="391"/>
      <c r="BC15" s="391"/>
      <c r="BD15" s="391"/>
      <c r="BE15" s="391"/>
      <c r="BF15" s="391"/>
      <c r="BG15" s="391"/>
      <c r="BH15" s="391"/>
      <c r="BI15" s="391"/>
      <c r="BJ15" s="391"/>
      <c r="BK15" s="391"/>
      <c r="BL15" s="391"/>
      <c r="BM15" s="392"/>
      <c r="BN15" s="393">
        <v>11799753</v>
      </c>
      <c r="BO15" s="394"/>
      <c r="BP15" s="394"/>
      <c r="BQ15" s="394"/>
      <c r="BR15" s="394"/>
      <c r="BS15" s="394"/>
      <c r="BT15" s="394"/>
      <c r="BU15" s="395"/>
      <c r="BV15" s="393">
        <v>12020758</v>
      </c>
      <c r="BW15" s="394"/>
      <c r="BX15" s="394"/>
      <c r="BY15" s="394"/>
      <c r="BZ15" s="394"/>
      <c r="CA15" s="394"/>
      <c r="CB15" s="394"/>
      <c r="CC15" s="395"/>
      <c r="CD15" s="531" t="s">
        <v>149</v>
      </c>
      <c r="CE15" s="532"/>
      <c r="CF15" s="532"/>
      <c r="CG15" s="532"/>
      <c r="CH15" s="532"/>
      <c r="CI15" s="532"/>
      <c r="CJ15" s="532"/>
      <c r="CK15" s="532"/>
      <c r="CL15" s="532"/>
      <c r="CM15" s="532"/>
      <c r="CN15" s="532"/>
      <c r="CO15" s="532"/>
      <c r="CP15" s="532"/>
      <c r="CQ15" s="532"/>
      <c r="CR15" s="532"/>
      <c r="CS15" s="53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3"/>
      <c r="C16" s="494"/>
      <c r="D16" s="494"/>
      <c r="E16" s="494"/>
      <c r="F16" s="494"/>
      <c r="G16" s="494"/>
      <c r="H16" s="494"/>
      <c r="I16" s="494"/>
      <c r="J16" s="494"/>
      <c r="K16" s="495"/>
      <c r="L16" s="511" t="s">
        <v>150</v>
      </c>
      <c r="M16" s="542"/>
      <c r="N16" s="542"/>
      <c r="O16" s="542"/>
      <c r="P16" s="542"/>
      <c r="Q16" s="543"/>
      <c r="R16" s="534" t="s">
        <v>151</v>
      </c>
      <c r="S16" s="535"/>
      <c r="T16" s="535"/>
      <c r="U16" s="535"/>
      <c r="V16" s="536"/>
      <c r="W16" s="420"/>
      <c r="X16" s="421"/>
      <c r="Y16" s="421"/>
      <c r="Z16" s="421"/>
      <c r="AA16" s="421"/>
      <c r="AB16" s="410"/>
      <c r="AC16" s="517">
        <v>36</v>
      </c>
      <c r="AD16" s="518"/>
      <c r="AE16" s="518"/>
      <c r="AF16" s="518"/>
      <c r="AG16" s="519"/>
      <c r="AH16" s="517">
        <v>36.6</v>
      </c>
      <c r="AI16" s="518"/>
      <c r="AJ16" s="518"/>
      <c r="AK16" s="518"/>
      <c r="AL16" s="520"/>
      <c r="AM16" s="459"/>
      <c r="AN16" s="460"/>
      <c r="AO16" s="460"/>
      <c r="AP16" s="460"/>
      <c r="AQ16" s="460"/>
      <c r="AR16" s="460"/>
      <c r="AS16" s="460"/>
      <c r="AT16" s="461"/>
      <c r="AU16" s="462"/>
      <c r="AV16" s="463"/>
      <c r="AW16" s="463"/>
      <c r="AX16" s="463"/>
      <c r="AY16" s="464" t="s">
        <v>152</v>
      </c>
      <c r="AZ16" s="465"/>
      <c r="BA16" s="465"/>
      <c r="BB16" s="465"/>
      <c r="BC16" s="465"/>
      <c r="BD16" s="465"/>
      <c r="BE16" s="465"/>
      <c r="BF16" s="465"/>
      <c r="BG16" s="465"/>
      <c r="BH16" s="465"/>
      <c r="BI16" s="465"/>
      <c r="BJ16" s="465"/>
      <c r="BK16" s="465"/>
      <c r="BL16" s="465"/>
      <c r="BM16" s="466"/>
      <c r="BN16" s="430">
        <v>20839744</v>
      </c>
      <c r="BO16" s="431"/>
      <c r="BP16" s="431"/>
      <c r="BQ16" s="431"/>
      <c r="BR16" s="431"/>
      <c r="BS16" s="431"/>
      <c r="BT16" s="431"/>
      <c r="BU16" s="432"/>
      <c r="BV16" s="430">
        <v>20722069</v>
      </c>
      <c r="BW16" s="431"/>
      <c r="BX16" s="431"/>
      <c r="BY16" s="431"/>
      <c r="BZ16" s="431"/>
      <c r="CA16" s="431"/>
      <c r="CB16" s="431"/>
      <c r="CC16" s="432"/>
      <c r="CD16" s="201"/>
      <c r="CE16" s="540"/>
      <c r="CF16" s="540"/>
      <c r="CG16" s="540"/>
      <c r="CH16" s="540"/>
      <c r="CI16" s="540"/>
      <c r="CJ16" s="540"/>
      <c r="CK16" s="540"/>
      <c r="CL16" s="540"/>
      <c r="CM16" s="540"/>
      <c r="CN16" s="540"/>
      <c r="CO16" s="540"/>
      <c r="CP16" s="540"/>
      <c r="CQ16" s="540"/>
      <c r="CR16" s="540"/>
      <c r="CS16" s="541"/>
      <c r="CT16" s="427"/>
      <c r="CU16" s="428"/>
      <c r="CV16" s="428"/>
      <c r="CW16" s="428"/>
      <c r="CX16" s="428"/>
      <c r="CY16" s="428"/>
      <c r="CZ16" s="428"/>
      <c r="DA16" s="429"/>
      <c r="DB16" s="427"/>
      <c r="DC16" s="428"/>
      <c r="DD16" s="428"/>
      <c r="DE16" s="428"/>
      <c r="DF16" s="428"/>
      <c r="DG16" s="428"/>
      <c r="DH16" s="428"/>
      <c r="DI16" s="429"/>
      <c r="DJ16" s="186"/>
      <c r="DK16" s="186"/>
      <c r="DL16" s="186"/>
      <c r="DM16" s="186"/>
      <c r="DN16" s="186"/>
      <c r="DO16" s="186"/>
    </row>
    <row r="17" spans="1:119" ht="18.75" customHeight="1" thickBot="1" x14ac:dyDescent="0.2">
      <c r="A17" s="187"/>
      <c r="B17" s="496"/>
      <c r="C17" s="497"/>
      <c r="D17" s="497"/>
      <c r="E17" s="497"/>
      <c r="F17" s="497"/>
      <c r="G17" s="497"/>
      <c r="H17" s="497"/>
      <c r="I17" s="497"/>
      <c r="J17" s="497"/>
      <c r="K17" s="498"/>
      <c r="L17" s="202"/>
      <c r="M17" s="537" t="s">
        <v>153</v>
      </c>
      <c r="N17" s="538"/>
      <c r="O17" s="538"/>
      <c r="P17" s="538"/>
      <c r="Q17" s="539"/>
      <c r="R17" s="534" t="s">
        <v>154</v>
      </c>
      <c r="S17" s="535"/>
      <c r="T17" s="535"/>
      <c r="U17" s="535"/>
      <c r="V17" s="536"/>
      <c r="W17" s="446" t="s">
        <v>155</v>
      </c>
      <c r="X17" s="447"/>
      <c r="Y17" s="447"/>
      <c r="Z17" s="447"/>
      <c r="AA17" s="447"/>
      <c r="AB17" s="437"/>
      <c r="AC17" s="481">
        <v>33209</v>
      </c>
      <c r="AD17" s="482"/>
      <c r="AE17" s="482"/>
      <c r="AF17" s="482"/>
      <c r="AG17" s="524"/>
      <c r="AH17" s="481">
        <v>33789</v>
      </c>
      <c r="AI17" s="482"/>
      <c r="AJ17" s="482"/>
      <c r="AK17" s="482"/>
      <c r="AL17" s="483"/>
      <c r="AM17" s="459"/>
      <c r="AN17" s="460"/>
      <c r="AO17" s="460"/>
      <c r="AP17" s="460"/>
      <c r="AQ17" s="460"/>
      <c r="AR17" s="460"/>
      <c r="AS17" s="460"/>
      <c r="AT17" s="461"/>
      <c r="AU17" s="462"/>
      <c r="AV17" s="463"/>
      <c r="AW17" s="463"/>
      <c r="AX17" s="463"/>
      <c r="AY17" s="464" t="s">
        <v>156</v>
      </c>
      <c r="AZ17" s="465"/>
      <c r="BA17" s="465"/>
      <c r="BB17" s="465"/>
      <c r="BC17" s="465"/>
      <c r="BD17" s="465"/>
      <c r="BE17" s="465"/>
      <c r="BF17" s="465"/>
      <c r="BG17" s="465"/>
      <c r="BH17" s="465"/>
      <c r="BI17" s="465"/>
      <c r="BJ17" s="465"/>
      <c r="BK17" s="465"/>
      <c r="BL17" s="465"/>
      <c r="BM17" s="466"/>
      <c r="BN17" s="430">
        <v>14972775</v>
      </c>
      <c r="BO17" s="431"/>
      <c r="BP17" s="431"/>
      <c r="BQ17" s="431"/>
      <c r="BR17" s="431"/>
      <c r="BS17" s="431"/>
      <c r="BT17" s="431"/>
      <c r="BU17" s="432"/>
      <c r="BV17" s="430">
        <v>15276317</v>
      </c>
      <c r="BW17" s="431"/>
      <c r="BX17" s="431"/>
      <c r="BY17" s="431"/>
      <c r="BZ17" s="431"/>
      <c r="CA17" s="431"/>
      <c r="CB17" s="431"/>
      <c r="CC17" s="432"/>
      <c r="CD17" s="201"/>
      <c r="CE17" s="540"/>
      <c r="CF17" s="540"/>
      <c r="CG17" s="540"/>
      <c r="CH17" s="540"/>
      <c r="CI17" s="540"/>
      <c r="CJ17" s="540"/>
      <c r="CK17" s="540"/>
      <c r="CL17" s="540"/>
      <c r="CM17" s="540"/>
      <c r="CN17" s="540"/>
      <c r="CO17" s="540"/>
      <c r="CP17" s="540"/>
      <c r="CQ17" s="540"/>
      <c r="CR17" s="540"/>
      <c r="CS17" s="541"/>
      <c r="CT17" s="427"/>
      <c r="CU17" s="428"/>
      <c r="CV17" s="428"/>
      <c r="CW17" s="428"/>
      <c r="CX17" s="428"/>
      <c r="CY17" s="428"/>
      <c r="CZ17" s="428"/>
      <c r="DA17" s="429"/>
      <c r="DB17" s="427"/>
      <c r="DC17" s="428"/>
      <c r="DD17" s="428"/>
      <c r="DE17" s="428"/>
      <c r="DF17" s="428"/>
      <c r="DG17" s="428"/>
      <c r="DH17" s="428"/>
      <c r="DI17" s="429"/>
      <c r="DJ17" s="186"/>
      <c r="DK17" s="186"/>
      <c r="DL17" s="186"/>
      <c r="DM17" s="186"/>
      <c r="DN17" s="186"/>
      <c r="DO17" s="186"/>
    </row>
    <row r="18" spans="1:119" ht="18.75" customHeight="1" thickBot="1" x14ac:dyDescent="0.2">
      <c r="A18" s="187"/>
      <c r="B18" s="544" t="s">
        <v>157</v>
      </c>
      <c r="C18" s="473"/>
      <c r="D18" s="473"/>
      <c r="E18" s="545"/>
      <c r="F18" s="545"/>
      <c r="G18" s="545"/>
      <c r="H18" s="545"/>
      <c r="I18" s="545"/>
      <c r="J18" s="545"/>
      <c r="K18" s="545"/>
      <c r="L18" s="546">
        <v>274.45</v>
      </c>
      <c r="M18" s="546"/>
      <c r="N18" s="546"/>
      <c r="O18" s="546"/>
      <c r="P18" s="546"/>
      <c r="Q18" s="546"/>
      <c r="R18" s="547"/>
      <c r="S18" s="547"/>
      <c r="T18" s="547"/>
      <c r="U18" s="547"/>
      <c r="V18" s="548"/>
      <c r="W18" s="448"/>
      <c r="X18" s="449"/>
      <c r="Y18" s="449"/>
      <c r="Z18" s="449"/>
      <c r="AA18" s="449"/>
      <c r="AB18" s="440"/>
      <c r="AC18" s="549">
        <v>61.6</v>
      </c>
      <c r="AD18" s="550"/>
      <c r="AE18" s="550"/>
      <c r="AF18" s="550"/>
      <c r="AG18" s="551"/>
      <c r="AH18" s="549">
        <v>60.8</v>
      </c>
      <c r="AI18" s="550"/>
      <c r="AJ18" s="550"/>
      <c r="AK18" s="550"/>
      <c r="AL18" s="552"/>
      <c r="AM18" s="459"/>
      <c r="AN18" s="460"/>
      <c r="AO18" s="460"/>
      <c r="AP18" s="460"/>
      <c r="AQ18" s="460"/>
      <c r="AR18" s="460"/>
      <c r="AS18" s="460"/>
      <c r="AT18" s="461"/>
      <c r="AU18" s="462"/>
      <c r="AV18" s="463"/>
      <c r="AW18" s="463"/>
      <c r="AX18" s="463"/>
      <c r="AY18" s="464" t="s">
        <v>158</v>
      </c>
      <c r="AZ18" s="465"/>
      <c r="BA18" s="465"/>
      <c r="BB18" s="465"/>
      <c r="BC18" s="465"/>
      <c r="BD18" s="465"/>
      <c r="BE18" s="465"/>
      <c r="BF18" s="465"/>
      <c r="BG18" s="465"/>
      <c r="BH18" s="465"/>
      <c r="BI18" s="465"/>
      <c r="BJ18" s="465"/>
      <c r="BK18" s="465"/>
      <c r="BL18" s="465"/>
      <c r="BM18" s="466"/>
      <c r="BN18" s="430">
        <v>25297666</v>
      </c>
      <c r="BO18" s="431"/>
      <c r="BP18" s="431"/>
      <c r="BQ18" s="431"/>
      <c r="BR18" s="431"/>
      <c r="BS18" s="431"/>
      <c r="BT18" s="431"/>
      <c r="BU18" s="432"/>
      <c r="BV18" s="430">
        <v>24619516</v>
      </c>
      <c r="BW18" s="431"/>
      <c r="BX18" s="431"/>
      <c r="BY18" s="431"/>
      <c r="BZ18" s="431"/>
      <c r="CA18" s="431"/>
      <c r="CB18" s="431"/>
      <c r="CC18" s="432"/>
      <c r="CD18" s="201"/>
      <c r="CE18" s="540"/>
      <c r="CF18" s="540"/>
      <c r="CG18" s="540"/>
      <c r="CH18" s="540"/>
      <c r="CI18" s="540"/>
      <c r="CJ18" s="540"/>
      <c r="CK18" s="540"/>
      <c r="CL18" s="540"/>
      <c r="CM18" s="540"/>
      <c r="CN18" s="540"/>
      <c r="CO18" s="540"/>
      <c r="CP18" s="540"/>
      <c r="CQ18" s="540"/>
      <c r="CR18" s="540"/>
      <c r="CS18" s="541"/>
      <c r="CT18" s="427"/>
      <c r="CU18" s="428"/>
      <c r="CV18" s="428"/>
      <c r="CW18" s="428"/>
      <c r="CX18" s="428"/>
      <c r="CY18" s="428"/>
      <c r="CZ18" s="428"/>
      <c r="DA18" s="429"/>
      <c r="DB18" s="427"/>
      <c r="DC18" s="428"/>
      <c r="DD18" s="428"/>
      <c r="DE18" s="428"/>
      <c r="DF18" s="428"/>
      <c r="DG18" s="428"/>
      <c r="DH18" s="428"/>
      <c r="DI18" s="429"/>
      <c r="DJ18" s="186"/>
      <c r="DK18" s="186"/>
      <c r="DL18" s="186"/>
      <c r="DM18" s="186"/>
      <c r="DN18" s="186"/>
      <c r="DO18" s="186"/>
    </row>
    <row r="19" spans="1:119" ht="18.75" customHeight="1" thickBot="1" x14ac:dyDescent="0.2">
      <c r="A19" s="187"/>
      <c r="B19" s="544" t="s">
        <v>159</v>
      </c>
      <c r="C19" s="473"/>
      <c r="D19" s="473"/>
      <c r="E19" s="545"/>
      <c r="F19" s="545"/>
      <c r="G19" s="545"/>
      <c r="H19" s="545"/>
      <c r="I19" s="545"/>
      <c r="J19" s="545"/>
      <c r="K19" s="545"/>
      <c r="L19" s="553">
        <v>418</v>
      </c>
      <c r="M19" s="553"/>
      <c r="N19" s="553"/>
      <c r="O19" s="553"/>
      <c r="P19" s="553"/>
      <c r="Q19" s="553"/>
      <c r="R19" s="554"/>
      <c r="S19" s="554"/>
      <c r="T19" s="554"/>
      <c r="U19" s="554"/>
      <c r="V19" s="555"/>
      <c r="W19" s="387"/>
      <c r="X19" s="388"/>
      <c r="Y19" s="388"/>
      <c r="Z19" s="388"/>
      <c r="AA19" s="388"/>
      <c r="AB19" s="388"/>
      <c r="AC19" s="562"/>
      <c r="AD19" s="562"/>
      <c r="AE19" s="562"/>
      <c r="AF19" s="562"/>
      <c r="AG19" s="562"/>
      <c r="AH19" s="562"/>
      <c r="AI19" s="562"/>
      <c r="AJ19" s="562"/>
      <c r="AK19" s="562"/>
      <c r="AL19" s="563"/>
      <c r="AM19" s="459"/>
      <c r="AN19" s="460"/>
      <c r="AO19" s="460"/>
      <c r="AP19" s="460"/>
      <c r="AQ19" s="460"/>
      <c r="AR19" s="460"/>
      <c r="AS19" s="460"/>
      <c r="AT19" s="461"/>
      <c r="AU19" s="462"/>
      <c r="AV19" s="463"/>
      <c r="AW19" s="463"/>
      <c r="AX19" s="463"/>
      <c r="AY19" s="464" t="s">
        <v>160</v>
      </c>
      <c r="AZ19" s="465"/>
      <c r="BA19" s="465"/>
      <c r="BB19" s="465"/>
      <c r="BC19" s="465"/>
      <c r="BD19" s="465"/>
      <c r="BE19" s="465"/>
      <c r="BF19" s="465"/>
      <c r="BG19" s="465"/>
      <c r="BH19" s="465"/>
      <c r="BI19" s="465"/>
      <c r="BJ19" s="465"/>
      <c r="BK19" s="465"/>
      <c r="BL19" s="465"/>
      <c r="BM19" s="466"/>
      <c r="BN19" s="430">
        <v>31261628</v>
      </c>
      <c r="BO19" s="431"/>
      <c r="BP19" s="431"/>
      <c r="BQ19" s="431"/>
      <c r="BR19" s="431"/>
      <c r="BS19" s="431"/>
      <c r="BT19" s="431"/>
      <c r="BU19" s="432"/>
      <c r="BV19" s="430">
        <v>31037351</v>
      </c>
      <c r="BW19" s="431"/>
      <c r="BX19" s="431"/>
      <c r="BY19" s="431"/>
      <c r="BZ19" s="431"/>
      <c r="CA19" s="431"/>
      <c r="CB19" s="431"/>
      <c r="CC19" s="432"/>
      <c r="CD19" s="201"/>
      <c r="CE19" s="540"/>
      <c r="CF19" s="540"/>
      <c r="CG19" s="540"/>
      <c r="CH19" s="540"/>
      <c r="CI19" s="540"/>
      <c r="CJ19" s="540"/>
      <c r="CK19" s="540"/>
      <c r="CL19" s="540"/>
      <c r="CM19" s="540"/>
      <c r="CN19" s="540"/>
      <c r="CO19" s="540"/>
      <c r="CP19" s="540"/>
      <c r="CQ19" s="540"/>
      <c r="CR19" s="540"/>
      <c r="CS19" s="541"/>
      <c r="CT19" s="427"/>
      <c r="CU19" s="428"/>
      <c r="CV19" s="428"/>
      <c r="CW19" s="428"/>
      <c r="CX19" s="428"/>
      <c r="CY19" s="428"/>
      <c r="CZ19" s="428"/>
      <c r="DA19" s="429"/>
      <c r="DB19" s="427"/>
      <c r="DC19" s="428"/>
      <c r="DD19" s="428"/>
      <c r="DE19" s="428"/>
      <c r="DF19" s="428"/>
      <c r="DG19" s="428"/>
      <c r="DH19" s="428"/>
      <c r="DI19" s="429"/>
      <c r="DJ19" s="186"/>
      <c r="DK19" s="186"/>
      <c r="DL19" s="186"/>
      <c r="DM19" s="186"/>
      <c r="DN19" s="186"/>
      <c r="DO19" s="186"/>
    </row>
    <row r="20" spans="1:119" ht="18.75" customHeight="1" thickBot="1" x14ac:dyDescent="0.2">
      <c r="A20" s="187"/>
      <c r="B20" s="544" t="s">
        <v>161</v>
      </c>
      <c r="C20" s="473"/>
      <c r="D20" s="473"/>
      <c r="E20" s="545"/>
      <c r="F20" s="545"/>
      <c r="G20" s="545"/>
      <c r="H20" s="545"/>
      <c r="I20" s="545"/>
      <c r="J20" s="545"/>
      <c r="K20" s="545"/>
      <c r="L20" s="553">
        <v>46034</v>
      </c>
      <c r="M20" s="553"/>
      <c r="N20" s="553"/>
      <c r="O20" s="553"/>
      <c r="P20" s="553"/>
      <c r="Q20" s="553"/>
      <c r="R20" s="554"/>
      <c r="S20" s="554"/>
      <c r="T20" s="554"/>
      <c r="U20" s="554"/>
      <c r="V20" s="555"/>
      <c r="W20" s="448"/>
      <c r="X20" s="449"/>
      <c r="Y20" s="449"/>
      <c r="Z20" s="449"/>
      <c r="AA20" s="449"/>
      <c r="AB20" s="449"/>
      <c r="AC20" s="556"/>
      <c r="AD20" s="556"/>
      <c r="AE20" s="556"/>
      <c r="AF20" s="556"/>
      <c r="AG20" s="556"/>
      <c r="AH20" s="556"/>
      <c r="AI20" s="556"/>
      <c r="AJ20" s="556"/>
      <c r="AK20" s="556"/>
      <c r="AL20" s="557"/>
      <c r="AM20" s="558"/>
      <c r="AN20" s="485"/>
      <c r="AO20" s="485"/>
      <c r="AP20" s="485"/>
      <c r="AQ20" s="485"/>
      <c r="AR20" s="485"/>
      <c r="AS20" s="485"/>
      <c r="AT20" s="486"/>
      <c r="AU20" s="559"/>
      <c r="AV20" s="560"/>
      <c r="AW20" s="560"/>
      <c r="AX20" s="561"/>
      <c r="AY20" s="464"/>
      <c r="AZ20" s="465"/>
      <c r="BA20" s="465"/>
      <c r="BB20" s="465"/>
      <c r="BC20" s="465"/>
      <c r="BD20" s="465"/>
      <c r="BE20" s="465"/>
      <c r="BF20" s="465"/>
      <c r="BG20" s="465"/>
      <c r="BH20" s="465"/>
      <c r="BI20" s="465"/>
      <c r="BJ20" s="465"/>
      <c r="BK20" s="465"/>
      <c r="BL20" s="465"/>
      <c r="BM20" s="466"/>
      <c r="BN20" s="430"/>
      <c r="BO20" s="431"/>
      <c r="BP20" s="431"/>
      <c r="BQ20" s="431"/>
      <c r="BR20" s="431"/>
      <c r="BS20" s="431"/>
      <c r="BT20" s="431"/>
      <c r="BU20" s="432"/>
      <c r="BV20" s="430"/>
      <c r="BW20" s="431"/>
      <c r="BX20" s="431"/>
      <c r="BY20" s="431"/>
      <c r="BZ20" s="431"/>
      <c r="CA20" s="431"/>
      <c r="CB20" s="431"/>
      <c r="CC20" s="432"/>
      <c r="CD20" s="201"/>
      <c r="CE20" s="540"/>
      <c r="CF20" s="540"/>
      <c r="CG20" s="540"/>
      <c r="CH20" s="540"/>
      <c r="CI20" s="540"/>
      <c r="CJ20" s="540"/>
      <c r="CK20" s="540"/>
      <c r="CL20" s="540"/>
      <c r="CM20" s="540"/>
      <c r="CN20" s="540"/>
      <c r="CO20" s="540"/>
      <c r="CP20" s="540"/>
      <c r="CQ20" s="540"/>
      <c r="CR20" s="540"/>
      <c r="CS20" s="541"/>
      <c r="CT20" s="427"/>
      <c r="CU20" s="428"/>
      <c r="CV20" s="428"/>
      <c r="CW20" s="428"/>
      <c r="CX20" s="428"/>
      <c r="CY20" s="428"/>
      <c r="CZ20" s="428"/>
      <c r="DA20" s="429"/>
      <c r="DB20" s="427"/>
      <c r="DC20" s="428"/>
      <c r="DD20" s="428"/>
      <c r="DE20" s="428"/>
      <c r="DF20" s="428"/>
      <c r="DG20" s="428"/>
      <c r="DH20" s="428"/>
      <c r="DI20" s="429"/>
      <c r="DJ20" s="186"/>
      <c r="DK20" s="186"/>
      <c r="DL20" s="186"/>
      <c r="DM20" s="186"/>
      <c r="DN20" s="186"/>
      <c r="DO20" s="186"/>
    </row>
    <row r="21" spans="1:119" ht="18.75" customHeight="1" x14ac:dyDescent="0.15">
      <c r="A21" s="187"/>
      <c r="B21" s="564" t="s">
        <v>162</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464"/>
      <c r="AZ21" s="465"/>
      <c r="BA21" s="465"/>
      <c r="BB21" s="465"/>
      <c r="BC21" s="465"/>
      <c r="BD21" s="465"/>
      <c r="BE21" s="465"/>
      <c r="BF21" s="465"/>
      <c r="BG21" s="465"/>
      <c r="BH21" s="465"/>
      <c r="BI21" s="465"/>
      <c r="BJ21" s="465"/>
      <c r="BK21" s="465"/>
      <c r="BL21" s="465"/>
      <c r="BM21" s="466"/>
      <c r="BN21" s="430"/>
      <c r="BO21" s="431"/>
      <c r="BP21" s="431"/>
      <c r="BQ21" s="431"/>
      <c r="BR21" s="431"/>
      <c r="BS21" s="431"/>
      <c r="BT21" s="431"/>
      <c r="BU21" s="432"/>
      <c r="BV21" s="430"/>
      <c r="BW21" s="431"/>
      <c r="BX21" s="431"/>
      <c r="BY21" s="431"/>
      <c r="BZ21" s="431"/>
      <c r="CA21" s="431"/>
      <c r="CB21" s="431"/>
      <c r="CC21" s="432"/>
      <c r="CD21" s="201"/>
      <c r="CE21" s="540"/>
      <c r="CF21" s="540"/>
      <c r="CG21" s="540"/>
      <c r="CH21" s="540"/>
      <c r="CI21" s="540"/>
      <c r="CJ21" s="540"/>
      <c r="CK21" s="540"/>
      <c r="CL21" s="540"/>
      <c r="CM21" s="540"/>
      <c r="CN21" s="540"/>
      <c r="CO21" s="540"/>
      <c r="CP21" s="540"/>
      <c r="CQ21" s="540"/>
      <c r="CR21" s="540"/>
      <c r="CS21" s="541"/>
      <c r="CT21" s="427"/>
      <c r="CU21" s="428"/>
      <c r="CV21" s="428"/>
      <c r="CW21" s="428"/>
      <c r="CX21" s="428"/>
      <c r="CY21" s="428"/>
      <c r="CZ21" s="428"/>
      <c r="DA21" s="429"/>
      <c r="DB21" s="427"/>
      <c r="DC21" s="428"/>
      <c r="DD21" s="428"/>
      <c r="DE21" s="428"/>
      <c r="DF21" s="428"/>
      <c r="DG21" s="428"/>
      <c r="DH21" s="428"/>
      <c r="DI21" s="429"/>
      <c r="DJ21" s="186"/>
      <c r="DK21" s="186"/>
      <c r="DL21" s="186"/>
      <c r="DM21" s="186"/>
      <c r="DN21" s="186"/>
      <c r="DO21" s="186"/>
    </row>
    <row r="22" spans="1:119" ht="18.75" customHeight="1" thickBot="1" x14ac:dyDescent="0.2">
      <c r="A22" s="187"/>
      <c r="B22" s="567" t="s">
        <v>163</v>
      </c>
      <c r="C22" s="568"/>
      <c r="D22" s="569"/>
      <c r="E22" s="442" t="s">
        <v>1</v>
      </c>
      <c r="F22" s="447"/>
      <c r="G22" s="447"/>
      <c r="H22" s="447"/>
      <c r="I22" s="447"/>
      <c r="J22" s="447"/>
      <c r="K22" s="437"/>
      <c r="L22" s="442" t="s">
        <v>164</v>
      </c>
      <c r="M22" s="447"/>
      <c r="N22" s="447"/>
      <c r="O22" s="447"/>
      <c r="P22" s="437"/>
      <c r="Q22" s="576" t="s">
        <v>165</v>
      </c>
      <c r="R22" s="577"/>
      <c r="S22" s="577"/>
      <c r="T22" s="577"/>
      <c r="U22" s="577"/>
      <c r="V22" s="578"/>
      <c r="W22" s="582" t="s">
        <v>166</v>
      </c>
      <c r="X22" s="568"/>
      <c r="Y22" s="569"/>
      <c r="Z22" s="442" t="s">
        <v>1</v>
      </c>
      <c r="AA22" s="447"/>
      <c r="AB22" s="447"/>
      <c r="AC22" s="447"/>
      <c r="AD22" s="447"/>
      <c r="AE22" s="447"/>
      <c r="AF22" s="447"/>
      <c r="AG22" s="437"/>
      <c r="AH22" s="595" t="s">
        <v>167</v>
      </c>
      <c r="AI22" s="447"/>
      <c r="AJ22" s="447"/>
      <c r="AK22" s="447"/>
      <c r="AL22" s="437"/>
      <c r="AM22" s="595" t="s">
        <v>168</v>
      </c>
      <c r="AN22" s="596"/>
      <c r="AO22" s="596"/>
      <c r="AP22" s="596"/>
      <c r="AQ22" s="596"/>
      <c r="AR22" s="597"/>
      <c r="AS22" s="576" t="s">
        <v>165</v>
      </c>
      <c r="AT22" s="577"/>
      <c r="AU22" s="577"/>
      <c r="AV22" s="577"/>
      <c r="AW22" s="577"/>
      <c r="AX22" s="601"/>
      <c r="AY22" s="603"/>
      <c r="AZ22" s="604"/>
      <c r="BA22" s="604"/>
      <c r="BB22" s="604"/>
      <c r="BC22" s="604"/>
      <c r="BD22" s="604"/>
      <c r="BE22" s="604"/>
      <c r="BF22" s="604"/>
      <c r="BG22" s="604"/>
      <c r="BH22" s="604"/>
      <c r="BI22" s="604"/>
      <c r="BJ22" s="604"/>
      <c r="BK22" s="604"/>
      <c r="BL22" s="604"/>
      <c r="BM22" s="605"/>
      <c r="BN22" s="606"/>
      <c r="BO22" s="607"/>
      <c r="BP22" s="607"/>
      <c r="BQ22" s="607"/>
      <c r="BR22" s="607"/>
      <c r="BS22" s="607"/>
      <c r="BT22" s="607"/>
      <c r="BU22" s="608"/>
      <c r="BV22" s="606"/>
      <c r="BW22" s="607"/>
      <c r="BX22" s="607"/>
      <c r="BY22" s="607"/>
      <c r="BZ22" s="607"/>
      <c r="CA22" s="607"/>
      <c r="CB22" s="607"/>
      <c r="CC22" s="608"/>
      <c r="CD22" s="201"/>
      <c r="CE22" s="540"/>
      <c r="CF22" s="540"/>
      <c r="CG22" s="540"/>
      <c r="CH22" s="540"/>
      <c r="CI22" s="540"/>
      <c r="CJ22" s="540"/>
      <c r="CK22" s="540"/>
      <c r="CL22" s="540"/>
      <c r="CM22" s="540"/>
      <c r="CN22" s="540"/>
      <c r="CO22" s="540"/>
      <c r="CP22" s="540"/>
      <c r="CQ22" s="540"/>
      <c r="CR22" s="540"/>
      <c r="CS22" s="541"/>
      <c r="CT22" s="427"/>
      <c r="CU22" s="428"/>
      <c r="CV22" s="428"/>
      <c r="CW22" s="428"/>
      <c r="CX22" s="428"/>
      <c r="CY22" s="428"/>
      <c r="CZ22" s="428"/>
      <c r="DA22" s="429"/>
      <c r="DB22" s="427"/>
      <c r="DC22" s="428"/>
      <c r="DD22" s="428"/>
      <c r="DE22" s="428"/>
      <c r="DF22" s="428"/>
      <c r="DG22" s="428"/>
      <c r="DH22" s="428"/>
      <c r="DI22" s="429"/>
      <c r="DJ22" s="186"/>
      <c r="DK22" s="186"/>
      <c r="DL22" s="186"/>
      <c r="DM22" s="186"/>
      <c r="DN22" s="186"/>
      <c r="DO22" s="186"/>
    </row>
    <row r="23" spans="1:119" ht="18.75" customHeight="1" x14ac:dyDescent="0.15">
      <c r="A23" s="187"/>
      <c r="B23" s="570"/>
      <c r="C23" s="571"/>
      <c r="D23" s="572"/>
      <c r="E23" s="416"/>
      <c r="F23" s="421"/>
      <c r="G23" s="421"/>
      <c r="H23" s="421"/>
      <c r="I23" s="421"/>
      <c r="J23" s="421"/>
      <c r="K23" s="410"/>
      <c r="L23" s="416"/>
      <c r="M23" s="421"/>
      <c r="N23" s="421"/>
      <c r="O23" s="421"/>
      <c r="P23" s="410"/>
      <c r="Q23" s="579"/>
      <c r="R23" s="580"/>
      <c r="S23" s="580"/>
      <c r="T23" s="580"/>
      <c r="U23" s="580"/>
      <c r="V23" s="581"/>
      <c r="W23" s="583"/>
      <c r="X23" s="571"/>
      <c r="Y23" s="572"/>
      <c r="Z23" s="416"/>
      <c r="AA23" s="421"/>
      <c r="AB23" s="421"/>
      <c r="AC23" s="421"/>
      <c r="AD23" s="421"/>
      <c r="AE23" s="421"/>
      <c r="AF23" s="421"/>
      <c r="AG23" s="410"/>
      <c r="AH23" s="416"/>
      <c r="AI23" s="421"/>
      <c r="AJ23" s="421"/>
      <c r="AK23" s="421"/>
      <c r="AL23" s="410"/>
      <c r="AM23" s="598"/>
      <c r="AN23" s="599"/>
      <c r="AO23" s="599"/>
      <c r="AP23" s="599"/>
      <c r="AQ23" s="599"/>
      <c r="AR23" s="600"/>
      <c r="AS23" s="579"/>
      <c r="AT23" s="580"/>
      <c r="AU23" s="580"/>
      <c r="AV23" s="580"/>
      <c r="AW23" s="580"/>
      <c r="AX23" s="602"/>
      <c r="AY23" s="390" t="s">
        <v>169</v>
      </c>
      <c r="AZ23" s="391"/>
      <c r="BA23" s="391"/>
      <c r="BB23" s="391"/>
      <c r="BC23" s="391"/>
      <c r="BD23" s="391"/>
      <c r="BE23" s="391"/>
      <c r="BF23" s="391"/>
      <c r="BG23" s="391"/>
      <c r="BH23" s="391"/>
      <c r="BI23" s="391"/>
      <c r="BJ23" s="391"/>
      <c r="BK23" s="391"/>
      <c r="BL23" s="391"/>
      <c r="BM23" s="392"/>
      <c r="BN23" s="430">
        <v>34517773</v>
      </c>
      <c r="BO23" s="431"/>
      <c r="BP23" s="431"/>
      <c r="BQ23" s="431"/>
      <c r="BR23" s="431"/>
      <c r="BS23" s="431"/>
      <c r="BT23" s="431"/>
      <c r="BU23" s="432"/>
      <c r="BV23" s="430">
        <v>34469701</v>
      </c>
      <c r="BW23" s="431"/>
      <c r="BX23" s="431"/>
      <c r="BY23" s="431"/>
      <c r="BZ23" s="431"/>
      <c r="CA23" s="431"/>
      <c r="CB23" s="431"/>
      <c r="CC23" s="432"/>
      <c r="CD23" s="201"/>
      <c r="CE23" s="540"/>
      <c r="CF23" s="540"/>
      <c r="CG23" s="540"/>
      <c r="CH23" s="540"/>
      <c r="CI23" s="540"/>
      <c r="CJ23" s="540"/>
      <c r="CK23" s="540"/>
      <c r="CL23" s="540"/>
      <c r="CM23" s="540"/>
      <c r="CN23" s="540"/>
      <c r="CO23" s="540"/>
      <c r="CP23" s="540"/>
      <c r="CQ23" s="540"/>
      <c r="CR23" s="540"/>
      <c r="CS23" s="541"/>
      <c r="CT23" s="427"/>
      <c r="CU23" s="428"/>
      <c r="CV23" s="428"/>
      <c r="CW23" s="428"/>
      <c r="CX23" s="428"/>
      <c r="CY23" s="428"/>
      <c r="CZ23" s="428"/>
      <c r="DA23" s="429"/>
      <c r="DB23" s="427"/>
      <c r="DC23" s="428"/>
      <c r="DD23" s="428"/>
      <c r="DE23" s="428"/>
      <c r="DF23" s="428"/>
      <c r="DG23" s="428"/>
      <c r="DH23" s="428"/>
      <c r="DI23" s="429"/>
      <c r="DJ23" s="186"/>
      <c r="DK23" s="186"/>
      <c r="DL23" s="186"/>
      <c r="DM23" s="186"/>
      <c r="DN23" s="186"/>
      <c r="DO23" s="186"/>
    </row>
    <row r="24" spans="1:119" ht="18.75" customHeight="1" thickBot="1" x14ac:dyDescent="0.2">
      <c r="A24" s="187"/>
      <c r="B24" s="570"/>
      <c r="C24" s="571"/>
      <c r="D24" s="572"/>
      <c r="E24" s="480" t="s">
        <v>170</v>
      </c>
      <c r="F24" s="460"/>
      <c r="G24" s="460"/>
      <c r="H24" s="460"/>
      <c r="I24" s="460"/>
      <c r="J24" s="460"/>
      <c r="K24" s="461"/>
      <c r="L24" s="481">
        <v>1</v>
      </c>
      <c r="M24" s="482"/>
      <c r="N24" s="482"/>
      <c r="O24" s="482"/>
      <c r="P24" s="524"/>
      <c r="Q24" s="481">
        <v>8940</v>
      </c>
      <c r="R24" s="482"/>
      <c r="S24" s="482"/>
      <c r="T24" s="482"/>
      <c r="U24" s="482"/>
      <c r="V24" s="524"/>
      <c r="W24" s="583"/>
      <c r="X24" s="571"/>
      <c r="Y24" s="572"/>
      <c r="Z24" s="480" t="s">
        <v>171</v>
      </c>
      <c r="AA24" s="460"/>
      <c r="AB24" s="460"/>
      <c r="AC24" s="460"/>
      <c r="AD24" s="460"/>
      <c r="AE24" s="460"/>
      <c r="AF24" s="460"/>
      <c r="AG24" s="461"/>
      <c r="AH24" s="481">
        <v>891</v>
      </c>
      <c r="AI24" s="482"/>
      <c r="AJ24" s="482"/>
      <c r="AK24" s="482"/>
      <c r="AL24" s="524"/>
      <c r="AM24" s="481">
        <v>2833380</v>
      </c>
      <c r="AN24" s="482"/>
      <c r="AO24" s="482"/>
      <c r="AP24" s="482"/>
      <c r="AQ24" s="482"/>
      <c r="AR24" s="524"/>
      <c r="AS24" s="481">
        <v>3180</v>
      </c>
      <c r="AT24" s="482"/>
      <c r="AU24" s="482"/>
      <c r="AV24" s="482"/>
      <c r="AW24" s="482"/>
      <c r="AX24" s="483"/>
      <c r="AY24" s="603" t="s">
        <v>172</v>
      </c>
      <c r="AZ24" s="604"/>
      <c r="BA24" s="604"/>
      <c r="BB24" s="604"/>
      <c r="BC24" s="604"/>
      <c r="BD24" s="604"/>
      <c r="BE24" s="604"/>
      <c r="BF24" s="604"/>
      <c r="BG24" s="604"/>
      <c r="BH24" s="604"/>
      <c r="BI24" s="604"/>
      <c r="BJ24" s="604"/>
      <c r="BK24" s="604"/>
      <c r="BL24" s="604"/>
      <c r="BM24" s="605"/>
      <c r="BN24" s="430">
        <v>28190571</v>
      </c>
      <c r="BO24" s="431"/>
      <c r="BP24" s="431"/>
      <c r="BQ24" s="431"/>
      <c r="BR24" s="431"/>
      <c r="BS24" s="431"/>
      <c r="BT24" s="431"/>
      <c r="BU24" s="432"/>
      <c r="BV24" s="430">
        <v>27095087</v>
      </c>
      <c r="BW24" s="431"/>
      <c r="BX24" s="431"/>
      <c r="BY24" s="431"/>
      <c r="BZ24" s="431"/>
      <c r="CA24" s="431"/>
      <c r="CB24" s="431"/>
      <c r="CC24" s="432"/>
      <c r="CD24" s="201"/>
      <c r="CE24" s="540"/>
      <c r="CF24" s="540"/>
      <c r="CG24" s="540"/>
      <c r="CH24" s="540"/>
      <c r="CI24" s="540"/>
      <c r="CJ24" s="540"/>
      <c r="CK24" s="540"/>
      <c r="CL24" s="540"/>
      <c r="CM24" s="540"/>
      <c r="CN24" s="540"/>
      <c r="CO24" s="540"/>
      <c r="CP24" s="540"/>
      <c r="CQ24" s="540"/>
      <c r="CR24" s="540"/>
      <c r="CS24" s="541"/>
      <c r="CT24" s="427"/>
      <c r="CU24" s="428"/>
      <c r="CV24" s="428"/>
      <c r="CW24" s="428"/>
      <c r="CX24" s="428"/>
      <c r="CY24" s="428"/>
      <c r="CZ24" s="428"/>
      <c r="DA24" s="429"/>
      <c r="DB24" s="427"/>
      <c r="DC24" s="428"/>
      <c r="DD24" s="428"/>
      <c r="DE24" s="428"/>
      <c r="DF24" s="428"/>
      <c r="DG24" s="428"/>
      <c r="DH24" s="428"/>
      <c r="DI24" s="429"/>
      <c r="DJ24" s="186"/>
      <c r="DK24" s="186"/>
      <c r="DL24" s="186"/>
      <c r="DM24" s="186"/>
      <c r="DN24" s="186"/>
      <c r="DO24" s="186"/>
    </row>
    <row r="25" spans="1:119" s="186" customFormat="1" ht="18.75" customHeight="1" x14ac:dyDescent="0.15">
      <c r="A25" s="187"/>
      <c r="B25" s="570"/>
      <c r="C25" s="571"/>
      <c r="D25" s="572"/>
      <c r="E25" s="480" t="s">
        <v>173</v>
      </c>
      <c r="F25" s="460"/>
      <c r="G25" s="460"/>
      <c r="H25" s="460"/>
      <c r="I25" s="460"/>
      <c r="J25" s="460"/>
      <c r="K25" s="461"/>
      <c r="L25" s="481">
        <v>1</v>
      </c>
      <c r="M25" s="482"/>
      <c r="N25" s="482"/>
      <c r="O25" s="482"/>
      <c r="P25" s="524"/>
      <c r="Q25" s="481">
        <v>7580</v>
      </c>
      <c r="R25" s="482"/>
      <c r="S25" s="482"/>
      <c r="T25" s="482"/>
      <c r="U25" s="482"/>
      <c r="V25" s="524"/>
      <c r="W25" s="583"/>
      <c r="X25" s="571"/>
      <c r="Y25" s="572"/>
      <c r="Z25" s="480" t="s">
        <v>174</v>
      </c>
      <c r="AA25" s="460"/>
      <c r="AB25" s="460"/>
      <c r="AC25" s="460"/>
      <c r="AD25" s="460"/>
      <c r="AE25" s="460"/>
      <c r="AF25" s="460"/>
      <c r="AG25" s="461"/>
      <c r="AH25" s="481">
        <v>217</v>
      </c>
      <c r="AI25" s="482"/>
      <c r="AJ25" s="482"/>
      <c r="AK25" s="482"/>
      <c r="AL25" s="524"/>
      <c r="AM25" s="481">
        <v>668794</v>
      </c>
      <c r="AN25" s="482"/>
      <c r="AO25" s="482"/>
      <c r="AP25" s="482"/>
      <c r="AQ25" s="482"/>
      <c r="AR25" s="524"/>
      <c r="AS25" s="481">
        <v>3082</v>
      </c>
      <c r="AT25" s="482"/>
      <c r="AU25" s="482"/>
      <c r="AV25" s="482"/>
      <c r="AW25" s="482"/>
      <c r="AX25" s="483"/>
      <c r="AY25" s="390" t="s">
        <v>175</v>
      </c>
      <c r="AZ25" s="391"/>
      <c r="BA25" s="391"/>
      <c r="BB25" s="391"/>
      <c r="BC25" s="391"/>
      <c r="BD25" s="391"/>
      <c r="BE25" s="391"/>
      <c r="BF25" s="391"/>
      <c r="BG25" s="391"/>
      <c r="BH25" s="391"/>
      <c r="BI25" s="391"/>
      <c r="BJ25" s="391"/>
      <c r="BK25" s="391"/>
      <c r="BL25" s="391"/>
      <c r="BM25" s="392"/>
      <c r="BN25" s="393">
        <v>2915741</v>
      </c>
      <c r="BO25" s="394"/>
      <c r="BP25" s="394"/>
      <c r="BQ25" s="394"/>
      <c r="BR25" s="394"/>
      <c r="BS25" s="394"/>
      <c r="BT25" s="394"/>
      <c r="BU25" s="395"/>
      <c r="BV25" s="393">
        <v>3091145</v>
      </c>
      <c r="BW25" s="394"/>
      <c r="BX25" s="394"/>
      <c r="BY25" s="394"/>
      <c r="BZ25" s="394"/>
      <c r="CA25" s="394"/>
      <c r="CB25" s="394"/>
      <c r="CC25" s="395"/>
      <c r="CD25" s="201"/>
      <c r="CE25" s="540"/>
      <c r="CF25" s="540"/>
      <c r="CG25" s="540"/>
      <c r="CH25" s="540"/>
      <c r="CI25" s="540"/>
      <c r="CJ25" s="540"/>
      <c r="CK25" s="540"/>
      <c r="CL25" s="540"/>
      <c r="CM25" s="540"/>
      <c r="CN25" s="540"/>
      <c r="CO25" s="540"/>
      <c r="CP25" s="540"/>
      <c r="CQ25" s="540"/>
      <c r="CR25" s="540"/>
      <c r="CS25" s="541"/>
      <c r="CT25" s="427"/>
      <c r="CU25" s="428"/>
      <c r="CV25" s="428"/>
      <c r="CW25" s="428"/>
      <c r="CX25" s="428"/>
      <c r="CY25" s="428"/>
      <c r="CZ25" s="428"/>
      <c r="DA25" s="429"/>
      <c r="DB25" s="427"/>
      <c r="DC25" s="428"/>
      <c r="DD25" s="428"/>
      <c r="DE25" s="428"/>
      <c r="DF25" s="428"/>
      <c r="DG25" s="428"/>
      <c r="DH25" s="428"/>
      <c r="DI25" s="429"/>
    </row>
    <row r="26" spans="1:119" s="186" customFormat="1" ht="18.75" customHeight="1" x14ac:dyDescent="0.15">
      <c r="A26" s="187"/>
      <c r="B26" s="570"/>
      <c r="C26" s="571"/>
      <c r="D26" s="572"/>
      <c r="E26" s="480" t="s">
        <v>176</v>
      </c>
      <c r="F26" s="460"/>
      <c r="G26" s="460"/>
      <c r="H26" s="460"/>
      <c r="I26" s="460"/>
      <c r="J26" s="460"/>
      <c r="K26" s="461"/>
      <c r="L26" s="481">
        <v>1</v>
      </c>
      <c r="M26" s="482"/>
      <c r="N26" s="482"/>
      <c r="O26" s="482"/>
      <c r="P26" s="524"/>
      <c r="Q26" s="481">
        <v>6520</v>
      </c>
      <c r="R26" s="482"/>
      <c r="S26" s="482"/>
      <c r="T26" s="482"/>
      <c r="U26" s="482"/>
      <c r="V26" s="524"/>
      <c r="W26" s="583"/>
      <c r="X26" s="571"/>
      <c r="Y26" s="572"/>
      <c r="Z26" s="480" t="s">
        <v>177</v>
      </c>
      <c r="AA26" s="593"/>
      <c r="AB26" s="593"/>
      <c r="AC26" s="593"/>
      <c r="AD26" s="593"/>
      <c r="AE26" s="593"/>
      <c r="AF26" s="593"/>
      <c r="AG26" s="594"/>
      <c r="AH26" s="481">
        <v>59</v>
      </c>
      <c r="AI26" s="482"/>
      <c r="AJ26" s="482"/>
      <c r="AK26" s="482"/>
      <c r="AL26" s="524"/>
      <c r="AM26" s="481">
        <v>178829</v>
      </c>
      <c r="AN26" s="482"/>
      <c r="AO26" s="482"/>
      <c r="AP26" s="482"/>
      <c r="AQ26" s="482"/>
      <c r="AR26" s="524"/>
      <c r="AS26" s="481">
        <v>3031</v>
      </c>
      <c r="AT26" s="482"/>
      <c r="AU26" s="482"/>
      <c r="AV26" s="482"/>
      <c r="AW26" s="482"/>
      <c r="AX26" s="483"/>
      <c r="AY26" s="433" t="s">
        <v>178</v>
      </c>
      <c r="AZ26" s="434"/>
      <c r="BA26" s="434"/>
      <c r="BB26" s="434"/>
      <c r="BC26" s="434"/>
      <c r="BD26" s="434"/>
      <c r="BE26" s="434"/>
      <c r="BF26" s="434"/>
      <c r="BG26" s="434"/>
      <c r="BH26" s="434"/>
      <c r="BI26" s="434"/>
      <c r="BJ26" s="434"/>
      <c r="BK26" s="434"/>
      <c r="BL26" s="434"/>
      <c r="BM26" s="435"/>
      <c r="BN26" s="430" t="s">
        <v>136</v>
      </c>
      <c r="BO26" s="431"/>
      <c r="BP26" s="431"/>
      <c r="BQ26" s="431"/>
      <c r="BR26" s="431"/>
      <c r="BS26" s="431"/>
      <c r="BT26" s="431"/>
      <c r="BU26" s="432"/>
      <c r="BV26" s="430" t="s">
        <v>179</v>
      </c>
      <c r="BW26" s="431"/>
      <c r="BX26" s="431"/>
      <c r="BY26" s="431"/>
      <c r="BZ26" s="431"/>
      <c r="CA26" s="431"/>
      <c r="CB26" s="431"/>
      <c r="CC26" s="432"/>
      <c r="CD26" s="201"/>
      <c r="CE26" s="540"/>
      <c r="CF26" s="540"/>
      <c r="CG26" s="540"/>
      <c r="CH26" s="540"/>
      <c r="CI26" s="540"/>
      <c r="CJ26" s="540"/>
      <c r="CK26" s="540"/>
      <c r="CL26" s="540"/>
      <c r="CM26" s="540"/>
      <c r="CN26" s="540"/>
      <c r="CO26" s="540"/>
      <c r="CP26" s="540"/>
      <c r="CQ26" s="540"/>
      <c r="CR26" s="540"/>
      <c r="CS26" s="541"/>
      <c r="CT26" s="427"/>
      <c r="CU26" s="428"/>
      <c r="CV26" s="428"/>
      <c r="CW26" s="428"/>
      <c r="CX26" s="428"/>
      <c r="CY26" s="428"/>
      <c r="CZ26" s="428"/>
      <c r="DA26" s="429"/>
      <c r="DB26" s="427"/>
      <c r="DC26" s="428"/>
      <c r="DD26" s="428"/>
      <c r="DE26" s="428"/>
      <c r="DF26" s="428"/>
      <c r="DG26" s="428"/>
      <c r="DH26" s="428"/>
      <c r="DI26" s="429"/>
    </row>
    <row r="27" spans="1:119" ht="18.75" customHeight="1" thickBot="1" x14ac:dyDescent="0.2">
      <c r="A27" s="187"/>
      <c r="B27" s="570"/>
      <c r="C27" s="571"/>
      <c r="D27" s="572"/>
      <c r="E27" s="480" t="s">
        <v>180</v>
      </c>
      <c r="F27" s="460"/>
      <c r="G27" s="460"/>
      <c r="H27" s="460"/>
      <c r="I27" s="460"/>
      <c r="J27" s="460"/>
      <c r="K27" s="461"/>
      <c r="L27" s="481">
        <v>1</v>
      </c>
      <c r="M27" s="482"/>
      <c r="N27" s="482"/>
      <c r="O27" s="482"/>
      <c r="P27" s="524"/>
      <c r="Q27" s="481">
        <v>4980</v>
      </c>
      <c r="R27" s="482"/>
      <c r="S27" s="482"/>
      <c r="T27" s="482"/>
      <c r="U27" s="482"/>
      <c r="V27" s="524"/>
      <c r="W27" s="583"/>
      <c r="X27" s="571"/>
      <c r="Y27" s="572"/>
      <c r="Z27" s="480" t="s">
        <v>181</v>
      </c>
      <c r="AA27" s="460"/>
      <c r="AB27" s="460"/>
      <c r="AC27" s="460"/>
      <c r="AD27" s="460"/>
      <c r="AE27" s="460"/>
      <c r="AF27" s="460"/>
      <c r="AG27" s="461"/>
      <c r="AH27" s="481">
        <v>72</v>
      </c>
      <c r="AI27" s="482"/>
      <c r="AJ27" s="482"/>
      <c r="AK27" s="482"/>
      <c r="AL27" s="524"/>
      <c r="AM27" s="481">
        <v>247971</v>
      </c>
      <c r="AN27" s="482"/>
      <c r="AO27" s="482"/>
      <c r="AP27" s="482"/>
      <c r="AQ27" s="482"/>
      <c r="AR27" s="524"/>
      <c r="AS27" s="481">
        <v>3444</v>
      </c>
      <c r="AT27" s="482"/>
      <c r="AU27" s="482"/>
      <c r="AV27" s="482"/>
      <c r="AW27" s="482"/>
      <c r="AX27" s="483"/>
      <c r="AY27" s="525" t="s">
        <v>182</v>
      </c>
      <c r="AZ27" s="526"/>
      <c r="BA27" s="526"/>
      <c r="BB27" s="526"/>
      <c r="BC27" s="526"/>
      <c r="BD27" s="526"/>
      <c r="BE27" s="526"/>
      <c r="BF27" s="526"/>
      <c r="BG27" s="526"/>
      <c r="BH27" s="526"/>
      <c r="BI27" s="526"/>
      <c r="BJ27" s="526"/>
      <c r="BK27" s="526"/>
      <c r="BL27" s="526"/>
      <c r="BM27" s="527"/>
      <c r="BN27" s="606">
        <v>400000</v>
      </c>
      <c r="BO27" s="607"/>
      <c r="BP27" s="607"/>
      <c r="BQ27" s="607"/>
      <c r="BR27" s="607"/>
      <c r="BS27" s="607"/>
      <c r="BT27" s="607"/>
      <c r="BU27" s="608"/>
      <c r="BV27" s="606">
        <v>400000</v>
      </c>
      <c r="BW27" s="607"/>
      <c r="BX27" s="607"/>
      <c r="BY27" s="607"/>
      <c r="BZ27" s="607"/>
      <c r="CA27" s="607"/>
      <c r="CB27" s="607"/>
      <c r="CC27" s="608"/>
      <c r="CD27" s="203"/>
      <c r="CE27" s="540"/>
      <c r="CF27" s="540"/>
      <c r="CG27" s="540"/>
      <c r="CH27" s="540"/>
      <c r="CI27" s="540"/>
      <c r="CJ27" s="540"/>
      <c r="CK27" s="540"/>
      <c r="CL27" s="540"/>
      <c r="CM27" s="540"/>
      <c r="CN27" s="540"/>
      <c r="CO27" s="540"/>
      <c r="CP27" s="540"/>
      <c r="CQ27" s="540"/>
      <c r="CR27" s="540"/>
      <c r="CS27" s="541"/>
      <c r="CT27" s="427"/>
      <c r="CU27" s="428"/>
      <c r="CV27" s="428"/>
      <c r="CW27" s="428"/>
      <c r="CX27" s="428"/>
      <c r="CY27" s="428"/>
      <c r="CZ27" s="428"/>
      <c r="DA27" s="429"/>
      <c r="DB27" s="427"/>
      <c r="DC27" s="428"/>
      <c r="DD27" s="428"/>
      <c r="DE27" s="428"/>
      <c r="DF27" s="428"/>
      <c r="DG27" s="428"/>
      <c r="DH27" s="428"/>
      <c r="DI27" s="429"/>
      <c r="DJ27" s="186"/>
      <c r="DK27" s="186"/>
      <c r="DL27" s="186"/>
      <c r="DM27" s="186"/>
      <c r="DN27" s="186"/>
      <c r="DO27" s="186"/>
    </row>
    <row r="28" spans="1:119" ht="18.75" customHeight="1" x14ac:dyDescent="0.15">
      <c r="A28" s="187"/>
      <c r="B28" s="570"/>
      <c r="C28" s="571"/>
      <c r="D28" s="572"/>
      <c r="E28" s="480" t="s">
        <v>183</v>
      </c>
      <c r="F28" s="460"/>
      <c r="G28" s="460"/>
      <c r="H28" s="460"/>
      <c r="I28" s="460"/>
      <c r="J28" s="460"/>
      <c r="K28" s="461"/>
      <c r="L28" s="481">
        <v>1</v>
      </c>
      <c r="M28" s="482"/>
      <c r="N28" s="482"/>
      <c r="O28" s="482"/>
      <c r="P28" s="524"/>
      <c r="Q28" s="481">
        <v>4490</v>
      </c>
      <c r="R28" s="482"/>
      <c r="S28" s="482"/>
      <c r="T28" s="482"/>
      <c r="U28" s="482"/>
      <c r="V28" s="524"/>
      <c r="W28" s="583"/>
      <c r="X28" s="571"/>
      <c r="Y28" s="572"/>
      <c r="Z28" s="480" t="s">
        <v>184</v>
      </c>
      <c r="AA28" s="460"/>
      <c r="AB28" s="460"/>
      <c r="AC28" s="460"/>
      <c r="AD28" s="460"/>
      <c r="AE28" s="460"/>
      <c r="AF28" s="460"/>
      <c r="AG28" s="461"/>
      <c r="AH28" s="481" t="s">
        <v>136</v>
      </c>
      <c r="AI28" s="482"/>
      <c r="AJ28" s="482"/>
      <c r="AK28" s="482"/>
      <c r="AL28" s="524"/>
      <c r="AM28" s="481" t="s">
        <v>179</v>
      </c>
      <c r="AN28" s="482"/>
      <c r="AO28" s="482"/>
      <c r="AP28" s="482"/>
      <c r="AQ28" s="482"/>
      <c r="AR28" s="524"/>
      <c r="AS28" s="481" t="s">
        <v>179</v>
      </c>
      <c r="AT28" s="482"/>
      <c r="AU28" s="482"/>
      <c r="AV28" s="482"/>
      <c r="AW28" s="482"/>
      <c r="AX28" s="483"/>
      <c r="AY28" s="609" t="s">
        <v>185</v>
      </c>
      <c r="AZ28" s="610"/>
      <c r="BA28" s="610"/>
      <c r="BB28" s="611"/>
      <c r="BC28" s="390" t="s">
        <v>47</v>
      </c>
      <c r="BD28" s="391"/>
      <c r="BE28" s="391"/>
      <c r="BF28" s="391"/>
      <c r="BG28" s="391"/>
      <c r="BH28" s="391"/>
      <c r="BI28" s="391"/>
      <c r="BJ28" s="391"/>
      <c r="BK28" s="391"/>
      <c r="BL28" s="391"/>
      <c r="BM28" s="392"/>
      <c r="BN28" s="393">
        <v>3677483</v>
      </c>
      <c r="BO28" s="394"/>
      <c r="BP28" s="394"/>
      <c r="BQ28" s="394"/>
      <c r="BR28" s="394"/>
      <c r="BS28" s="394"/>
      <c r="BT28" s="394"/>
      <c r="BU28" s="395"/>
      <c r="BV28" s="393">
        <v>3839150</v>
      </c>
      <c r="BW28" s="394"/>
      <c r="BX28" s="394"/>
      <c r="BY28" s="394"/>
      <c r="BZ28" s="394"/>
      <c r="CA28" s="394"/>
      <c r="CB28" s="394"/>
      <c r="CC28" s="395"/>
      <c r="CD28" s="201"/>
      <c r="CE28" s="540"/>
      <c r="CF28" s="540"/>
      <c r="CG28" s="540"/>
      <c r="CH28" s="540"/>
      <c r="CI28" s="540"/>
      <c r="CJ28" s="540"/>
      <c r="CK28" s="540"/>
      <c r="CL28" s="540"/>
      <c r="CM28" s="540"/>
      <c r="CN28" s="540"/>
      <c r="CO28" s="540"/>
      <c r="CP28" s="540"/>
      <c r="CQ28" s="540"/>
      <c r="CR28" s="540"/>
      <c r="CS28" s="541"/>
      <c r="CT28" s="427"/>
      <c r="CU28" s="428"/>
      <c r="CV28" s="428"/>
      <c r="CW28" s="428"/>
      <c r="CX28" s="428"/>
      <c r="CY28" s="428"/>
      <c r="CZ28" s="428"/>
      <c r="DA28" s="429"/>
      <c r="DB28" s="427"/>
      <c r="DC28" s="428"/>
      <c r="DD28" s="428"/>
      <c r="DE28" s="428"/>
      <c r="DF28" s="428"/>
      <c r="DG28" s="428"/>
      <c r="DH28" s="428"/>
      <c r="DI28" s="429"/>
      <c r="DJ28" s="186"/>
      <c r="DK28" s="186"/>
      <c r="DL28" s="186"/>
      <c r="DM28" s="186"/>
      <c r="DN28" s="186"/>
      <c r="DO28" s="186"/>
    </row>
    <row r="29" spans="1:119" ht="18.75" customHeight="1" x14ac:dyDescent="0.15">
      <c r="A29" s="187"/>
      <c r="B29" s="570"/>
      <c r="C29" s="571"/>
      <c r="D29" s="572"/>
      <c r="E29" s="480" t="s">
        <v>186</v>
      </c>
      <c r="F29" s="460"/>
      <c r="G29" s="460"/>
      <c r="H29" s="460"/>
      <c r="I29" s="460"/>
      <c r="J29" s="460"/>
      <c r="K29" s="461"/>
      <c r="L29" s="481">
        <v>20</v>
      </c>
      <c r="M29" s="482"/>
      <c r="N29" s="482"/>
      <c r="O29" s="482"/>
      <c r="P29" s="524"/>
      <c r="Q29" s="481">
        <v>4320</v>
      </c>
      <c r="R29" s="482"/>
      <c r="S29" s="482"/>
      <c r="T29" s="482"/>
      <c r="U29" s="482"/>
      <c r="V29" s="524"/>
      <c r="W29" s="584"/>
      <c r="X29" s="585"/>
      <c r="Y29" s="586"/>
      <c r="Z29" s="480" t="s">
        <v>187</v>
      </c>
      <c r="AA29" s="460"/>
      <c r="AB29" s="460"/>
      <c r="AC29" s="460"/>
      <c r="AD29" s="460"/>
      <c r="AE29" s="460"/>
      <c r="AF29" s="460"/>
      <c r="AG29" s="461"/>
      <c r="AH29" s="481">
        <v>963</v>
      </c>
      <c r="AI29" s="482"/>
      <c r="AJ29" s="482"/>
      <c r="AK29" s="482"/>
      <c r="AL29" s="524"/>
      <c r="AM29" s="481">
        <v>3081351</v>
      </c>
      <c r="AN29" s="482"/>
      <c r="AO29" s="482"/>
      <c r="AP29" s="482"/>
      <c r="AQ29" s="482"/>
      <c r="AR29" s="524"/>
      <c r="AS29" s="481">
        <v>3200</v>
      </c>
      <c r="AT29" s="482"/>
      <c r="AU29" s="482"/>
      <c r="AV29" s="482"/>
      <c r="AW29" s="482"/>
      <c r="AX29" s="483"/>
      <c r="AY29" s="612"/>
      <c r="AZ29" s="613"/>
      <c r="BA29" s="613"/>
      <c r="BB29" s="614"/>
      <c r="BC29" s="464" t="s">
        <v>188</v>
      </c>
      <c r="BD29" s="465"/>
      <c r="BE29" s="465"/>
      <c r="BF29" s="465"/>
      <c r="BG29" s="465"/>
      <c r="BH29" s="465"/>
      <c r="BI29" s="465"/>
      <c r="BJ29" s="465"/>
      <c r="BK29" s="465"/>
      <c r="BL29" s="465"/>
      <c r="BM29" s="466"/>
      <c r="BN29" s="430">
        <v>273524</v>
      </c>
      <c r="BO29" s="431"/>
      <c r="BP29" s="431"/>
      <c r="BQ29" s="431"/>
      <c r="BR29" s="431"/>
      <c r="BS29" s="431"/>
      <c r="BT29" s="431"/>
      <c r="BU29" s="432"/>
      <c r="BV29" s="430">
        <v>273464</v>
      </c>
      <c r="BW29" s="431"/>
      <c r="BX29" s="431"/>
      <c r="BY29" s="431"/>
      <c r="BZ29" s="431"/>
      <c r="CA29" s="431"/>
      <c r="CB29" s="431"/>
      <c r="CC29" s="432"/>
      <c r="CD29" s="203"/>
      <c r="CE29" s="540"/>
      <c r="CF29" s="540"/>
      <c r="CG29" s="540"/>
      <c r="CH29" s="540"/>
      <c r="CI29" s="540"/>
      <c r="CJ29" s="540"/>
      <c r="CK29" s="540"/>
      <c r="CL29" s="540"/>
      <c r="CM29" s="540"/>
      <c r="CN29" s="540"/>
      <c r="CO29" s="540"/>
      <c r="CP29" s="540"/>
      <c r="CQ29" s="540"/>
      <c r="CR29" s="540"/>
      <c r="CS29" s="541"/>
      <c r="CT29" s="427"/>
      <c r="CU29" s="428"/>
      <c r="CV29" s="428"/>
      <c r="CW29" s="428"/>
      <c r="CX29" s="428"/>
      <c r="CY29" s="428"/>
      <c r="CZ29" s="428"/>
      <c r="DA29" s="429"/>
      <c r="DB29" s="427"/>
      <c r="DC29" s="428"/>
      <c r="DD29" s="428"/>
      <c r="DE29" s="428"/>
      <c r="DF29" s="428"/>
      <c r="DG29" s="428"/>
      <c r="DH29" s="428"/>
      <c r="DI29" s="429"/>
      <c r="DJ29" s="186"/>
      <c r="DK29" s="186"/>
      <c r="DL29" s="186"/>
      <c r="DM29" s="186"/>
      <c r="DN29" s="186"/>
      <c r="DO29" s="186"/>
    </row>
    <row r="30" spans="1:119" ht="18.75" customHeight="1" thickBot="1" x14ac:dyDescent="0.2">
      <c r="A30" s="187"/>
      <c r="B30" s="573"/>
      <c r="C30" s="574"/>
      <c r="D30" s="575"/>
      <c r="E30" s="484"/>
      <c r="F30" s="485"/>
      <c r="G30" s="485"/>
      <c r="H30" s="485"/>
      <c r="I30" s="485"/>
      <c r="J30" s="485"/>
      <c r="K30" s="486"/>
      <c r="L30" s="587"/>
      <c r="M30" s="588"/>
      <c r="N30" s="588"/>
      <c r="O30" s="588"/>
      <c r="P30" s="589"/>
      <c r="Q30" s="587"/>
      <c r="R30" s="588"/>
      <c r="S30" s="588"/>
      <c r="T30" s="588"/>
      <c r="U30" s="588"/>
      <c r="V30" s="589"/>
      <c r="W30" s="590" t="s">
        <v>189</v>
      </c>
      <c r="X30" s="591"/>
      <c r="Y30" s="591"/>
      <c r="Z30" s="591"/>
      <c r="AA30" s="591"/>
      <c r="AB30" s="591"/>
      <c r="AC30" s="591"/>
      <c r="AD30" s="591"/>
      <c r="AE30" s="591"/>
      <c r="AF30" s="591"/>
      <c r="AG30" s="592"/>
      <c r="AH30" s="549">
        <v>99.7</v>
      </c>
      <c r="AI30" s="550"/>
      <c r="AJ30" s="550"/>
      <c r="AK30" s="550"/>
      <c r="AL30" s="550"/>
      <c r="AM30" s="550"/>
      <c r="AN30" s="550"/>
      <c r="AO30" s="550"/>
      <c r="AP30" s="550"/>
      <c r="AQ30" s="550"/>
      <c r="AR30" s="550"/>
      <c r="AS30" s="550"/>
      <c r="AT30" s="550"/>
      <c r="AU30" s="550"/>
      <c r="AV30" s="550"/>
      <c r="AW30" s="550"/>
      <c r="AX30" s="552"/>
      <c r="AY30" s="615"/>
      <c r="AZ30" s="616"/>
      <c r="BA30" s="616"/>
      <c r="BB30" s="617"/>
      <c r="BC30" s="603" t="s">
        <v>49</v>
      </c>
      <c r="BD30" s="604"/>
      <c r="BE30" s="604"/>
      <c r="BF30" s="604"/>
      <c r="BG30" s="604"/>
      <c r="BH30" s="604"/>
      <c r="BI30" s="604"/>
      <c r="BJ30" s="604"/>
      <c r="BK30" s="604"/>
      <c r="BL30" s="604"/>
      <c r="BM30" s="605"/>
      <c r="BN30" s="606">
        <v>4701371</v>
      </c>
      <c r="BO30" s="607"/>
      <c r="BP30" s="607"/>
      <c r="BQ30" s="607"/>
      <c r="BR30" s="607"/>
      <c r="BS30" s="607"/>
      <c r="BT30" s="607"/>
      <c r="BU30" s="608"/>
      <c r="BV30" s="606">
        <v>4825097</v>
      </c>
      <c r="BW30" s="607"/>
      <c r="BX30" s="607"/>
      <c r="BY30" s="607"/>
      <c r="BZ30" s="607"/>
      <c r="CA30" s="607"/>
      <c r="CB30" s="607"/>
      <c r="CC30" s="60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4" t="s">
        <v>196</v>
      </c>
      <c r="D33" s="454"/>
      <c r="E33" s="419" t="s">
        <v>197</v>
      </c>
      <c r="F33" s="419"/>
      <c r="G33" s="419"/>
      <c r="H33" s="419"/>
      <c r="I33" s="419"/>
      <c r="J33" s="419"/>
      <c r="K33" s="419"/>
      <c r="L33" s="419"/>
      <c r="M33" s="419"/>
      <c r="N33" s="419"/>
      <c r="O33" s="419"/>
      <c r="P33" s="419"/>
      <c r="Q33" s="419"/>
      <c r="R33" s="419"/>
      <c r="S33" s="419"/>
      <c r="T33" s="216"/>
      <c r="U33" s="454" t="s">
        <v>196</v>
      </c>
      <c r="V33" s="454"/>
      <c r="W33" s="419" t="s">
        <v>198</v>
      </c>
      <c r="X33" s="419"/>
      <c r="Y33" s="419"/>
      <c r="Z33" s="419"/>
      <c r="AA33" s="419"/>
      <c r="AB33" s="419"/>
      <c r="AC33" s="419"/>
      <c r="AD33" s="419"/>
      <c r="AE33" s="419"/>
      <c r="AF33" s="419"/>
      <c r="AG33" s="419"/>
      <c r="AH33" s="419"/>
      <c r="AI33" s="419"/>
      <c r="AJ33" s="419"/>
      <c r="AK33" s="419"/>
      <c r="AL33" s="216"/>
      <c r="AM33" s="454" t="s">
        <v>196</v>
      </c>
      <c r="AN33" s="454"/>
      <c r="AO33" s="419" t="s">
        <v>198</v>
      </c>
      <c r="AP33" s="419"/>
      <c r="AQ33" s="419"/>
      <c r="AR33" s="419"/>
      <c r="AS33" s="419"/>
      <c r="AT33" s="419"/>
      <c r="AU33" s="419"/>
      <c r="AV33" s="419"/>
      <c r="AW33" s="419"/>
      <c r="AX33" s="419"/>
      <c r="AY33" s="419"/>
      <c r="AZ33" s="419"/>
      <c r="BA33" s="419"/>
      <c r="BB33" s="419"/>
      <c r="BC33" s="419"/>
      <c r="BD33" s="217"/>
      <c r="BE33" s="419" t="s">
        <v>199</v>
      </c>
      <c r="BF33" s="419"/>
      <c r="BG33" s="419" t="s">
        <v>200</v>
      </c>
      <c r="BH33" s="419"/>
      <c r="BI33" s="419"/>
      <c r="BJ33" s="419"/>
      <c r="BK33" s="419"/>
      <c r="BL33" s="419"/>
      <c r="BM33" s="419"/>
      <c r="BN33" s="419"/>
      <c r="BO33" s="419"/>
      <c r="BP33" s="419"/>
      <c r="BQ33" s="419"/>
      <c r="BR33" s="419"/>
      <c r="BS33" s="419"/>
      <c r="BT33" s="419"/>
      <c r="BU33" s="419"/>
      <c r="BV33" s="217"/>
      <c r="BW33" s="454" t="s">
        <v>199</v>
      </c>
      <c r="BX33" s="454"/>
      <c r="BY33" s="419" t="s">
        <v>201</v>
      </c>
      <c r="BZ33" s="419"/>
      <c r="CA33" s="419"/>
      <c r="CB33" s="419"/>
      <c r="CC33" s="419"/>
      <c r="CD33" s="419"/>
      <c r="CE33" s="419"/>
      <c r="CF33" s="419"/>
      <c r="CG33" s="419"/>
      <c r="CH33" s="419"/>
      <c r="CI33" s="419"/>
      <c r="CJ33" s="419"/>
      <c r="CK33" s="419"/>
      <c r="CL33" s="419"/>
      <c r="CM33" s="419"/>
      <c r="CN33" s="216"/>
      <c r="CO33" s="454" t="s">
        <v>196</v>
      </c>
      <c r="CP33" s="454"/>
      <c r="CQ33" s="419" t="s">
        <v>202</v>
      </c>
      <c r="CR33" s="419"/>
      <c r="CS33" s="419"/>
      <c r="CT33" s="419"/>
      <c r="CU33" s="419"/>
      <c r="CV33" s="419"/>
      <c r="CW33" s="419"/>
      <c r="CX33" s="419"/>
      <c r="CY33" s="419"/>
      <c r="CZ33" s="419"/>
      <c r="DA33" s="419"/>
      <c r="DB33" s="419"/>
      <c r="DC33" s="419"/>
      <c r="DD33" s="419"/>
      <c r="DE33" s="419"/>
      <c r="DF33" s="216"/>
      <c r="DG33" s="618" t="s">
        <v>203</v>
      </c>
      <c r="DH33" s="618"/>
      <c r="DI33" s="218"/>
      <c r="DJ33" s="186"/>
      <c r="DK33" s="186"/>
      <c r="DL33" s="186"/>
      <c r="DM33" s="186"/>
      <c r="DN33" s="186"/>
      <c r="DO33" s="186"/>
    </row>
    <row r="34" spans="1:119" ht="32.25" customHeight="1" x14ac:dyDescent="0.15">
      <c r="A34" s="187"/>
      <c r="B34" s="213"/>
      <c r="C34" s="619">
        <f>IF(E34="","",1)</f>
        <v>1</v>
      </c>
      <c r="D34" s="619"/>
      <c r="E34" s="620" t="str">
        <f>IF('各会計、関係団体の財政状況及び健全化判断比率'!B7="","",'各会計、関係団体の財政状況及び健全化判断比率'!B7)</f>
        <v>一般会計</v>
      </c>
      <c r="F34" s="620"/>
      <c r="G34" s="620"/>
      <c r="H34" s="620"/>
      <c r="I34" s="620"/>
      <c r="J34" s="620"/>
      <c r="K34" s="620"/>
      <c r="L34" s="620"/>
      <c r="M34" s="620"/>
      <c r="N34" s="620"/>
      <c r="O34" s="620"/>
      <c r="P34" s="620"/>
      <c r="Q34" s="620"/>
      <c r="R34" s="620"/>
      <c r="S34" s="620"/>
      <c r="T34" s="214"/>
      <c r="U34" s="619">
        <f>IF(W34="","",MAX(C34:D43)+1)</f>
        <v>5</v>
      </c>
      <c r="V34" s="619"/>
      <c r="W34" s="620" t="str">
        <f>IF('各会計、関係団体の財政状況及び健全化判断比率'!B28="","",'各会計、関係団体の財政状況及び健全化判断比率'!B28)</f>
        <v>国民健康保険事業特別会計</v>
      </c>
      <c r="X34" s="620"/>
      <c r="Y34" s="620"/>
      <c r="Z34" s="620"/>
      <c r="AA34" s="620"/>
      <c r="AB34" s="620"/>
      <c r="AC34" s="620"/>
      <c r="AD34" s="620"/>
      <c r="AE34" s="620"/>
      <c r="AF34" s="620"/>
      <c r="AG34" s="620"/>
      <c r="AH34" s="620"/>
      <c r="AI34" s="620"/>
      <c r="AJ34" s="620"/>
      <c r="AK34" s="620"/>
      <c r="AL34" s="214"/>
      <c r="AM34" s="619">
        <f>IF(AO34="","",MAX(C34:D43,U34:V43)+1)</f>
        <v>8</v>
      </c>
      <c r="AN34" s="619"/>
      <c r="AO34" s="620" t="str">
        <f>IF('各会計、関係団体の財政状況及び健全化判断比率'!B31="","",'各会計、関係団体の財政状況及び健全化判断比率'!B31)</f>
        <v>水道事業会計</v>
      </c>
      <c r="AP34" s="620"/>
      <c r="AQ34" s="620"/>
      <c r="AR34" s="620"/>
      <c r="AS34" s="620"/>
      <c r="AT34" s="620"/>
      <c r="AU34" s="620"/>
      <c r="AV34" s="620"/>
      <c r="AW34" s="620"/>
      <c r="AX34" s="620"/>
      <c r="AY34" s="620"/>
      <c r="AZ34" s="620"/>
      <c r="BA34" s="620"/>
      <c r="BB34" s="620"/>
      <c r="BC34" s="620"/>
      <c r="BD34" s="214"/>
      <c r="BE34" s="619">
        <f>IF(BG34="","",MAX(C34:D43,U34:V43,AM34:AN43)+1)</f>
        <v>9</v>
      </c>
      <c r="BF34" s="619"/>
      <c r="BG34" s="620" t="str">
        <f>IF('各会計、関係団体の財政状況及び健全化判断比率'!B32="","",'各会計、関係団体の財政状況及び健全化判断比率'!B32)</f>
        <v>下水道事業特別会計</v>
      </c>
      <c r="BH34" s="620"/>
      <c r="BI34" s="620"/>
      <c r="BJ34" s="620"/>
      <c r="BK34" s="620"/>
      <c r="BL34" s="620"/>
      <c r="BM34" s="620"/>
      <c r="BN34" s="620"/>
      <c r="BO34" s="620"/>
      <c r="BP34" s="620"/>
      <c r="BQ34" s="620"/>
      <c r="BR34" s="620"/>
      <c r="BS34" s="620"/>
      <c r="BT34" s="620"/>
      <c r="BU34" s="620"/>
      <c r="BV34" s="214"/>
      <c r="BW34" s="619">
        <f>IF(BY34="","",MAX(C34:D43,U34:V43,AM34:AN43,BE34:BF43)+1)</f>
        <v>12</v>
      </c>
      <c r="BX34" s="619"/>
      <c r="BY34" s="620" t="str">
        <f>IF('各会計、関係団体の財政状況及び健全化判断比率'!B68="","",'各会計、関係団体の財政状況及び健全化判断比率'!B68)</f>
        <v>桐生地域医療組合</v>
      </c>
      <c r="BZ34" s="620"/>
      <c r="CA34" s="620"/>
      <c r="CB34" s="620"/>
      <c r="CC34" s="620"/>
      <c r="CD34" s="620"/>
      <c r="CE34" s="620"/>
      <c r="CF34" s="620"/>
      <c r="CG34" s="620"/>
      <c r="CH34" s="620"/>
      <c r="CI34" s="620"/>
      <c r="CJ34" s="620"/>
      <c r="CK34" s="620"/>
      <c r="CL34" s="620"/>
      <c r="CM34" s="620"/>
      <c r="CN34" s="214"/>
      <c r="CO34" s="619">
        <f>IF(CQ34="","",MAX(C34:D43,U34:V43,AM34:AN43,BE34:BF43,BW34:BX43)+1)</f>
        <v>17</v>
      </c>
      <c r="CP34" s="619"/>
      <c r="CQ34" s="620" t="str">
        <f>IF('各会計、関係団体の財政状況及び健全化判断比率'!BS7="","",'各会計、関係団体の財政状況及び健全化判断比率'!BS7)</f>
        <v>桐生地域地場産業振興センター</v>
      </c>
      <c r="CR34" s="620"/>
      <c r="CS34" s="620"/>
      <c r="CT34" s="620"/>
      <c r="CU34" s="620"/>
      <c r="CV34" s="620"/>
      <c r="CW34" s="620"/>
      <c r="CX34" s="620"/>
      <c r="CY34" s="620"/>
      <c r="CZ34" s="620"/>
      <c r="DA34" s="620"/>
      <c r="DB34" s="620"/>
      <c r="DC34" s="620"/>
      <c r="DD34" s="620"/>
      <c r="DE34" s="620"/>
      <c r="DF34" s="211"/>
      <c r="DG34" s="621" t="str">
        <f>IF('各会計、関係団体の財政状況及び健全化判断比率'!BR7="","",'各会計、関係団体の財政状況及び健全化判断比率'!BR7)</f>
        <v/>
      </c>
      <c r="DH34" s="621"/>
      <c r="DI34" s="218"/>
      <c r="DJ34" s="186"/>
      <c r="DK34" s="186"/>
      <c r="DL34" s="186"/>
      <c r="DM34" s="186"/>
      <c r="DN34" s="186"/>
      <c r="DO34" s="186"/>
    </row>
    <row r="35" spans="1:119" ht="32.25" customHeight="1" x14ac:dyDescent="0.15">
      <c r="A35" s="187"/>
      <c r="B35" s="213"/>
      <c r="C35" s="619">
        <f>IF(E35="","",C34+1)</f>
        <v>2</v>
      </c>
      <c r="D35" s="619"/>
      <c r="E35" s="620" t="str">
        <f>IF('各会計、関係団体の財政状況及び健全化判断比率'!B8="","",'各会計、関係団体の財政状況及び健全化判断比率'!B8)</f>
        <v>学校給食共同調理場事業特別会計</v>
      </c>
      <c r="F35" s="620"/>
      <c r="G35" s="620"/>
      <c r="H35" s="620"/>
      <c r="I35" s="620"/>
      <c r="J35" s="620"/>
      <c r="K35" s="620"/>
      <c r="L35" s="620"/>
      <c r="M35" s="620"/>
      <c r="N35" s="620"/>
      <c r="O35" s="620"/>
      <c r="P35" s="620"/>
      <c r="Q35" s="620"/>
      <c r="R35" s="620"/>
      <c r="S35" s="620"/>
      <c r="T35" s="214"/>
      <c r="U35" s="619">
        <f>IF(W35="","",U34+1)</f>
        <v>6</v>
      </c>
      <c r="V35" s="619"/>
      <c r="W35" s="620" t="str">
        <f>IF('各会計、関係団体の財政状況及び健全化判断比率'!B29="","",'各会計、関係団体の財政状況及び健全化判断比率'!B29)</f>
        <v>介護保険事業特別会計</v>
      </c>
      <c r="X35" s="620"/>
      <c r="Y35" s="620"/>
      <c r="Z35" s="620"/>
      <c r="AA35" s="620"/>
      <c r="AB35" s="620"/>
      <c r="AC35" s="620"/>
      <c r="AD35" s="620"/>
      <c r="AE35" s="620"/>
      <c r="AF35" s="620"/>
      <c r="AG35" s="620"/>
      <c r="AH35" s="620"/>
      <c r="AI35" s="620"/>
      <c r="AJ35" s="620"/>
      <c r="AK35" s="620"/>
      <c r="AL35" s="214"/>
      <c r="AM35" s="619" t="str">
        <f t="shared" ref="AM35:AM43" si="0">IF(AO35="","",AM34+1)</f>
        <v/>
      </c>
      <c r="AN35" s="619"/>
      <c r="AO35" s="620"/>
      <c r="AP35" s="620"/>
      <c r="AQ35" s="620"/>
      <c r="AR35" s="620"/>
      <c r="AS35" s="620"/>
      <c r="AT35" s="620"/>
      <c r="AU35" s="620"/>
      <c r="AV35" s="620"/>
      <c r="AW35" s="620"/>
      <c r="AX35" s="620"/>
      <c r="AY35" s="620"/>
      <c r="AZ35" s="620"/>
      <c r="BA35" s="620"/>
      <c r="BB35" s="620"/>
      <c r="BC35" s="620"/>
      <c r="BD35" s="214"/>
      <c r="BE35" s="619">
        <f t="shared" ref="BE35:BE43" si="1">IF(BG35="","",BE34+1)</f>
        <v>10</v>
      </c>
      <c r="BF35" s="619"/>
      <c r="BG35" s="620" t="str">
        <f>IF('各会計、関係団体の財政状況及び健全化判断比率'!B33="","",'各会計、関係団体の財政状況及び健全化判断比率'!B33)</f>
        <v>農業集落排水事業特別会計</v>
      </c>
      <c r="BH35" s="620"/>
      <c r="BI35" s="620"/>
      <c r="BJ35" s="620"/>
      <c r="BK35" s="620"/>
      <c r="BL35" s="620"/>
      <c r="BM35" s="620"/>
      <c r="BN35" s="620"/>
      <c r="BO35" s="620"/>
      <c r="BP35" s="620"/>
      <c r="BQ35" s="620"/>
      <c r="BR35" s="620"/>
      <c r="BS35" s="620"/>
      <c r="BT35" s="620"/>
      <c r="BU35" s="620"/>
      <c r="BV35" s="214"/>
      <c r="BW35" s="619">
        <f t="shared" ref="BW35:BW43" si="2">IF(BY35="","",BW34+1)</f>
        <v>13</v>
      </c>
      <c r="BX35" s="619"/>
      <c r="BY35" s="620" t="str">
        <f>IF('各会計、関係団体の財政状況及び健全化判断比率'!B69="","",'各会計、関係団体の財政状況及び健全化判断比率'!B69)</f>
        <v>群馬県後期高齢者医療広域連合組合（一般会計）</v>
      </c>
      <c r="BZ35" s="620"/>
      <c r="CA35" s="620"/>
      <c r="CB35" s="620"/>
      <c r="CC35" s="620"/>
      <c r="CD35" s="620"/>
      <c r="CE35" s="620"/>
      <c r="CF35" s="620"/>
      <c r="CG35" s="620"/>
      <c r="CH35" s="620"/>
      <c r="CI35" s="620"/>
      <c r="CJ35" s="620"/>
      <c r="CK35" s="620"/>
      <c r="CL35" s="620"/>
      <c r="CM35" s="620"/>
      <c r="CN35" s="214"/>
      <c r="CO35" s="619">
        <f t="shared" ref="CO35:CO43" si="3">IF(CQ35="","",CO34+1)</f>
        <v>18</v>
      </c>
      <c r="CP35" s="619"/>
      <c r="CQ35" s="620" t="str">
        <f>IF('各会計、関係団体の財政状況及び健全化判断比率'!BS8="","",'各会計、関係団体の財政状況及び健全化判断比率'!BS8)</f>
        <v>桐生市スポーツ文化事業団</v>
      </c>
      <c r="CR35" s="620"/>
      <c r="CS35" s="620"/>
      <c r="CT35" s="620"/>
      <c r="CU35" s="620"/>
      <c r="CV35" s="620"/>
      <c r="CW35" s="620"/>
      <c r="CX35" s="620"/>
      <c r="CY35" s="620"/>
      <c r="CZ35" s="620"/>
      <c r="DA35" s="620"/>
      <c r="DB35" s="620"/>
      <c r="DC35" s="620"/>
      <c r="DD35" s="620"/>
      <c r="DE35" s="620"/>
      <c r="DF35" s="211"/>
      <c r="DG35" s="621" t="str">
        <f>IF('各会計、関係団体の財政状況及び健全化判断比率'!BR8="","",'各会計、関係団体の財政状況及び健全化判断比率'!BR8)</f>
        <v/>
      </c>
      <c r="DH35" s="621"/>
      <c r="DI35" s="218"/>
      <c r="DJ35" s="186"/>
      <c r="DK35" s="186"/>
      <c r="DL35" s="186"/>
      <c r="DM35" s="186"/>
      <c r="DN35" s="186"/>
      <c r="DO35" s="186"/>
    </row>
    <row r="36" spans="1:119" ht="32.25" customHeight="1" x14ac:dyDescent="0.15">
      <c r="A36" s="187"/>
      <c r="B36" s="213"/>
      <c r="C36" s="619">
        <f>IF(E36="","",C35+1)</f>
        <v>3</v>
      </c>
      <c r="D36" s="619"/>
      <c r="E36" s="620" t="str">
        <f>IF('各会計、関係団体の財政状況及び健全化判断比率'!B9="","",'各会計、関係団体の財政状況及び健全化判断比率'!B9)</f>
        <v>住宅新築資金等貸付事業特別会計</v>
      </c>
      <c r="F36" s="620"/>
      <c r="G36" s="620"/>
      <c r="H36" s="620"/>
      <c r="I36" s="620"/>
      <c r="J36" s="620"/>
      <c r="K36" s="620"/>
      <c r="L36" s="620"/>
      <c r="M36" s="620"/>
      <c r="N36" s="620"/>
      <c r="O36" s="620"/>
      <c r="P36" s="620"/>
      <c r="Q36" s="620"/>
      <c r="R36" s="620"/>
      <c r="S36" s="620"/>
      <c r="T36" s="214"/>
      <c r="U36" s="619">
        <f t="shared" ref="U36:U43" si="4">IF(W36="","",U35+1)</f>
        <v>7</v>
      </c>
      <c r="V36" s="619"/>
      <c r="W36" s="620" t="str">
        <f>IF('各会計、関係団体の財政状況及び健全化判断比率'!B30="","",'各会計、関係団体の財政状況及び健全化判断比率'!B30)</f>
        <v>後期高齢者医療事業特別会計</v>
      </c>
      <c r="X36" s="620"/>
      <c r="Y36" s="620"/>
      <c r="Z36" s="620"/>
      <c r="AA36" s="620"/>
      <c r="AB36" s="620"/>
      <c r="AC36" s="620"/>
      <c r="AD36" s="620"/>
      <c r="AE36" s="620"/>
      <c r="AF36" s="620"/>
      <c r="AG36" s="620"/>
      <c r="AH36" s="620"/>
      <c r="AI36" s="620"/>
      <c r="AJ36" s="620"/>
      <c r="AK36" s="620"/>
      <c r="AL36" s="214"/>
      <c r="AM36" s="619" t="str">
        <f t="shared" si="0"/>
        <v/>
      </c>
      <c r="AN36" s="619"/>
      <c r="AO36" s="620"/>
      <c r="AP36" s="620"/>
      <c r="AQ36" s="620"/>
      <c r="AR36" s="620"/>
      <c r="AS36" s="620"/>
      <c r="AT36" s="620"/>
      <c r="AU36" s="620"/>
      <c r="AV36" s="620"/>
      <c r="AW36" s="620"/>
      <c r="AX36" s="620"/>
      <c r="AY36" s="620"/>
      <c r="AZ36" s="620"/>
      <c r="BA36" s="620"/>
      <c r="BB36" s="620"/>
      <c r="BC36" s="620"/>
      <c r="BD36" s="214"/>
      <c r="BE36" s="619">
        <f t="shared" si="1"/>
        <v>11</v>
      </c>
      <c r="BF36" s="619"/>
      <c r="BG36" s="620" t="str">
        <f>IF('各会計、関係団体の財政状況及び健全化判断比率'!B34="","",'各会計、関係団体の財政状況及び健全化判断比率'!B34)</f>
        <v>発電事業特別会計</v>
      </c>
      <c r="BH36" s="620"/>
      <c r="BI36" s="620"/>
      <c r="BJ36" s="620"/>
      <c r="BK36" s="620"/>
      <c r="BL36" s="620"/>
      <c r="BM36" s="620"/>
      <c r="BN36" s="620"/>
      <c r="BO36" s="620"/>
      <c r="BP36" s="620"/>
      <c r="BQ36" s="620"/>
      <c r="BR36" s="620"/>
      <c r="BS36" s="620"/>
      <c r="BT36" s="620"/>
      <c r="BU36" s="620"/>
      <c r="BV36" s="214"/>
      <c r="BW36" s="619">
        <f t="shared" si="2"/>
        <v>14</v>
      </c>
      <c r="BX36" s="619"/>
      <c r="BY36" s="620" t="str">
        <f>IF('各会計、関係団体の財政状況及び健全化判断比率'!B70="","",'各会計、関係団体の財政状況及び健全化判断比率'!B70)</f>
        <v>群馬県後期高齢者医療広域連合組合（事業会計）</v>
      </c>
      <c r="BZ36" s="620"/>
      <c r="CA36" s="620"/>
      <c r="CB36" s="620"/>
      <c r="CC36" s="620"/>
      <c r="CD36" s="620"/>
      <c r="CE36" s="620"/>
      <c r="CF36" s="620"/>
      <c r="CG36" s="620"/>
      <c r="CH36" s="620"/>
      <c r="CI36" s="620"/>
      <c r="CJ36" s="620"/>
      <c r="CK36" s="620"/>
      <c r="CL36" s="620"/>
      <c r="CM36" s="620"/>
      <c r="CN36" s="214"/>
      <c r="CO36" s="619">
        <f t="shared" si="3"/>
        <v>19</v>
      </c>
      <c r="CP36" s="619"/>
      <c r="CQ36" s="620" t="str">
        <f>IF('各会計、関係団体の財政状況及び健全化判断比率'!BS9="","",'各会計、関係団体の財政状況及び健全化判断比率'!BS9)</f>
        <v>桐生市土地開発公社</v>
      </c>
      <c r="CR36" s="620"/>
      <c r="CS36" s="620"/>
      <c r="CT36" s="620"/>
      <c r="CU36" s="620"/>
      <c r="CV36" s="620"/>
      <c r="CW36" s="620"/>
      <c r="CX36" s="620"/>
      <c r="CY36" s="620"/>
      <c r="CZ36" s="620"/>
      <c r="DA36" s="620"/>
      <c r="DB36" s="620"/>
      <c r="DC36" s="620"/>
      <c r="DD36" s="620"/>
      <c r="DE36" s="620"/>
      <c r="DF36" s="211"/>
      <c r="DG36" s="621" t="str">
        <f>IF('各会計、関係団体の財政状況及び健全化判断比率'!BR9="","",'各会計、関係団体の財政状況及び健全化判断比率'!BR9)</f>
        <v/>
      </c>
      <c r="DH36" s="621"/>
      <c r="DI36" s="218"/>
      <c r="DJ36" s="186"/>
      <c r="DK36" s="186"/>
      <c r="DL36" s="186"/>
      <c r="DM36" s="186"/>
      <c r="DN36" s="186"/>
      <c r="DO36" s="186"/>
    </row>
    <row r="37" spans="1:119" ht="32.25" customHeight="1" x14ac:dyDescent="0.15">
      <c r="A37" s="187"/>
      <c r="B37" s="213"/>
      <c r="C37" s="619">
        <f>IF(E37="","",C36+1)</f>
        <v>4</v>
      </c>
      <c r="D37" s="619"/>
      <c r="E37" s="620" t="str">
        <f>IF('各会計、関係団体の財政状況及び健全化判断比率'!B10="","",'各会計、関係団体の財政状況及び健全化判断比率'!B10)</f>
        <v>新里温水プール事業特別会計</v>
      </c>
      <c r="F37" s="620"/>
      <c r="G37" s="620"/>
      <c r="H37" s="620"/>
      <c r="I37" s="620"/>
      <c r="J37" s="620"/>
      <c r="K37" s="620"/>
      <c r="L37" s="620"/>
      <c r="M37" s="620"/>
      <c r="N37" s="620"/>
      <c r="O37" s="620"/>
      <c r="P37" s="620"/>
      <c r="Q37" s="620"/>
      <c r="R37" s="620"/>
      <c r="S37" s="620"/>
      <c r="T37" s="214"/>
      <c r="U37" s="619" t="str">
        <f t="shared" si="4"/>
        <v/>
      </c>
      <c r="V37" s="619"/>
      <c r="W37" s="620"/>
      <c r="X37" s="620"/>
      <c r="Y37" s="620"/>
      <c r="Z37" s="620"/>
      <c r="AA37" s="620"/>
      <c r="AB37" s="620"/>
      <c r="AC37" s="620"/>
      <c r="AD37" s="620"/>
      <c r="AE37" s="620"/>
      <c r="AF37" s="620"/>
      <c r="AG37" s="620"/>
      <c r="AH37" s="620"/>
      <c r="AI37" s="620"/>
      <c r="AJ37" s="620"/>
      <c r="AK37" s="620"/>
      <c r="AL37" s="214"/>
      <c r="AM37" s="619" t="str">
        <f t="shared" si="0"/>
        <v/>
      </c>
      <c r="AN37" s="619"/>
      <c r="AO37" s="620"/>
      <c r="AP37" s="620"/>
      <c r="AQ37" s="620"/>
      <c r="AR37" s="620"/>
      <c r="AS37" s="620"/>
      <c r="AT37" s="620"/>
      <c r="AU37" s="620"/>
      <c r="AV37" s="620"/>
      <c r="AW37" s="620"/>
      <c r="AX37" s="620"/>
      <c r="AY37" s="620"/>
      <c r="AZ37" s="620"/>
      <c r="BA37" s="620"/>
      <c r="BB37" s="620"/>
      <c r="BC37" s="620"/>
      <c r="BD37" s="214"/>
      <c r="BE37" s="619" t="str">
        <f t="shared" si="1"/>
        <v/>
      </c>
      <c r="BF37" s="619"/>
      <c r="BG37" s="620"/>
      <c r="BH37" s="620"/>
      <c r="BI37" s="620"/>
      <c r="BJ37" s="620"/>
      <c r="BK37" s="620"/>
      <c r="BL37" s="620"/>
      <c r="BM37" s="620"/>
      <c r="BN37" s="620"/>
      <c r="BO37" s="620"/>
      <c r="BP37" s="620"/>
      <c r="BQ37" s="620"/>
      <c r="BR37" s="620"/>
      <c r="BS37" s="620"/>
      <c r="BT37" s="620"/>
      <c r="BU37" s="620"/>
      <c r="BV37" s="214"/>
      <c r="BW37" s="619">
        <f t="shared" si="2"/>
        <v>15</v>
      </c>
      <c r="BX37" s="619"/>
      <c r="BY37" s="620" t="str">
        <f>IF('各会計、関係団体の財政状況及び健全化判断比率'!B71="","",'各会計、関係団体の財政状況及び健全化判断比率'!B71)</f>
        <v>群馬県市町村総合事務組合</v>
      </c>
      <c r="BZ37" s="620"/>
      <c r="CA37" s="620"/>
      <c r="CB37" s="620"/>
      <c r="CC37" s="620"/>
      <c r="CD37" s="620"/>
      <c r="CE37" s="620"/>
      <c r="CF37" s="620"/>
      <c r="CG37" s="620"/>
      <c r="CH37" s="620"/>
      <c r="CI37" s="620"/>
      <c r="CJ37" s="620"/>
      <c r="CK37" s="620"/>
      <c r="CL37" s="620"/>
      <c r="CM37" s="620"/>
      <c r="CN37" s="214"/>
      <c r="CO37" s="619" t="str">
        <f t="shared" si="3"/>
        <v/>
      </c>
      <c r="CP37" s="619"/>
      <c r="CQ37" s="620" t="str">
        <f>IF('各会計、関係団体の財政状況及び健全化判断比率'!BS10="","",'各会計、関係団体の財政状況及び健全化判断比率'!BS10)</f>
        <v/>
      </c>
      <c r="CR37" s="620"/>
      <c r="CS37" s="620"/>
      <c r="CT37" s="620"/>
      <c r="CU37" s="620"/>
      <c r="CV37" s="620"/>
      <c r="CW37" s="620"/>
      <c r="CX37" s="620"/>
      <c r="CY37" s="620"/>
      <c r="CZ37" s="620"/>
      <c r="DA37" s="620"/>
      <c r="DB37" s="620"/>
      <c r="DC37" s="620"/>
      <c r="DD37" s="620"/>
      <c r="DE37" s="620"/>
      <c r="DF37" s="211"/>
      <c r="DG37" s="621" t="str">
        <f>IF('各会計、関係団体の財政状況及び健全化判断比率'!BR10="","",'各会計、関係団体の財政状況及び健全化判断比率'!BR10)</f>
        <v/>
      </c>
      <c r="DH37" s="621"/>
      <c r="DI37" s="218"/>
      <c r="DJ37" s="186"/>
      <c r="DK37" s="186"/>
      <c r="DL37" s="186"/>
      <c r="DM37" s="186"/>
      <c r="DN37" s="186"/>
      <c r="DO37" s="186"/>
    </row>
    <row r="38" spans="1:119" ht="32.25" customHeight="1" x14ac:dyDescent="0.15">
      <c r="A38" s="187"/>
      <c r="B38" s="213"/>
      <c r="C38" s="619" t="str">
        <f t="shared" ref="C38:C43" si="5">IF(E38="","",C37+1)</f>
        <v/>
      </c>
      <c r="D38" s="619"/>
      <c r="E38" s="620" t="str">
        <f>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214"/>
      <c r="U38" s="619" t="str">
        <f t="shared" si="4"/>
        <v/>
      </c>
      <c r="V38" s="619"/>
      <c r="W38" s="620"/>
      <c r="X38" s="620"/>
      <c r="Y38" s="620"/>
      <c r="Z38" s="620"/>
      <c r="AA38" s="620"/>
      <c r="AB38" s="620"/>
      <c r="AC38" s="620"/>
      <c r="AD38" s="620"/>
      <c r="AE38" s="620"/>
      <c r="AF38" s="620"/>
      <c r="AG38" s="620"/>
      <c r="AH38" s="620"/>
      <c r="AI38" s="620"/>
      <c r="AJ38" s="620"/>
      <c r="AK38" s="620"/>
      <c r="AL38" s="214"/>
      <c r="AM38" s="619" t="str">
        <f t="shared" si="0"/>
        <v/>
      </c>
      <c r="AN38" s="619"/>
      <c r="AO38" s="620"/>
      <c r="AP38" s="620"/>
      <c r="AQ38" s="620"/>
      <c r="AR38" s="620"/>
      <c r="AS38" s="620"/>
      <c r="AT38" s="620"/>
      <c r="AU38" s="620"/>
      <c r="AV38" s="620"/>
      <c r="AW38" s="620"/>
      <c r="AX38" s="620"/>
      <c r="AY38" s="620"/>
      <c r="AZ38" s="620"/>
      <c r="BA38" s="620"/>
      <c r="BB38" s="620"/>
      <c r="BC38" s="620"/>
      <c r="BD38" s="214"/>
      <c r="BE38" s="619" t="str">
        <f t="shared" si="1"/>
        <v/>
      </c>
      <c r="BF38" s="619"/>
      <c r="BG38" s="620"/>
      <c r="BH38" s="620"/>
      <c r="BI38" s="620"/>
      <c r="BJ38" s="620"/>
      <c r="BK38" s="620"/>
      <c r="BL38" s="620"/>
      <c r="BM38" s="620"/>
      <c r="BN38" s="620"/>
      <c r="BO38" s="620"/>
      <c r="BP38" s="620"/>
      <c r="BQ38" s="620"/>
      <c r="BR38" s="620"/>
      <c r="BS38" s="620"/>
      <c r="BT38" s="620"/>
      <c r="BU38" s="620"/>
      <c r="BV38" s="214"/>
      <c r="BW38" s="619">
        <f t="shared" si="2"/>
        <v>16</v>
      </c>
      <c r="BX38" s="619"/>
      <c r="BY38" s="620" t="str">
        <f>IF('各会計、関係団体の財政状況及び健全化判断比率'!B72="","",'各会計、関係団体の財政状況及び健全化判断比率'!B72)</f>
        <v>群馬県市町村会館管理組合</v>
      </c>
      <c r="BZ38" s="620"/>
      <c r="CA38" s="620"/>
      <c r="CB38" s="620"/>
      <c r="CC38" s="620"/>
      <c r="CD38" s="620"/>
      <c r="CE38" s="620"/>
      <c r="CF38" s="620"/>
      <c r="CG38" s="620"/>
      <c r="CH38" s="620"/>
      <c r="CI38" s="620"/>
      <c r="CJ38" s="620"/>
      <c r="CK38" s="620"/>
      <c r="CL38" s="620"/>
      <c r="CM38" s="620"/>
      <c r="CN38" s="214"/>
      <c r="CO38" s="619" t="str">
        <f t="shared" si="3"/>
        <v/>
      </c>
      <c r="CP38" s="619"/>
      <c r="CQ38" s="620" t="str">
        <f>IF('各会計、関係団体の財政状況及び健全化判断比率'!BS11="","",'各会計、関係団体の財政状況及び健全化判断比率'!BS11)</f>
        <v/>
      </c>
      <c r="CR38" s="620"/>
      <c r="CS38" s="620"/>
      <c r="CT38" s="620"/>
      <c r="CU38" s="620"/>
      <c r="CV38" s="620"/>
      <c r="CW38" s="620"/>
      <c r="CX38" s="620"/>
      <c r="CY38" s="620"/>
      <c r="CZ38" s="620"/>
      <c r="DA38" s="620"/>
      <c r="DB38" s="620"/>
      <c r="DC38" s="620"/>
      <c r="DD38" s="620"/>
      <c r="DE38" s="620"/>
      <c r="DF38" s="211"/>
      <c r="DG38" s="621" t="str">
        <f>IF('各会計、関係団体の財政状況及び健全化判断比率'!BR11="","",'各会計、関係団体の財政状況及び健全化判断比率'!BR11)</f>
        <v/>
      </c>
      <c r="DH38" s="621"/>
      <c r="DI38" s="218"/>
      <c r="DJ38" s="186"/>
      <c r="DK38" s="186"/>
      <c r="DL38" s="186"/>
      <c r="DM38" s="186"/>
      <c r="DN38" s="186"/>
      <c r="DO38" s="186"/>
    </row>
    <row r="39" spans="1:119" ht="32.25" customHeight="1" x14ac:dyDescent="0.15">
      <c r="A39" s="187"/>
      <c r="B39" s="213"/>
      <c r="C39" s="619" t="str">
        <f t="shared" si="5"/>
        <v/>
      </c>
      <c r="D39" s="619"/>
      <c r="E39" s="620" t="str">
        <f>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214"/>
      <c r="U39" s="619" t="str">
        <f t="shared" si="4"/>
        <v/>
      </c>
      <c r="V39" s="619"/>
      <c r="W39" s="620"/>
      <c r="X39" s="620"/>
      <c r="Y39" s="620"/>
      <c r="Z39" s="620"/>
      <c r="AA39" s="620"/>
      <c r="AB39" s="620"/>
      <c r="AC39" s="620"/>
      <c r="AD39" s="620"/>
      <c r="AE39" s="620"/>
      <c r="AF39" s="620"/>
      <c r="AG39" s="620"/>
      <c r="AH39" s="620"/>
      <c r="AI39" s="620"/>
      <c r="AJ39" s="620"/>
      <c r="AK39" s="620"/>
      <c r="AL39" s="214"/>
      <c r="AM39" s="619" t="str">
        <f t="shared" si="0"/>
        <v/>
      </c>
      <c r="AN39" s="619"/>
      <c r="AO39" s="620"/>
      <c r="AP39" s="620"/>
      <c r="AQ39" s="620"/>
      <c r="AR39" s="620"/>
      <c r="AS39" s="620"/>
      <c r="AT39" s="620"/>
      <c r="AU39" s="620"/>
      <c r="AV39" s="620"/>
      <c r="AW39" s="620"/>
      <c r="AX39" s="620"/>
      <c r="AY39" s="620"/>
      <c r="AZ39" s="620"/>
      <c r="BA39" s="620"/>
      <c r="BB39" s="620"/>
      <c r="BC39" s="620"/>
      <c r="BD39" s="214"/>
      <c r="BE39" s="619" t="str">
        <f t="shared" si="1"/>
        <v/>
      </c>
      <c r="BF39" s="619"/>
      <c r="BG39" s="620"/>
      <c r="BH39" s="620"/>
      <c r="BI39" s="620"/>
      <c r="BJ39" s="620"/>
      <c r="BK39" s="620"/>
      <c r="BL39" s="620"/>
      <c r="BM39" s="620"/>
      <c r="BN39" s="620"/>
      <c r="BO39" s="620"/>
      <c r="BP39" s="620"/>
      <c r="BQ39" s="620"/>
      <c r="BR39" s="620"/>
      <c r="BS39" s="620"/>
      <c r="BT39" s="620"/>
      <c r="BU39" s="620"/>
      <c r="BV39" s="214"/>
      <c r="BW39" s="619" t="str">
        <f t="shared" si="2"/>
        <v/>
      </c>
      <c r="BX39" s="619"/>
      <c r="BY39" s="620" t="str">
        <f>IF('各会計、関係団体の財政状況及び健全化判断比率'!B73="","",'各会計、関係団体の財政状況及び健全化判断比率'!B73)</f>
        <v/>
      </c>
      <c r="BZ39" s="620"/>
      <c r="CA39" s="620"/>
      <c r="CB39" s="620"/>
      <c r="CC39" s="620"/>
      <c r="CD39" s="620"/>
      <c r="CE39" s="620"/>
      <c r="CF39" s="620"/>
      <c r="CG39" s="620"/>
      <c r="CH39" s="620"/>
      <c r="CI39" s="620"/>
      <c r="CJ39" s="620"/>
      <c r="CK39" s="620"/>
      <c r="CL39" s="620"/>
      <c r="CM39" s="620"/>
      <c r="CN39" s="214"/>
      <c r="CO39" s="619" t="str">
        <f t="shared" si="3"/>
        <v/>
      </c>
      <c r="CP39" s="619"/>
      <c r="CQ39" s="620" t="str">
        <f>IF('各会計、関係団体の財政状況及び健全化判断比率'!BS12="","",'各会計、関係団体の財政状況及び健全化判断比率'!BS12)</f>
        <v/>
      </c>
      <c r="CR39" s="620"/>
      <c r="CS39" s="620"/>
      <c r="CT39" s="620"/>
      <c r="CU39" s="620"/>
      <c r="CV39" s="620"/>
      <c r="CW39" s="620"/>
      <c r="CX39" s="620"/>
      <c r="CY39" s="620"/>
      <c r="CZ39" s="620"/>
      <c r="DA39" s="620"/>
      <c r="DB39" s="620"/>
      <c r="DC39" s="620"/>
      <c r="DD39" s="620"/>
      <c r="DE39" s="620"/>
      <c r="DF39" s="211"/>
      <c r="DG39" s="621" t="str">
        <f>IF('各会計、関係団体の財政状況及び健全化判断比率'!BR12="","",'各会計、関係団体の財政状況及び健全化判断比率'!BR12)</f>
        <v/>
      </c>
      <c r="DH39" s="621"/>
      <c r="DI39" s="218"/>
      <c r="DJ39" s="186"/>
      <c r="DK39" s="186"/>
      <c r="DL39" s="186"/>
      <c r="DM39" s="186"/>
      <c r="DN39" s="186"/>
      <c r="DO39" s="186"/>
    </row>
    <row r="40" spans="1:119" ht="32.25" customHeight="1" x14ac:dyDescent="0.15">
      <c r="A40" s="187"/>
      <c r="B40" s="213"/>
      <c r="C40" s="619" t="str">
        <f t="shared" si="5"/>
        <v/>
      </c>
      <c r="D40" s="619"/>
      <c r="E40" s="620" t="str">
        <f>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214"/>
      <c r="U40" s="619" t="str">
        <f t="shared" si="4"/>
        <v/>
      </c>
      <c r="V40" s="619"/>
      <c r="W40" s="620"/>
      <c r="X40" s="620"/>
      <c r="Y40" s="620"/>
      <c r="Z40" s="620"/>
      <c r="AA40" s="620"/>
      <c r="AB40" s="620"/>
      <c r="AC40" s="620"/>
      <c r="AD40" s="620"/>
      <c r="AE40" s="620"/>
      <c r="AF40" s="620"/>
      <c r="AG40" s="620"/>
      <c r="AH40" s="620"/>
      <c r="AI40" s="620"/>
      <c r="AJ40" s="620"/>
      <c r="AK40" s="620"/>
      <c r="AL40" s="214"/>
      <c r="AM40" s="619" t="str">
        <f t="shared" si="0"/>
        <v/>
      </c>
      <c r="AN40" s="619"/>
      <c r="AO40" s="620"/>
      <c r="AP40" s="620"/>
      <c r="AQ40" s="620"/>
      <c r="AR40" s="620"/>
      <c r="AS40" s="620"/>
      <c r="AT40" s="620"/>
      <c r="AU40" s="620"/>
      <c r="AV40" s="620"/>
      <c r="AW40" s="620"/>
      <c r="AX40" s="620"/>
      <c r="AY40" s="620"/>
      <c r="AZ40" s="620"/>
      <c r="BA40" s="620"/>
      <c r="BB40" s="620"/>
      <c r="BC40" s="620"/>
      <c r="BD40" s="214"/>
      <c r="BE40" s="619" t="str">
        <f t="shared" si="1"/>
        <v/>
      </c>
      <c r="BF40" s="619"/>
      <c r="BG40" s="620"/>
      <c r="BH40" s="620"/>
      <c r="BI40" s="620"/>
      <c r="BJ40" s="620"/>
      <c r="BK40" s="620"/>
      <c r="BL40" s="620"/>
      <c r="BM40" s="620"/>
      <c r="BN40" s="620"/>
      <c r="BO40" s="620"/>
      <c r="BP40" s="620"/>
      <c r="BQ40" s="620"/>
      <c r="BR40" s="620"/>
      <c r="BS40" s="620"/>
      <c r="BT40" s="620"/>
      <c r="BU40" s="620"/>
      <c r="BV40" s="214"/>
      <c r="BW40" s="619" t="str">
        <f t="shared" si="2"/>
        <v/>
      </c>
      <c r="BX40" s="619"/>
      <c r="BY40" s="620" t="str">
        <f>IF('各会計、関係団体の財政状況及び健全化判断比率'!B74="","",'各会計、関係団体の財政状況及び健全化判断比率'!B74)</f>
        <v/>
      </c>
      <c r="BZ40" s="620"/>
      <c r="CA40" s="620"/>
      <c r="CB40" s="620"/>
      <c r="CC40" s="620"/>
      <c r="CD40" s="620"/>
      <c r="CE40" s="620"/>
      <c r="CF40" s="620"/>
      <c r="CG40" s="620"/>
      <c r="CH40" s="620"/>
      <c r="CI40" s="620"/>
      <c r="CJ40" s="620"/>
      <c r="CK40" s="620"/>
      <c r="CL40" s="620"/>
      <c r="CM40" s="620"/>
      <c r="CN40" s="214"/>
      <c r="CO40" s="619" t="str">
        <f t="shared" si="3"/>
        <v/>
      </c>
      <c r="CP40" s="619"/>
      <c r="CQ40" s="620" t="str">
        <f>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F40" s="211"/>
      <c r="DG40" s="621" t="str">
        <f>IF('各会計、関係団体の財政状況及び健全化判断比率'!BR13="","",'各会計、関係団体の財政状況及び健全化判断比率'!BR13)</f>
        <v/>
      </c>
      <c r="DH40" s="621"/>
      <c r="DI40" s="218"/>
      <c r="DJ40" s="186"/>
      <c r="DK40" s="186"/>
      <c r="DL40" s="186"/>
      <c r="DM40" s="186"/>
      <c r="DN40" s="186"/>
      <c r="DO40" s="186"/>
    </row>
    <row r="41" spans="1:119" ht="32.25" customHeight="1" x14ac:dyDescent="0.15">
      <c r="A41" s="187"/>
      <c r="B41" s="213"/>
      <c r="C41" s="619" t="str">
        <f t="shared" si="5"/>
        <v/>
      </c>
      <c r="D41" s="619"/>
      <c r="E41" s="620" t="str">
        <f>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214"/>
      <c r="U41" s="619" t="str">
        <f t="shared" si="4"/>
        <v/>
      </c>
      <c r="V41" s="619"/>
      <c r="W41" s="620"/>
      <c r="X41" s="620"/>
      <c r="Y41" s="620"/>
      <c r="Z41" s="620"/>
      <c r="AA41" s="620"/>
      <c r="AB41" s="620"/>
      <c r="AC41" s="620"/>
      <c r="AD41" s="620"/>
      <c r="AE41" s="620"/>
      <c r="AF41" s="620"/>
      <c r="AG41" s="620"/>
      <c r="AH41" s="620"/>
      <c r="AI41" s="620"/>
      <c r="AJ41" s="620"/>
      <c r="AK41" s="620"/>
      <c r="AL41" s="214"/>
      <c r="AM41" s="619" t="str">
        <f t="shared" si="0"/>
        <v/>
      </c>
      <c r="AN41" s="619"/>
      <c r="AO41" s="620"/>
      <c r="AP41" s="620"/>
      <c r="AQ41" s="620"/>
      <c r="AR41" s="620"/>
      <c r="AS41" s="620"/>
      <c r="AT41" s="620"/>
      <c r="AU41" s="620"/>
      <c r="AV41" s="620"/>
      <c r="AW41" s="620"/>
      <c r="AX41" s="620"/>
      <c r="AY41" s="620"/>
      <c r="AZ41" s="620"/>
      <c r="BA41" s="620"/>
      <c r="BB41" s="620"/>
      <c r="BC41" s="620"/>
      <c r="BD41" s="214"/>
      <c r="BE41" s="619" t="str">
        <f t="shared" si="1"/>
        <v/>
      </c>
      <c r="BF41" s="619"/>
      <c r="BG41" s="620"/>
      <c r="BH41" s="620"/>
      <c r="BI41" s="620"/>
      <c r="BJ41" s="620"/>
      <c r="BK41" s="620"/>
      <c r="BL41" s="620"/>
      <c r="BM41" s="620"/>
      <c r="BN41" s="620"/>
      <c r="BO41" s="620"/>
      <c r="BP41" s="620"/>
      <c r="BQ41" s="620"/>
      <c r="BR41" s="620"/>
      <c r="BS41" s="620"/>
      <c r="BT41" s="620"/>
      <c r="BU41" s="620"/>
      <c r="BV41" s="214"/>
      <c r="BW41" s="619" t="str">
        <f t="shared" si="2"/>
        <v/>
      </c>
      <c r="BX41" s="619"/>
      <c r="BY41" s="620" t="str">
        <f>IF('各会計、関係団体の財政状況及び健全化判断比率'!B75="","",'各会計、関係団体の財政状況及び健全化判断比率'!B75)</f>
        <v/>
      </c>
      <c r="BZ41" s="620"/>
      <c r="CA41" s="620"/>
      <c r="CB41" s="620"/>
      <c r="CC41" s="620"/>
      <c r="CD41" s="620"/>
      <c r="CE41" s="620"/>
      <c r="CF41" s="620"/>
      <c r="CG41" s="620"/>
      <c r="CH41" s="620"/>
      <c r="CI41" s="620"/>
      <c r="CJ41" s="620"/>
      <c r="CK41" s="620"/>
      <c r="CL41" s="620"/>
      <c r="CM41" s="620"/>
      <c r="CN41" s="214"/>
      <c r="CO41" s="619" t="str">
        <f t="shared" si="3"/>
        <v/>
      </c>
      <c r="CP41" s="619"/>
      <c r="CQ41" s="620" t="str">
        <f>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F41" s="211"/>
      <c r="DG41" s="621" t="str">
        <f>IF('各会計、関係団体の財政状況及び健全化判断比率'!BR14="","",'各会計、関係団体の財政状況及び健全化判断比率'!BR14)</f>
        <v/>
      </c>
      <c r="DH41" s="621"/>
      <c r="DI41" s="218"/>
      <c r="DJ41" s="186"/>
      <c r="DK41" s="186"/>
      <c r="DL41" s="186"/>
      <c r="DM41" s="186"/>
      <c r="DN41" s="186"/>
      <c r="DO41" s="186"/>
    </row>
    <row r="42" spans="1:119" ht="32.25" customHeight="1" x14ac:dyDescent="0.15">
      <c r="A42" s="186"/>
      <c r="B42" s="213"/>
      <c r="C42" s="619" t="str">
        <f t="shared" si="5"/>
        <v/>
      </c>
      <c r="D42" s="619"/>
      <c r="E42" s="620" t="str">
        <f>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214"/>
      <c r="U42" s="619" t="str">
        <f t="shared" si="4"/>
        <v/>
      </c>
      <c r="V42" s="619"/>
      <c r="W42" s="620"/>
      <c r="X42" s="620"/>
      <c r="Y42" s="620"/>
      <c r="Z42" s="620"/>
      <c r="AA42" s="620"/>
      <c r="AB42" s="620"/>
      <c r="AC42" s="620"/>
      <c r="AD42" s="620"/>
      <c r="AE42" s="620"/>
      <c r="AF42" s="620"/>
      <c r="AG42" s="620"/>
      <c r="AH42" s="620"/>
      <c r="AI42" s="620"/>
      <c r="AJ42" s="620"/>
      <c r="AK42" s="620"/>
      <c r="AL42" s="214"/>
      <c r="AM42" s="619" t="str">
        <f t="shared" si="0"/>
        <v/>
      </c>
      <c r="AN42" s="619"/>
      <c r="AO42" s="620"/>
      <c r="AP42" s="620"/>
      <c r="AQ42" s="620"/>
      <c r="AR42" s="620"/>
      <c r="AS42" s="620"/>
      <c r="AT42" s="620"/>
      <c r="AU42" s="620"/>
      <c r="AV42" s="620"/>
      <c r="AW42" s="620"/>
      <c r="AX42" s="620"/>
      <c r="AY42" s="620"/>
      <c r="AZ42" s="620"/>
      <c r="BA42" s="620"/>
      <c r="BB42" s="620"/>
      <c r="BC42" s="620"/>
      <c r="BD42" s="214"/>
      <c r="BE42" s="619" t="str">
        <f t="shared" si="1"/>
        <v/>
      </c>
      <c r="BF42" s="619"/>
      <c r="BG42" s="620"/>
      <c r="BH42" s="620"/>
      <c r="BI42" s="620"/>
      <c r="BJ42" s="620"/>
      <c r="BK42" s="620"/>
      <c r="BL42" s="620"/>
      <c r="BM42" s="620"/>
      <c r="BN42" s="620"/>
      <c r="BO42" s="620"/>
      <c r="BP42" s="620"/>
      <c r="BQ42" s="620"/>
      <c r="BR42" s="620"/>
      <c r="BS42" s="620"/>
      <c r="BT42" s="620"/>
      <c r="BU42" s="620"/>
      <c r="BV42" s="214"/>
      <c r="BW42" s="619" t="str">
        <f t="shared" si="2"/>
        <v/>
      </c>
      <c r="BX42" s="619"/>
      <c r="BY42" s="620" t="str">
        <f>IF('各会計、関係団体の財政状況及び健全化判断比率'!B76="","",'各会計、関係団体の財政状況及び健全化判断比率'!B76)</f>
        <v/>
      </c>
      <c r="BZ42" s="620"/>
      <c r="CA42" s="620"/>
      <c r="CB42" s="620"/>
      <c r="CC42" s="620"/>
      <c r="CD42" s="620"/>
      <c r="CE42" s="620"/>
      <c r="CF42" s="620"/>
      <c r="CG42" s="620"/>
      <c r="CH42" s="620"/>
      <c r="CI42" s="620"/>
      <c r="CJ42" s="620"/>
      <c r="CK42" s="620"/>
      <c r="CL42" s="620"/>
      <c r="CM42" s="620"/>
      <c r="CN42" s="214"/>
      <c r="CO42" s="619" t="str">
        <f t="shared" si="3"/>
        <v/>
      </c>
      <c r="CP42" s="619"/>
      <c r="CQ42" s="620" t="str">
        <f>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F42" s="211"/>
      <c r="DG42" s="621" t="str">
        <f>IF('各会計、関係団体の財政状況及び健全化判断比率'!BR15="","",'各会計、関係団体の財政状況及び健全化判断比率'!BR15)</f>
        <v/>
      </c>
      <c r="DH42" s="621"/>
      <c r="DI42" s="218"/>
      <c r="DJ42" s="186"/>
      <c r="DK42" s="186"/>
      <c r="DL42" s="186"/>
      <c r="DM42" s="186"/>
      <c r="DN42" s="186"/>
      <c r="DO42" s="186"/>
    </row>
    <row r="43" spans="1:119" ht="32.25" customHeight="1" x14ac:dyDescent="0.15">
      <c r="A43" s="186"/>
      <c r="B43" s="213"/>
      <c r="C43" s="619" t="str">
        <f t="shared" si="5"/>
        <v/>
      </c>
      <c r="D43" s="619"/>
      <c r="E43" s="620" t="str">
        <f>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214"/>
      <c r="U43" s="619" t="str">
        <f t="shared" si="4"/>
        <v/>
      </c>
      <c r="V43" s="619"/>
      <c r="W43" s="620"/>
      <c r="X43" s="620"/>
      <c r="Y43" s="620"/>
      <c r="Z43" s="620"/>
      <c r="AA43" s="620"/>
      <c r="AB43" s="620"/>
      <c r="AC43" s="620"/>
      <c r="AD43" s="620"/>
      <c r="AE43" s="620"/>
      <c r="AF43" s="620"/>
      <c r="AG43" s="620"/>
      <c r="AH43" s="620"/>
      <c r="AI43" s="620"/>
      <c r="AJ43" s="620"/>
      <c r="AK43" s="620"/>
      <c r="AL43" s="214"/>
      <c r="AM43" s="619" t="str">
        <f t="shared" si="0"/>
        <v/>
      </c>
      <c r="AN43" s="619"/>
      <c r="AO43" s="620"/>
      <c r="AP43" s="620"/>
      <c r="AQ43" s="620"/>
      <c r="AR43" s="620"/>
      <c r="AS43" s="620"/>
      <c r="AT43" s="620"/>
      <c r="AU43" s="620"/>
      <c r="AV43" s="620"/>
      <c r="AW43" s="620"/>
      <c r="AX43" s="620"/>
      <c r="AY43" s="620"/>
      <c r="AZ43" s="620"/>
      <c r="BA43" s="620"/>
      <c r="BB43" s="620"/>
      <c r="BC43" s="620"/>
      <c r="BD43" s="214"/>
      <c r="BE43" s="619" t="str">
        <f t="shared" si="1"/>
        <v/>
      </c>
      <c r="BF43" s="619"/>
      <c r="BG43" s="620"/>
      <c r="BH43" s="620"/>
      <c r="BI43" s="620"/>
      <c r="BJ43" s="620"/>
      <c r="BK43" s="620"/>
      <c r="BL43" s="620"/>
      <c r="BM43" s="620"/>
      <c r="BN43" s="620"/>
      <c r="BO43" s="620"/>
      <c r="BP43" s="620"/>
      <c r="BQ43" s="620"/>
      <c r="BR43" s="620"/>
      <c r="BS43" s="620"/>
      <c r="BT43" s="620"/>
      <c r="BU43" s="620"/>
      <c r="BV43" s="214"/>
      <c r="BW43" s="619" t="str">
        <f t="shared" si="2"/>
        <v/>
      </c>
      <c r="BX43" s="619"/>
      <c r="BY43" s="620" t="str">
        <f>IF('各会計、関係団体の財政状況及び健全化判断比率'!B77="","",'各会計、関係団体の財政状況及び健全化判断比率'!B77)</f>
        <v/>
      </c>
      <c r="BZ43" s="620"/>
      <c r="CA43" s="620"/>
      <c r="CB43" s="620"/>
      <c r="CC43" s="620"/>
      <c r="CD43" s="620"/>
      <c r="CE43" s="620"/>
      <c r="CF43" s="620"/>
      <c r="CG43" s="620"/>
      <c r="CH43" s="620"/>
      <c r="CI43" s="620"/>
      <c r="CJ43" s="620"/>
      <c r="CK43" s="620"/>
      <c r="CL43" s="620"/>
      <c r="CM43" s="620"/>
      <c r="CN43" s="214"/>
      <c r="CO43" s="619" t="str">
        <f t="shared" si="3"/>
        <v/>
      </c>
      <c r="CP43" s="619"/>
      <c r="CQ43" s="620" t="str">
        <f>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F43" s="211"/>
      <c r="DG43" s="621" t="str">
        <f>IF('各会計、関係団体の財政状況及び健全化判断比率'!BR16="","",'各会計、関係団体の財政状況及び健全化判断比率'!BR16)</f>
        <v/>
      </c>
      <c r="DH43" s="62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wvTmYJulpMNylaIYGwzA8y5nFt4GC4nUJoo9y13nclp9JuT7KVWivAoRZxqfBLLQ/TB/R7SWDzqu+8X/IL/JMw==" saltValue="XXs8huNAGQvvBDlcTm92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566</v>
      </c>
      <c r="D34" s="1210"/>
      <c r="E34" s="1211"/>
      <c r="F34" s="32">
        <v>22.51</v>
      </c>
      <c r="G34" s="33">
        <v>24.78</v>
      </c>
      <c r="H34" s="33">
        <v>25.39</v>
      </c>
      <c r="I34" s="33">
        <v>25.06</v>
      </c>
      <c r="J34" s="34">
        <v>20.91</v>
      </c>
      <c r="K34" s="22"/>
      <c r="L34" s="22"/>
      <c r="M34" s="22"/>
      <c r="N34" s="22"/>
      <c r="O34" s="22"/>
      <c r="P34" s="22"/>
    </row>
    <row r="35" spans="1:16" ht="39" customHeight="1" x14ac:dyDescent="0.15">
      <c r="A35" s="22"/>
      <c r="B35" s="35"/>
      <c r="C35" s="1204" t="s">
        <v>567</v>
      </c>
      <c r="D35" s="1205"/>
      <c r="E35" s="1206"/>
      <c r="F35" s="36">
        <v>10.050000000000001</v>
      </c>
      <c r="G35" s="37">
        <v>7.3</v>
      </c>
      <c r="H35" s="37">
        <v>7.31</v>
      </c>
      <c r="I35" s="37">
        <v>9.8000000000000007</v>
      </c>
      <c r="J35" s="38">
        <v>8.5399999999999991</v>
      </c>
      <c r="K35" s="22"/>
      <c r="L35" s="22"/>
      <c r="M35" s="22"/>
      <c r="N35" s="22"/>
      <c r="O35" s="22"/>
      <c r="P35" s="22"/>
    </row>
    <row r="36" spans="1:16" ht="39" customHeight="1" x14ac:dyDescent="0.15">
      <c r="A36" s="22"/>
      <c r="B36" s="35"/>
      <c r="C36" s="1204" t="s">
        <v>568</v>
      </c>
      <c r="D36" s="1205"/>
      <c r="E36" s="1206"/>
      <c r="F36" s="36">
        <v>0.97</v>
      </c>
      <c r="G36" s="37">
        <v>1.06</v>
      </c>
      <c r="H36" s="37">
        <v>1.24</v>
      </c>
      <c r="I36" s="37">
        <v>1.41</v>
      </c>
      <c r="J36" s="38">
        <v>1.22</v>
      </c>
      <c r="K36" s="22"/>
      <c r="L36" s="22"/>
      <c r="M36" s="22"/>
      <c r="N36" s="22"/>
      <c r="O36" s="22"/>
      <c r="P36" s="22"/>
    </row>
    <row r="37" spans="1:16" ht="39" customHeight="1" x14ac:dyDescent="0.15">
      <c r="A37" s="22"/>
      <c r="B37" s="35"/>
      <c r="C37" s="1204" t="s">
        <v>569</v>
      </c>
      <c r="D37" s="1205"/>
      <c r="E37" s="1206"/>
      <c r="F37" s="36">
        <v>1.99</v>
      </c>
      <c r="G37" s="37">
        <v>2.31</v>
      </c>
      <c r="H37" s="37">
        <v>2.2999999999999998</v>
      </c>
      <c r="I37" s="37">
        <v>0.67</v>
      </c>
      <c r="J37" s="38">
        <v>0.56000000000000005</v>
      </c>
      <c r="K37" s="22"/>
      <c r="L37" s="22"/>
      <c r="M37" s="22"/>
      <c r="N37" s="22"/>
      <c r="O37" s="22"/>
      <c r="P37" s="22"/>
    </row>
    <row r="38" spans="1:16" ht="39" customHeight="1" x14ac:dyDescent="0.15">
      <c r="A38" s="22"/>
      <c r="B38" s="35"/>
      <c r="C38" s="1204" t="s">
        <v>570</v>
      </c>
      <c r="D38" s="1205"/>
      <c r="E38" s="1206"/>
      <c r="F38" s="36">
        <v>0.1</v>
      </c>
      <c r="G38" s="37">
        <v>7.0000000000000007E-2</v>
      </c>
      <c r="H38" s="37">
        <v>0.18</v>
      </c>
      <c r="I38" s="37">
        <v>0.17</v>
      </c>
      <c r="J38" s="38">
        <v>0.28000000000000003</v>
      </c>
      <c r="K38" s="22"/>
      <c r="L38" s="22"/>
      <c r="M38" s="22"/>
      <c r="N38" s="22"/>
      <c r="O38" s="22"/>
      <c r="P38" s="22"/>
    </row>
    <row r="39" spans="1:16" ht="39" customHeight="1" x14ac:dyDescent="0.15">
      <c r="A39" s="22"/>
      <c r="B39" s="35"/>
      <c r="C39" s="1204" t="s">
        <v>571</v>
      </c>
      <c r="D39" s="1205"/>
      <c r="E39" s="1206"/>
      <c r="F39" s="36">
        <v>0</v>
      </c>
      <c r="G39" s="37">
        <v>0</v>
      </c>
      <c r="H39" s="37">
        <v>0</v>
      </c>
      <c r="I39" s="37">
        <v>0</v>
      </c>
      <c r="J39" s="38">
        <v>0.19</v>
      </c>
      <c r="K39" s="22"/>
      <c r="L39" s="22"/>
      <c r="M39" s="22"/>
      <c r="N39" s="22"/>
      <c r="O39" s="22"/>
      <c r="P39" s="22"/>
    </row>
    <row r="40" spans="1:16" ht="39" customHeight="1" x14ac:dyDescent="0.15">
      <c r="A40" s="22"/>
      <c r="B40" s="35"/>
      <c r="C40" s="1204" t="s">
        <v>572</v>
      </c>
      <c r="D40" s="1205"/>
      <c r="E40" s="1206"/>
      <c r="F40" s="36">
        <v>0</v>
      </c>
      <c r="G40" s="37">
        <v>0</v>
      </c>
      <c r="H40" s="37">
        <v>0.01</v>
      </c>
      <c r="I40" s="37">
        <v>0.04</v>
      </c>
      <c r="J40" s="38">
        <v>0.05</v>
      </c>
      <c r="K40" s="22"/>
      <c r="L40" s="22"/>
      <c r="M40" s="22"/>
      <c r="N40" s="22"/>
      <c r="O40" s="22"/>
      <c r="P40" s="22"/>
    </row>
    <row r="41" spans="1:16" ht="39" customHeight="1" x14ac:dyDescent="0.15">
      <c r="A41" s="22"/>
      <c r="B41" s="35"/>
      <c r="C41" s="1204" t="s">
        <v>573</v>
      </c>
      <c r="D41" s="1205"/>
      <c r="E41" s="1206"/>
      <c r="F41" s="36">
        <v>0</v>
      </c>
      <c r="G41" s="37">
        <v>0</v>
      </c>
      <c r="H41" s="37">
        <v>0</v>
      </c>
      <c r="I41" s="37">
        <v>0.01</v>
      </c>
      <c r="J41" s="38">
        <v>0.01</v>
      </c>
      <c r="K41" s="22"/>
      <c r="L41" s="22"/>
      <c r="M41" s="22"/>
      <c r="N41" s="22"/>
      <c r="O41" s="22"/>
      <c r="P41" s="22"/>
    </row>
    <row r="42" spans="1:16" ht="39" customHeight="1" x14ac:dyDescent="0.15">
      <c r="A42" s="22"/>
      <c r="B42" s="39"/>
      <c r="C42" s="1204" t="s">
        <v>574</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575</v>
      </c>
      <c r="D43" s="1208"/>
      <c r="E43" s="1209"/>
      <c r="F43" s="41">
        <v>0.17</v>
      </c>
      <c r="G43" s="42">
        <v>0.12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T1RQCBrzmMQ5EkoNEhErEbh9L68Wy3ISu5tyt9mfw/LTfXYzrADlyC+h079jb3l2WkrC+0/Xkq4fVdELEmItg==" saltValue="qggA77Pl9yAnKvbKSd2M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3898</v>
      </c>
      <c r="L45" s="60">
        <v>3856</v>
      </c>
      <c r="M45" s="60">
        <v>3802</v>
      </c>
      <c r="N45" s="60">
        <v>3829</v>
      </c>
      <c r="O45" s="61">
        <v>3874</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14</v>
      </c>
      <c r="F48" s="1220"/>
      <c r="G48" s="1220"/>
      <c r="H48" s="1220"/>
      <c r="I48" s="1220"/>
      <c r="J48" s="1221"/>
      <c r="K48" s="63">
        <v>1163</v>
      </c>
      <c r="L48" s="64">
        <v>1139</v>
      </c>
      <c r="M48" s="64">
        <v>1058</v>
      </c>
      <c r="N48" s="64">
        <v>965</v>
      </c>
      <c r="O48" s="65">
        <v>1024</v>
      </c>
      <c r="P48" s="48"/>
      <c r="Q48" s="48"/>
      <c r="R48" s="48"/>
      <c r="S48" s="48"/>
      <c r="T48" s="48"/>
      <c r="U48" s="48"/>
    </row>
    <row r="49" spans="1:21" ht="30.75" customHeight="1" x14ac:dyDescent="0.15">
      <c r="A49" s="48"/>
      <c r="B49" s="1214"/>
      <c r="C49" s="1215"/>
      <c r="D49" s="62"/>
      <c r="E49" s="1220" t="s">
        <v>15</v>
      </c>
      <c r="F49" s="1220"/>
      <c r="G49" s="1220"/>
      <c r="H49" s="1220"/>
      <c r="I49" s="1220"/>
      <c r="J49" s="1221"/>
      <c r="K49" s="63">
        <v>454</v>
      </c>
      <c r="L49" s="64">
        <v>543</v>
      </c>
      <c r="M49" s="64">
        <v>563</v>
      </c>
      <c r="N49" s="64">
        <v>465</v>
      </c>
      <c r="O49" s="65">
        <v>385</v>
      </c>
      <c r="P49" s="48"/>
      <c r="Q49" s="48"/>
      <c r="R49" s="48"/>
      <c r="S49" s="48"/>
      <c r="T49" s="48"/>
      <c r="U49" s="48"/>
    </row>
    <row r="50" spans="1:21" ht="30.75" customHeight="1" x14ac:dyDescent="0.15">
      <c r="A50" s="48"/>
      <c r="B50" s="1214"/>
      <c r="C50" s="1215"/>
      <c r="D50" s="62"/>
      <c r="E50" s="1220" t="s">
        <v>16</v>
      </c>
      <c r="F50" s="1220"/>
      <c r="G50" s="1220"/>
      <c r="H50" s="1220"/>
      <c r="I50" s="1220"/>
      <c r="J50" s="1221"/>
      <c r="K50" s="63">
        <v>14</v>
      </c>
      <c r="L50" s="64">
        <v>14</v>
      </c>
      <c r="M50" s="64">
        <v>14</v>
      </c>
      <c r="N50" s="64">
        <v>14</v>
      </c>
      <c r="O50" s="65">
        <v>14</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4298</v>
      </c>
      <c r="L52" s="64">
        <v>4369</v>
      </c>
      <c r="M52" s="64">
        <v>4321</v>
      </c>
      <c r="N52" s="64">
        <v>4248</v>
      </c>
      <c r="O52" s="65">
        <v>4184</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1231</v>
      </c>
      <c r="L53" s="69">
        <v>1183</v>
      </c>
      <c r="M53" s="69">
        <v>1116</v>
      </c>
      <c r="N53" s="69">
        <v>1025</v>
      </c>
      <c r="O53" s="70">
        <v>1113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b3jV6Aj5ITzVP8MiP2Uh6sq4nzKPUOKQPZ4QNgdwm43kB4Xrk269nmGTZE8bTK/9+dVY4mH0QTBkm6iA0aO9w==" saltValue="2k9wR52JzCMN5jFDLks6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6" zoomScaleSheetLayoutView="100" workbookViewId="0">
      <selection activeCell="N41" sqref="N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38" t="s">
        <v>29</v>
      </c>
      <c r="C41" s="1239"/>
      <c r="D41" s="102"/>
      <c r="E41" s="1244" t="s">
        <v>30</v>
      </c>
      <c r="F41" s="1244"/>
      <c r="G41" s="1244"/>
      <c r="H41" s="1245"/>
      <c r="I41" s="103">
        <v>38488</v>
      </c>
      <c r="J41" s="104">
        <v>36920</v>
      </c>
      <c r="K41" s="104">
        <v>35434</v>
      </c>
      <c r="L41" s="104">
        <v>34470</v>
      </c>
      <c r="M41" s="105">
        <v>34518</v>
      </c>
    </row>
    <row r="42" spans="2:13" ht="27.75" customHeight="1" x14ac:dyDescent="0.15">
      <c r="B42" s="1240"/>
      <c r="C42" s="1241"/>
      <c r="D42" s="106"/>
      <c r="E42" s="1246" t="s">
        <v>31</v>
      </c>
      <c r="F42" s="1246"/>
      <c r="G42" s="1246"/>
      <c r="H42" s="1247"/>
      <c r="I42" s="107">
        <v>142</v>
      </c>
      <c r="J42" s="108">
        <v>130</v>
      </c>
      <c r="K42" s="108">
        <v>118</v>
      </c>
      <c r="L42" s="108">
        <v>106</v>
      </c>
      <c r="M42" s="109">
        <v>93</v>
      </c>
    </row>
    <row r="43" spans="2:13" ht="27.75" customHeight="1" x14ac:dyDescent="0.15">
      <c r="B43" s="1240"/>
      <c r="C43" s="1241"/>
      <c r="D43" s="106"/>
      <c r="E43" s="1246" t="s">
        <v>32</v>
      </c>
      <c r="F43" s="1246"/>
      <c r="G43" s="1246"/>
      <c r="H43" s="1247"/>
      <c r="I43" s="107">
        <v>13368</v>
      </c>
      <c r="J43" s="108">
        <v>12366</v>
      </c>
      <c r="K43" s="108">
        <v>11525</v>
      </c>
      <c r="L43" s="108">
        <v>10685</v>
      </c>
      <c r="M43" s="109">
        <v>9783</v>
      </c>
    </row>
    <row r="44" spans="2:13" ht="27.75" customHeight="1" x14ac:dyDescent="0.15">
      <c r="B44" s="1240"/>
      <c r="C44" s="1241"/>
      <c r="D44" s="106"/>
      <c r="E44" s="1246" t="s">
        <v>33</v>
      </c>
      <c r="F44" s="1246"/>
      <c r="G44" s="1246"/>
      <c r="H44" s="1247"/>
      <c r="I44" s="107">
        <v>2053</v>
      </c>
      <c r="J44" s="108">
        <v>1940</v>
      </c>
      <c r="K44" s="108">
        <v>1597</v>
      </c>
      <c r="L44" s="108">
        <v>1209</v>
      </c>
      <c r="M44" s="109">
        <v>889</v>
      </c>
    </row>
    <row r="45" spans="2:13" ht="27.75" customHeight="1" x14ac:dyDescent="0.15">
      <c r="B45" s="1240"/>
      <c r="C45" s="1241"/>
      <c r="D45" s="106"/>
      <c r="E45" s="1246" t="s">
        <v>34</v>
      </c>
      <c r="F45" s="1246"/>
      <c r="G45" s="1246"/>
      <c r="H45" s="1247"/>
      <c r="I45" s="107">
        <v>7900</v>
      </c>
      <c r="J45" s="108">
        <v>7863</v>
      </c>
      <c r="K45" s="108">
        <v>7002</v>
      </c>
      <c r="L45" s="108">
        <v>6894</v>
      </c>
      <c r="M45" s="109">
        <v>6938</v>
      </c>
    </row>
    <row r="46" spans="2:13" ht="27.75" customHeight="1" x14ac:dyDescent="0.15">
      <c r="B46" s="1240"/>
      <c r="C46" s="1241"/>
      <c r="D46" s="110"/>
      <c r="E46" s="1246" t="s">
        <v>35</v>
      </c>
      <c r="F46" s="1246"/>
      <c r="G46" s="1246"/>
      <c r="H46" s="1247"/>
      <c r="I46" s="107">
        <v>604</v>
      </c>
      <c r="J46" s="108">
        <v>956</v>
      </c>
      <c r="K46" s="108">
        <v>1085</v>
      </c>
      <c r="L46" s="108">
        <v>57</v>
      </c>
      <c r="M46" s="109">
        <v>70</v>
      </c>
    </row>
    <row r="47" spans="2:13" ht="27.75" customHeight="1" x14ac:dyDescent="0.15">
      <c r="B47" s="1240"/>
      <c r="C47" s="1241"/>
      <c r="D47" s="111"/>
      <c r="E47" s="1248" t="s">
        <v>36</v>
      </c>
      <c r="F47" s="1249"/>
      <c r="G47" s="1249"/>
      <c r="H47" s="1250"/>
      <c r="I47" s="107" t="s">
        <v>515</v>
      </c>
      <c r="J47" s="108" t="s">
        <v>515</v>
      </c>
      <c r="K47" s="108" t="s">
        <v>515</v>
      </c>
      <c r="L47" s="108" t="s">
        <v>515</v>
      </c>
      <c r="M47" s="109" t="s">
        <v>515</v>
      </c>
    </row>
    <row r="48" spans="2:13" ht="27.75" customHeight="1" x14ac:dyDescent="0.15">
      <c r="B48" s="1240"/>
      <c r="C48" s="1241"/>
      <c r="D48" s="106"/>
      <c r="E48" s="1246" t="s">
        <v>37</v>
      </c>
      <c r="F48" s="1246"/>
      <c r="G48" s="1246"/>
      <c r="H48" s="1247"/>
      <c r="I48" s="107" t="s">
        <v>515</v>
      </c>
      <c r="J48" s="108" t="s">
        <v>515</v>
      </c>
      <c r="K48" s="108" t="s">
        <v>515</v>
      </c>
      <c r="L48" s="108" t="s">
        <v>515</v>
      </c>
      <c r="M48" s="109" t="s">
        <v>515</v>
      </c>
    </row>
    <row r="49" spans="2:13" ht="27.75" customHeight="1" x14ac:dyDescent="0.15">
      <c r="B49" s="1242"/>
      <c r="C49" s="1243"/>
      <c r="D49" s="106"/>
      <c r="E49" s="1246" t="s">
        <v>38</v>
      </c>
      <c r="F49" s="1246"/>
      <c r="G49" s="1246"/>
      <c r="H49" s="1247"/>
      <c r="I49" s="107" t="s">
        <v>515</v>
      </c>
      <c r="J49" s="108" t="s">
        <v>515</v>
      </c>
      <c r="K49" s="108" t="s">
        <v>515</v>
      </c>
      <c r="L49" s="108" t="s">
        <v>515</v>
      </c>
      <c r="M49" s="109" t="s">
        <v>515</v>
      </c>
    </row>
    <row r="50" spans="2:13" ht="27.75" customHeight="1" x14ac:dyDescent="0.15">
      <c r="B50" s="1251" t="s">
        <v>39</v>
      </c>
      <c r="C50" s="1252"/>
      <c r="D50" s="112"/>
      <c r="E50" s="1246" t="s">
        <v>40</v>
      </c>
      <c r="F50" s="1246"/>
      <c r="G50" s="1246"/>
      <c r="H50" s="1247"/>
      <c r="I50" s="107">
        <v>11864</v>
      </c>
      <c r="J50" s="108">
        <v>12493</v>
      </c>
      <c r="K50" s="108">
        <v>12783</v>
      </c>
      <c r="L50" s="108">
        <v>12741</v>
      </c>
      <c r="M50" s="109">
        <v>12298</v>
      </c>
    </row>
    <row r="51" spans="2:13" ht="27.75" customHeight="1" x14ac:dyDescent="0.15">
      <c r="B51" s="1240"/>
      <c r="C51" s="1241"/>
      <c r="D51" s="106"/>
      <c r="E51" s="1246" t="s">
        <v>41</v>
      </c>
      <c r="F51" s="1246"/>
      <c r="G51" s="1246"/>
      <c r="H51" s="1247"/>
      <c r="I51" s="107">
        <v>5413</v>
      </c>
      <c r="J51" s="108">
        <v>5079</v>
      </c>
      <c r="K51" s="108">
        <v>4650</v>
      </c>
      <c r="L51" s="108">
        <v>4518</v>
      </c>
      <c r="M51" s="109">
        <v>4220</v>
      </c>
    </row>
    <row r="52" spans="2:13" ht="27.75" customHeight="1" x14ac:dyDescent="0.15">
      <c r="B52" s="1242"/>
      <c r="C52" s="1243"/>
      <c r="D52" s="106"/>
      <c r="E52" s="1246" t="s">
        <v>42</v>
      </c>
      <c r="F52" s="1246"/>
      <c r="G52" s="1246"/>
      <c r="H52" s="1247"/>
      <c r="I52" s="107">
        <v>39699</v>
      </c>
      <c r="J52" s="108">
        <v>38537</v>
      </c>
      <c r="K52" s="108">
        <v>37296</v>
      </c>
      <c r="L52" s="108">
        <v>36459</v>
      </c>
      <c r="M52" s="109">
        <v>36290</v>
      </c>
    </row>
    <row r="53" spans="2:13" ht="27.75" customHeight="1" thickBot="1" x14ac:dyDescent="0.2">
      <c r="B53" s="1253" t="s">
        <v>43</v>
      </c>
      <c r="C53" s="1254"/>
      <c r="D53" s="113"/>
      <c r="E53" s="1255" t="s">
        <v>44</v>
      </c>
      <c r="F53" s="1255"/>
      <c r="G53" s="1255"/>
      <c r="H53" s="1256"/>
      <c r="I53" s="114">
        <v>5577</v>
      </c>
      <c r="J53" s="115">
        <v>4066</v>
      </c>
      <c r="K53" s="115">
        <v>2032</v>
      </c>
      <c r="L53" s="115">
        <v>-297</v>
      </c>
      <c r="M53" s="116">
        <v>-516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QSuinEUcgW3/qc4f99d9mk0tYRT5ZYz90o5RnLNgJNjI1WvKVM9MSyxvg4u1hMZsck6RgOtGiUj9Q2G/zIumg==" saltValue="0SIduVJi5wNamXsuetl/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47</v>
      </c>
      <c r="D55" s="1265"/>
      <c r="E55" s="1266"/>
      <c r="F55" s="128">
        <v>4248</v>
      </c>
      <c r="G55" s="128">
        <v>3839</v>
      </c>
      <c r="H55" s="129">
        <v>3677</v>
      </c>
    </row>
    <row r="56" spans="2:8" ht="52.5" customHeight="1" x14ac:dyDescent="0.15">
      <c r="B56" s="130"/>
      <c r="C56" s="1267" t="s">
        <v>48</v>
      </c>
      <c r="D56" s="1267"/>
      <c r="E56" s="1268"/>
      <c r="F56" s="131">
        <v>273</v>
      </c>
      <c r="G56" s="131">
        <v>273</v>
      </c>
      <c r="H56" s="132">
        <v>274</v>
      </c>
    </row>
    <row r="57" spans="2:8" ht="53.25" customHeight="1" x14ac:dyDescent="0.15">
      <c r="B57" s="130"/>
      <c r="C57" s="1269" t="s">
        <v>49</v>
      </c>
      <c r="D57" s="1269"/>
      <c r="E57" s="1270"/>
      <c r="F57" s="133">
        <v>4874</v>
      </c>
      <c r="G57" s="133">
        <v>4825</v>
      </c>
      <c r="H57" s="134">
        <v>4701</v>
      </c>
    </row>
    <row r="58" spans="2:8" ht="45.75" customHeight="1" x14ac:dyDescent="0.15">
      <c r="B58" s="135"/>
      <c r="C58" s="1257" t="s">
        <v>596</v>
      </c>
      <c r="D58" s="1258"/>
      <c r="E58" s="1259"/>
      <c r="F58" s="136">
        <v>1695</v>
      </c>
      <c r="G58" s="386">
        <v>1670</v>
      </c>
      <c r="H58" s="137">
        <v>1552</v>
      </c>
    </row>
    <row r="59" spans="2:8" ht="45.75" customHeight="1" x14ac:dyDescent="0.15">
      <c r="B59" s="135"/>
      <c r="C59" s="1257" t="s">
        <v>600</v>
      </c>
      <c r="D59" s="1258"/>
      <c r="E59" s="1259"/>
      <c r="F59" s="136">
        <v>1000</v>
      </c>
      <c r="G59" s="136">
        <v>1100</v>
      </c>
      <c r="H59" s="137">
        <v>1150</v>
      </c>
    </row>
    <row r="60" spans="2:8" ht="45.75" customHeight="1" x14ac:dyDescent="0.15">
      <c r="B60" s="135"/>
      <c r="C60" s="1257" t="s">
        <v>597</v>
      </c>
      <c r="D60" s="1258"/>
      <c r="E60" s="1259"/>
      <c r="F60" s="136">
        <v>1147</v>
      </c>
      <c r="G60" s="386">
        <v>1054</v>
      </c>
      <c r="H60" s="137">
        <v>913</v>
      </c>
    </row>
    <row r="61" spans="2:8" ht="45.75" customHeight="1" x14ac:dyDescent="0.15">
      <c r="B61" s="135"/>
      <c r="C61" s="1257" t="s">
        <v>598</v>
      </c>
      <c r="D61" s="1258"/>
      <c r="E61" s="1259"/>
      <c r="F61" s="136">
        <v>479</v>
      </c>
      <c r="G61" s="136">
        <v>471</v>
      </c>
      <c r="H61" s="137">
        <v>543</v>
      </c>
    </row>
    <row r="62" spans="2:8" ht="45.75" customHeight="1" thickBot="1" x14ac:dyDescent="0.2">
      <c r="B62" s="138"/>
      <c r="C62" s="1260" t="s">
        <v>599</v>
      </c>
      <c r="D62" s="1261"/>
      <c r="E62" s="1262"/>
      <c r="F62" s="139">
        <v>139</v>
      </c>
      <c r="G62" s="139">
        <v>132</v>
      </c>
      <c r="H62" s="140">
        <v>131</v>
      </c>
    </row>
    <row r="63" spans="2:8" ht="52.5" customHeight="1" thickBot="1" x14ac:dyDescent="0.2">
      <c r="B63" s="141"/>
      <c r="C63" s="1263" t="s">
        <v>50</v>
      </c>
      <c r="D63" s="1263"/>
      <c r="E63" s="1264"/>
      <c r="F63" s="142">
        <v>9396</v>
      </c>
      <c r="G63" s="142">
        <v>8938</v>
      </c>
      <c r="H63" s="143">
        <v>8652</v>
      </c>
    </row>
    <row r="64" spans="2:8" ht="15" customHeight="1" x14ac:dyDescent="0.15"/>
  </sheetData>
  <sheetProtection algorithmName="SHA-512" hashValue="ool8iTWwXwW43+maxwu6x9Byaej0KHWLdbsDiXX/ZNDqLGdpx2MGtRXdZYlapsRX2Qf2yKa0FDLCNE+Hpag+nw==" saltValue="KnKDhqrOquEBwIg1uxbs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R16" zoomScaleNormal="100" zoomScaleSheetLayoutView="55" workbookViewId="0">
      <selection activeCell="AX60" sqref="AX6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0">
        <v>23.8</v>
      </c>
      <c r="BQ51" s="1310"/>
      <c r="BR51" s="1310"/>
      <c r="BS51" s="1310"/>
      <c r="BT51" s="1310"/>
      <c r="BU51" s="1310"/>
      <c r="BV51" s="1310"/>
      <c r="BW51" s="1310"/>
      <c r="BX51" s="1310">
        <v>17.8</v>
      </c>
      <c r="BY51" s="1310"/>
      <c r="BZ51" s="1310"/>
      <c r="CA51" s="1310"/>
      <c r="CB51" s="1310"/>
      <c r="CC51" s="1310"/>
      <c r="CD51" s="1310"/>
      <c r="CE51" s="1310"/>
      <c r="CF51" s="1311"/>
      <c r="CG51" s="1310"/>
      <c r="CH51" s="1310"/>
      <c r="CI51" s="1310"/>
      <c r="CJ51" s="1310"/>
      <c r="CK51" s="1310"/>
      <c r="CL51" s="1310"/>
      <c r="CM51" s="1310"/>
      <c r="CN51" s="1311"/>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609</v>
      </c>
      <c r="BC53" s="1309"/>
      <c r="BD53" s="1309"/>
      <c r="BE53" s="1309"/>
      <c r="BF53" s="1309"/>
      <c r="BG53" s="1309"/>
      <c r="BH53" s="1309"/>
      <c r="BI53" s="1309"/>
      <c r="BJ53" s="1309"/>
      <c r="BK53" s="1309"/>
      <c r="BL53" s="1309"/>
      <c r="BM53" s="1309"/>
      <c r="BN53" s="1309"/>
      <c r="BO53" s="1309"/>
      <c r="BP53" s="1310">
        <v>61.5</v>
      </c>
      <c r="BQ53" s="1310"/>
      <c r="BR53" s="1310"/>
      <c r="BS53" s="1310"/>
      <c r="BT53" s="1310"/>
      <c r="BU53" s="1310"/>
      <c r="BV53" s="1310"/>
      <c r="BW53" s="1310"/>
      <c r="BX53" s="1310">
        <v>62.8</v>
      </c>
      <c r="BY53" s="1310"/>
      <c r="BZ53" s="1310"/>
      <c r="CA53" s="1310"/>
      <c r="CB53" s="1310"/>
      <c r="CC53" s="1310"/>
      <c r="CD53" s="1310"/>
      <c r="CE53" s="1310"/>
      <c r="CF53" s="1311"/>
      <c r="CG53" s="1310"/>
      <c r="CH53" s="1310"/>
      <c r="CI53" s="1310"/>
      <c r="CJ53" s="1310"/>
      <c r="CK53" s="1310"/>
      <c r="CL53" s="1310"/>
      <c r="CM53" s="1310"/>
      <c r="CN53" s="1311"/>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610</v>
      </c>
      <c r="AO55" s="1305"/>
      <c r="AP55" s="1305"/>
      <c r="AQ55" s="1305"/>
      <c r="AR55" s="1305"/>
      <c r="AS55" s="1305"/>
      <c r="AT55" s="1305"/>
      <c r="AU55" s="1305"/>
      <c r="AV55" s="1305"/>
      <c r="AW55" s="1305"/>
      <c r="AX55" s="1305"/>
      <c r="AY55" s="1305"/>
      <c r="AZ55" s="1305"/>
      <c r="BA55" s="1305"/>
      <c r="BB55" s="1309" t="s">
        <v>607</v>
      </c>
      <c r="BC55" s="1309"/>
      <c r="BD55" s="1309"/>
      <c r="BE55" s="1309"/>
      <c r="BF55" s="1309"/>
      <c r="BG55" s="1309"/>
      <c r="BH55" s="1309"/>
      <c r="BI55" s="1309"/>
      <c r="BJ55" s="1309"/>
      <c r="BK55" s="1309"/>
      <c r="BL55" s="1309"/>
      <c r="BM55" s="1309"/>
      <c r="BN55" s="1309"/>
      <c r="BO55" s="1309"/>
      <c r="BP55" s="1310">
        <v>15.8</v>
      </c>
      <c r="BQ55" s="1310"/>
      <c r="BR55" s="1310"/>
      <c r="BS55" s="1310"/>
      <c r="BT55" s="1310"/>
      <c r="BU55" s="1310"/>
      <c r="BV55" s="1310"/>
      <c r="BW55" s="1310"/>
      <c r="BX55" s="1310">
        <v>6.5</v>
      </c>
      <c r="BY55" s="1310"/>
      <c r="BZ55" s="1310"/>
      <c r="CA55" s="1310"/>
      <c r="CB55" s="1310"/>
      <c r="CC55" s="1310"/>
      <c r="CD55" s="1310"/>
      <c r="CE55" s="1310"/>
      <c r="CF55" s="1311"/>
      <c r="CG55" s="1310"/>
      <c r="CH55" s="1310"/>
      <c r="CI55" s="1310"/>
      <c r="CJ55" s="1310"/>
      <c r="CK55" s="1310"/>
      <c r="CL55" s="1310"/>
      <c r="CM55" s="1310"/>
      <c r="CN55" s="1311"/>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608</v>
      </c>
      <c r="BC57" s="1309"/>
      <c r="BD57" s="1309"/>
      <c r="BE57" s="1309"/>
      <c r="BF57" s="1309"/>
      <c r="BG57" s="1309"/>
      <c r="BH57" s="1309"/>
      <c r="BI57" s="1309"/>
      <c r="BJ57" s="1309"/>
      <c r="BK57" s="1309"/>
      <c r="BL57" s="1309"/>
      <c r="BM57" s="1309"/>
      <c r="BN57" s="1309"/>
      <c r="BO57" s="1309"/>
      <c r="BP57" s="1310">
        <v>54.5</v>
      </c>
      <c r="BQ57" s="1310"/>
      <c r="BR57" s="1310"/>
      <c r="BS57" s="1310"/>
      <c r="BT57" s="1310"/>
      <c r="BU57" s="1310"/>
      <c r="BV57" s="1310"/>
      <c r="BW57" s="1310"/>
      <c r="BX57" s="1310">
        <v>57.2</v>
      </c>
      <c r="BY57" s="1310"/>
      <c r="BZ57" s="1310"/>
      <c r="CA57" s="1310"/>
      <c r="CB57" s="1310"/>
      <c r="CC57" s="1310"/>
      <c r="CD57" s="1310"/>
      <c r="CE57" s="1310"/>
      <c r="CF57" s="1311"/>
      <c r="CG57" s="1310"/>
      <c r="CH57" s="1310"/>
      <c r="CI57" s="1310"/>
      <c r="CJ57" s="1310"/>
      <c r="CK57" s="1310"/>
      <c r="CL57" s="1310"/>
      <c r="CM57" s="1310"/>
      <c r="CN57" s="1311"/>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611</v>
      </c>
    </row>
    <row r="64" spans="1:109" x14ac:dyDescent="0.15">
      <c r="B64" s="1280"/>
      <c r="G64" s="1287"/>
      <c r="I64" s="1321"/>
      <c r="J64" s="1321"/>
      <c r="K64" s="1321"/>
      <c r="L64" s="1321"/>
      <c r="M64" s="1321"/>
      <c r="N64" s="1322"/>
      <c r="AM64" s="1287"/>
      <c r="AN64" s="1287" t="s">
        <v>603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606</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10">
        <v>23.8</v>
      </c>
      <c r="BQ73" s="1310"/>
      <c r="BR73" s="1310"/>
      <c r="BS73" s="1310"/>
      <c r="BT73" s="1310"/>
      <c r="BU73" s="1310"/>
      <c r="BV73" s="1310"/>
      <c r="BW73" s="1310"/>
      <c r="BX73" s="1310">
        <v>17.8</v>
      </c>
      <c r="BY73" s="1310"/>
      <c r="BZ73" s="1310"/>
      <c r="CA73" s="1310"/>
      <c r="CB73" s="1310"/>
      <c r="CC73" s="1310"/>
      <c r="CD73" s="1310"/>
      <c r="CE73" s="1310"/>
      <c r="CF73" s="1310">
        <v>9</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613</v>
      </c>
      <c r="BC75" s="1309"/>
      <c r="BD75" s="1309"/>
      <c r="BE75" s="1309"/>
      <c r="BF75" s="1309"/>
      <c r="BG75" s="1309"/>
      <c r="BH75" s="1309"/>
      <c r="BI75" s="1309"/>
      <c r="BJ75" s="1309"/>
      <c r="BK75" s="1309"/>
      <c r="BL75" s="1309"/>
      <c r="BM75" s="1309"/>
      <c r="BN75" s="1309"/>
      <c r="BO75" s="1309"/>
      <c r="BP75" s="1310">
        <v>5.6</v>
      </c>
      <c r="BQ75" s="1310"/>
      <c r="BR75" s="1310"/>
      <c r="BS75" s="1310"/>
      <c r="BT75" s="1310"/>
      <c r="BU75" s="1310"/>
      <c r="BV75" s="1310"/>
      <c r="BW75" s="1310"/>
      <c r="BX75" s="1310">
        <v>5.4</v>
      </c>
      <c r="BY75" s="1310"/>
      <c r="BZ75" s="1310"/>
      <c r="CA75" s="1310"/>
      <c r="CB75" s="1310"/>
      <c r="CC75" s="1310"/>
      <c r="CD75" s="1310"/>
      <c r="CE75" s="1310"/>
      <c r="CF75" s="1310">
        <v>5.0999999999999996</v>
      </c>
      <c r="CG75" s="1310"/>
      <c r="CH75" s="1310"/>
      <c r="CI75" s="1310"/>
      <c r="CJ75" s="1310"/>
      <c r="CK75" s="1310"/>
      <c r="CL75" s="1310"/>
      <c r="CM75" s="1310"/>
      <c r="CN75" s="1310">
        <v>4.9000000000000004</v>
      </c>
      <c r="CO75" s="1310"/>
      <c r="CP75" s="1310"/>
      <c r="CQ75" s="1310"/>
      <c r="CR75" s="1310"/>
      <c r="CS75" s="1310"/>
      <c r="CT75" s="1310"/>
      <c r="CU75" s="1310"/>
      <c r="CV75" s="1310">
        <v>4.8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614</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0">
        <v>15.8</v>
      </c>
      <c r="BQ77" s="1310"/>
      <c r="BR77" s="1310"/>
      <c r="BS77" s="1310"/>
      <c r="BT77" s="1310"/>
      <c r="BU77" s="1310"/>
      <c r="BV77" s="1310"/>
      <c r="BW77" s="1310"/>
      <c r="BX77" s="1310">
        <v>6.5</v>
      </c>
      <c r="BY77" s="1310"/>
      <c r="BZ77" s="1310"/>
      <c r="CA77" s="1310"/>
      <c r="CB77" s="1310"/>
      <c r="CC77" s="1310"/>
      <c r="CD77" s="1310"/>
      <c r="CE77" s="1310"/>
      <c r="CF77" s="1310">
        <v>5.8</v>
      </c>
      <c r="CG77" s="1310"/>
      <c r="CH77" s="1310"/>
      <c r="CI77" s="1310"/>
      <c r="CJ77" s="1310"/>
      <c r="CK77" s="1310"/>
      <c r="CL77" s="1310"/>
      <c r="CM77" s="1310"/>
      <c r="CN77" s="1310">
        <v>2.7</v>
      </c>
      <c r="CO77" s="1310"/>
      <c r="CP77" s="1310"/>
      <c r="CQ77" s="1310"/>
      <c r="CR77" s="1310"/>
      <c r="CS77" s="1310"/>
      <c r="CT77" s="1310"/>
      <c r="CU77" s="1310"/>
      <c r="CV77" s="1310">
        <v>0.5</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615</v>
      </c>
      <c r="BC79" s="1309"/>
      <c r="BD79" s="1309"/>
      <c r="BE79" s="1309"/>
      <c r="BF79" s="1309"/>
      <c r="BG79" s="1309"/>
      <c r="BH79" s="1309"/>
      <c r="BI79" s="1309"/>
      <c r="BJ79" s="1309"/>
      <c r="BK79" s="1309"/>
      <c r="BL79" s="1309"/>
      <c r="BM79" s="1309"/>
      <c r="BN79" s="1309"/>
      <c r="BO79" s="1309"/>
      <c r="BP79" s="1310">
        <v>6.2</v>
      </c>
      <c r="BQ79" s="1310"/>
      <c r="BR79" s="1310"/>
      <c r="BS79" s="1310"/>
      <c r="BT79" s="1310"/>
      <c r="BU79" s="1310"/>
      <c r="BV79" s="1310"/>
      <c r="BW79" s="1310"/>
      <c r="BX79" s="1310">
        <v>5.9</v>
      </c>
      <c r="BY79" s="1310"/>
      <c r="BZ79" s="1310"/>
      <c r="CA79" s="1310"/>
      <c r="CB79" s="1310"/>
      <c r="CC79" s="1310"/>
      <c r="CD79" s="1310"/>
      <c r="CE79" s="1310"/>
      <c r="CF79" s="1310">
        <v>5.3</v>
      </c>
      <c r="CG79" s="1310"/>
      <c r="CH79" s="1310"/>
      <c r="CI79" s="1310"/>
      <c r="CJ79" s="1310"/>
      <c r="CK79" s="1310"/>
      <c r="CL79" s="1310"/>
      <c r="CM79" s="1310"/>
      <c r="CN79" s="1310">
        <v>5</v>
      </c>
      <c r="CO79" s="1310"/>
      <c r="CP79" s="1310"/>
      <c r="CQ79" s="1310"/>
      <c r="CR79" s="1310"/>
      <c r="CS79" s="1310"/>
      <c r="CT79" s="1310"/>
      <c r="CU79" s="1310"/>
      <c r="CV79" s="1310">
        <v>5.0999999999999996</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EJoBsKOWkANsPaMQhiCBXnn3DZrEMMCA++7RbJSIHqKw4mYXKw0lldQyX7UhuKMPKtOGP2jFDTNXzfQDWuKEMQ==" saltValue="2EHSZEKsiW1vpERyOIfS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B67"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7IyEL2JeL4418rrEBatPT5q+5Y272+4Hud5WGAtl9HMntoHxd7IbbpEuDQkMw7R6//pnmL8qoPzaJ16VqFqvOA==" saltValue="sx7MrfwxpJwsABb1T977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B10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i75vxJtclZ0VUHd7TjNgmr0G8lwM+zxDFZrV+VGa86d6A/MyQsr9cfZnSjb0uKGOQKJsRNzNgNWTax6oVtPpXQ==" saltValue="zlZliYfEjvh5BzhQR9RQ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39263</v>
      </c>
      <c r="E3" s="162"/>
      <c r="F3" s="163">
        <v>46440</v>
      </c>
      <c r="G3" s="164"/>
      <c r="H3" s="165"/>
    </row>
    <row r="4" spans="1:8" x14ac:dyDescent="0.15">
      <c r="A4" s="166"/>
      <c r="B4" s="167"/>
      <c r="C4" s="168"/>
      <c r="D4" s="169">
        <v>18918</v>
      </c>
      <c r="E4" s="170"/>
      <c r="F4" s="171">
        <v>27658</v>
      </c>
      <c r="G4" s="172"/>
      <c r="H4" s="173"/>
    </row>
    <row r="5" spans="1:8" x14ac:dyDescent="0.15">
      <c r="A5" s="154" t="s">
        <v>548</v>
      </c>
      <c r="B5" s="159"/>
      <c r="C5" s="160"/>
      <c r="D5" s="161">
        <v>33831</v>
      </c>
      <c r="E5" s="162"/>
      <c r="F5" s="163">
        <v>63257</v>
      </c>
      <c r="G5" s="164"/>
      <c r="H5" s="165"/>
    </row>
    <row r="6" spans="1:8" x14ac:dyDescent="0.15">
      <c r="A6" s="166"/>
      <c r="B6" s="167"/>
      <c r="C6" s="168"/>
      <c r="D6" s="169">
        <v>18204</v>
      </c>
      <c r="E6" s="170"/>
      <c r="F6" s="171">
        <v>27259</v>
      </c>
      <c r="G6" s="172"/>
      <c r="H6" s="173"/>
    </row>
    <row r="7" spans="1:8" x14ac:dyDescent="0.15">
      <c r="A7" s="154" t="s">
        <v>549</v>
      </c>
      <c r="B7" s="159"/>
      <c r="C7" s="160"/>
      <c r="D7" s="161">
        <v>27308</v>
      </c>
      <c r="E7" s="162"/>
      <c r="F7" s="163">
        <v>52308</v>
      </c>
      <c r="G7" s="164"/>
      <c r="H7" s="165"/>
    </row>
    <row r="8" spans="1:8" x14ac:dyDescent="0.15">
      <c r="A8" s="166"/>
      <c r="B8" s="167"/>
      <c r="C8" s="168"/>
      <c r="D8" s="169">
        <v>17644</v>
      </c>
      <c r="E8" s="170"/>
      <c r="F8" s="171">
        <v>28695</v>
      </c>
      <c r="G8" s="172"/>
      <c r="H8" s="173"/>
    </row>
    <row r="9" spans="1:8" x14ac:dyDescent="0.15">
      <c r="A9" s="154" t="s">
        <v>550</v>
      </c>
      <c r="B9" s="159"/>
      <c r="C9" s="160"/>
      <c r="D9" s="161">
        <v>30780</v>
      </c>
      <c r="E9" s="162"/>
      <c r="F9" s="163">
        <v>46402</v>
      </c>
      <c r="G9" s="164"/>
      <c r="H9" s="165"/>
    </row>
    <row r="10" spans="1:8" x14ac:dyDescent="0.15">
      <c r="A10" s="166"/>
      <c r="B10" s="167"/>
      <c r="C10" s="168"/>
      <c r="D10" s="169">
        <v>23679</v>
      </c>
      <c r="E10" s="170"/>
      <c r="F10" s="171">
        <v>26897</v>
      </c>
      <c r="G10" s="172"/>
      <c r="H10" s="173"/>
    </row>
    <row r="11" spans="1:8" x14ac:dyDescent="0.15">
      <c r="A11" s="154" t="s">
        <v>551</v>
      </c>
      <c r="B11" s="159"/>
      <c r="C11" s="160"/>
      <c r="D11" s="161">
        <v>49459</v>
      </c>
      <c r="E11" s="162"/>
      <c r="F11" s="163">
        <v>66343</v>
      </c>
      <c r="G11" s="164"/>
      <c r="H11" s="165"/>
    </row>
    <row r="12" spans="1:8" x14ac:dyDescent="0.15">
      <c r="A12" s="166"/>
      <c r="B12" s="167"/>
      <c r="C12" s="174"/>
      <c r="D12" s="169">
        <v>34789</v>
      </c>
      <c r="E12" s="170"/>
      <c r="F12" s="171">
        <v>34529</v>
      </c>
      <c r="G12" s="172"/>
      <c r="H12" s="173"/>
    </row>
    <row r="13" spans="1:8" x14ac:dyDescent="0.15">
      <c r="A13" s="154"/>
      <c r="B13" s="159"/>
      <c r="C13" s="175"/>
      <c r="D13" s="176">
        <v>36128</v>
      </c>
      <c r="E13" s="177"/>
      <c r="F13" s="178">
        <v>54950</v>
      </c>
      <c r="G13" s="179"/>
      <c r="H13" s="165"/>
    </row>
    <row r="14" spans="1:8" x14ac:dyDescent="0.15">
      <c r="A14" s="166"/>
      <c r="B14" s="167"/>
      <c r="C14" s="168"/>
      <c r="D14" s="169">
        <v>22647</v>
      </c>
      <c r="E14" s="170"/>
      <c r="F14" s="171">
        <v>29008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10.06</v>
      </c>
      <c r="C19" s="180">
        <f>ROUND(VALUE(SUBSTITUTE(実質収支比率等に係る経年分析!G$48,"▲","-")),2)</f>
        <v>7.32</v>
      </c>
      <c r="D19" s="180">
        <f>ROUND(VALUE(SUBSTITUTE(実質収支比率等に係る経年分析!H$48,"▲","-")),2)</f>
        <v>7.34</v>
      </c>
      <c r="E19" s="180">
        <f>ROUND(VALUE(SUBSTITUTE(実質収支比率等に係る経年分析!I$48,"▲","-")),2)</f>
        <v>9.86</v>
      </c>
      <c r="F19" s="180">
        <f>ROUND(VALUE(SUBSTITUTE(実質収支比率等に係る経年分析!J$48,"▲","-")),2)</f>
        <v>8.6199999999999992</v>
      </c>
    </row>
    <row r="20" spans="1:11" x14ac:dyDescent="0.15">
      <c r="A20" s="180" t="s">
        <v>54</v>
      </c>
      <c r="B20" s="180">
        <f>ROUND(VALUE(SUBSTITUTE(実質収支比率等に係る経年分析!F$47,"▲","-")),2)</f>
        <v>20.11</v>
      </c>
      <c r="C20" s="180">
        <f>ROUND(VALUE(SUBSTITUTE(実質収支比率等に係る経年分析!G$47,"▲","-")),2)</f>
        <v>18.79</v>
      </c>
      <c r="D20" s="180">
        <f>ROUND(VALUE(SUBSTITUTE(実質収支比率等に係る経年分析!H$47,"▲","-")),2)</f>
        <v>16.34</v>
      </c>
      <c r="E20" s="180">
        <f>ROUND(VALUE(SUBSTITUTE(実質収支比率等に係る経年分析!I$47,"▲","-")),2)</f>
        <v>14.83</v>
      </c>
      <c r="F20" s="180">
        <f>ROUND(VALUE(SUBSTITUTE(実質収支比率等に係る経年分析!J$47,"▲","-")),2)</f>
        <v>14.41</v>
      </c>
    </row>
    <row r="21" spans="1:11" x14ac:dyDescent="0.15">
      <c r="A21" s="180" t="s">
        <v>55</v>
      </c>
      <c r="B21" s="180">
        <f>IF(ISNUMBER(VALUE(SUBSTITUTE(実質収支比率等に係る経年分析!F$49,"▲","-"))),ROUND(VALUE(SUBSTITUTE(実質収支比率等に係る経年分析!F$49,"▲","-")),2),NA())</f>
        <v>-2.0499999999999998</v>
      </c>
      <c r="C21" s="180">
        <f>IF(ISNUMBER(VALUE(SUBSTITUTE(実質収支比率等に係る経年分析!G$49,"▲","-"))),ROUND(VALUE(SUBSTITUTE(実質収支比率等に係る経年分析!G$49,"▲","-")),2),NA())</f>
        <v>-9.7100000000000009</v>
      </c>
      <c r="D21" s="180">
        <f>IF(ISNUMBER(VALUE(SUBSTITUTE(実質収支比率等に係る経年分析!H$49,"▲","-"))),ROUND(VALUE(SUBSTITUTE(実質収支比率等に係る経年分析!H$49,"▲","-")),2),NA())</f>
        <v>-6.57</v>
      </c>
      <c r="E21" s="180">
        <f>IF(ISNUMBER(VALUE(SUBSTITUTE(実質収支比率等に係る経年分析!I$49,"▲","-"))),ROUND(VALUE(SUBSTITUTE(実質収支比率等に係る経年分析!I$49,"▲","-")),2),NA())</f>
        <v>-2.97</v>
      </c>
      <c r="F21" s="180">
        <f>IF(ISNUMBER(VALUE(SUBSTITUTE(実質収支比率等に係る経年分析!J$49,"▲","-"))),ROUND(VALUE(SUBSTITUTE(実質収支比率等に係る経年分析!J$49,"▲","-")),2),NA())</f>
        <v>-7.26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新里温水プール事業特別会計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発電事業特別会計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10.050000000000001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9.8000000000000007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8.5399999999999991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20.91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4298</v>
      </c>
      <c r="E42" s="182"/>
      <c r="F42" s="182"/>
      <c r="G42" s="182">
        <f>'実質公債費比率（分子）の構造'!L$52</f>
        <v>4369</v>
      </c>
      <c r="H42" s="182"/>
      <c r="I42" s="182"/>
      <c r="J42" s="182">
        <f>'実質公債費比率（分子）の構造'!M$52</f>
        <v>4321</v>
      </c>
      <c r="K42" s="182"/>
      <c r="L42" s="182"/>
      <c r="M42" s="182">
        <f>'実質公債費比率（分子）の構造'!N$52</f>
        <v>4248</v>
      </c>
      <c r="N42" s="182"/>
      <c r="O42" s="182"/>
      <c r="P42" s="182">
        <f>'実質公債費比率（分子）の構造'!O$52</f>
        <v>4184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14</v>
      </c>
      <c r="C44" s="182"/>
      <c r="D44" s="182"/>
      <c r="E44" s="182">
        <f>'実質公債費比率（分子）の構造'!L$50</f>
        <v>14</v>
      </c>
      <c r="F44" s="182"/>
      <c r="G44" s="182"/>
      <c r="H44" s="182">
        <f>'実質公債費比率（分子）の構造'!M$50</f>
        <v>14</v>
      </c>
      <c r="I44" s="182"/>
      <c r="J44" s="182"/>
      <c r="K44" s="182">
        <f>'実質公債費比率（分子）の構造'!N$50</f>
        <v>14</v>
      </c>
      <c r="L44" s="182"/>
      <c r="M44" s="182"/>
      <c r="N44" s="182">
        <f>'実質公債費比率（分子）の構造'!O$50</f>
        <v>14</v>
      </c>
      <c r="O44" s="182"/>
      <c r="P44" s="182"/>
    </row>
    <row r="45" spans="1:16" x14ac:dyDescent="0.15">
      <c r="A45" s="182" t="s">
        <v>65</v>
      </c>
      <c r="B45" s="182">
        <f>'実質公債費比率（分子）の構造'!K$49</f>
        <v>454</v>
      </c>
      <c r="C45" s="182"/>
      <c r="D45" s="182"/>
      <c r="E45" s="182">
        <f>'実質公債費比率（分子）の構造'!L$49</f>
        <v>543</v>
      </c>
      <c r="F45" s="182"/>
      <c r="G45" s="182"/>
      <c r="H45" s="182">
        <f>'実質公債費比率（分子）の構造'!M$49</f>
        <v>563</v>
      </c>
      <c r="I45" s="182"/>
      <c r="J45" s="182"/>
      <c r="K45" s="182">
        <f>'実質公債費比率（分子）の構造'!N$49</f>
        <v>465</v>
      </c>
      <c r="L45" s="182"/>
      <c r="M45" s="182"/>
      <c r="N45" s="182">
        <f>'実質公債費比率（分子）の構造'!O$49</f>
        <v>385</v>
      </c>
      <c r="O45" s="182"/>
      <c r="P45" s="182"/>
    </row>
    <row r="46" spans="1:16" x14ac:dyDescent="0.15">
      <c r="A46" s="182" t="s">
        <v>66</v>
      </c>
      <c r="B46" s="182">
        <f>'実質公債費比率（分子）の構造'!K$48</f>
        <v>1163</v>
      </c>
      <c r="C46" s="182"/>
      <c r="D46" s="182"/>
      <c r="E46" s="182">
        <f>'実質公債費比率（分子）の構造'!L$48</f>
        <v>1139</v>
      </c>
      <c r="F46" s="182"/>
      <c r="G46" s="182"/>
      <c r="H46" s="182">
        <f>'実質公債費比率（分子）の構造'!M$48</f>
        <v>1058</v>
      </c>
      <c r="I46" s="182"/>
      <c r="J46" s="182"/>
      <c r="K46" s="182">
        <f>'実質公債費比率（分子）の構造'!N$48</f>
        <v>965</v>
      </c>
      <c r="L46" s="182"/>
      <c r="M46" s="182"/>
      <c r="N46" s="182">
        <f>'実質公債費比率（分子）の構造'!O$48</f>
        <v>1024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3898</v>
      </c>
      <c r="C49" s="182"/>
      <c r="D49" s="182"/>
      <c r="E49" s="182">
        <f>'実質公債費比率（分子）の構造'!L$45</f>
        <v>3856</v>
      </c>
      <c r="F49" s="182"/>
      <c r="G49" s="182"/>
      <c r="H49" s="182">
        <f>'実質公債費比率（分子）の構造'!M$45</f>
        <v>3802</v>
      </c>
      <c r="I49" s="182"/>
      <c r="J49" s="182"/>
      <c r="K49" s="182">
        <f>'実質公債費比率（分子）の構造'!N$45</f>
        <v>3829</v>
      </c>
      <c r="L49" s="182"/>
      <c r="M49" s="182"/>
      <c r="N49" s="182">
        <f>'実質公債費比率（分子）の構造'!O$45</f>
        <v>3874</v>
      </c>
      <c r="O49" s="182"/>
      <c r="P49" s="182"/>
    </row>
    <row r="50" spans="1:16" x14ac:dyDescent="0.15">
      <c r="A50" s="182" t="s">
        <v>70</v>
      </c>
      <c r="B50" s="182" t="e">
        <f>NA()</f>
        <v>#N/A</v>
      </c>
      <c r="C50" s="182">
        <f>IF(ISNUMBER('実質公債費比率（分子）の構造'!K$53),'実質公債費比率（分子）の構造'!K$53,NA())</f>
        <v>1231</v>
      </c>
      <c r="D50" s="182" t="e">
        <f>NA()</f>
        <v>#N/A</v>
      </c>
      <c r="E50" s="182" t="e">
        <f>NA()</f>
        <v>#N/A</v>
      </c>
      <c r="F50" s="182">
        <f>IF(ISNUMBER('実質公債費比率（分子）の構造'!L$53),'実質公債費比率（分子）の構造'!L$53,NA())</f>
        <v>1183</v>
      </c>
      <c r="G50" s="182" t="e">
        <f>NA()</f>
        <v>#N/A</v>
      </c>
      <c r="H50" s="182" t="e">
        <f>NA()</f>
        <v>#N/A</v>
      </c>
      <c r="I50" s="182">
        <f>IF(ISNUMBER('実質公債費比率（分子）の構造'!M$53),'実質公債費比率（分子）の構造'!M$53,NA())</f>
        <v>1116</v>
      </c>
      <c r="J50" s="182" t="e">
        <f>NA()</f>
        <v>#N/A</v>
      </c>
      <c r="K50" s="182" t="e">
        <f>NA()</f>
        <v>#N/A</v>
      </c>
      <c r="L50" s="182">
        <f>IF(ISNUMBER('実質公債費比率（分子）の構造'!N$53),'実質公債費比率（分子）の構造'!N$53,NA())</f>
        <v>1025</v>
      </c>
      <c r="M50" s="182" t="e">
        <f>NA()</f>
        <v>#N/A</v>
      </c>
      <c r="N50" s="182" t="e">
        <f>NA()</f>
        <v>#N/A</v>
      </c>
      <c r="O50" s="182">
        <f>IF(ISNUMBER('実質公債費比率（分子）の構造'!O$53),'実質公債費比率（分子）の構造'!O$53,NA())</f>
        <v>1113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39699</v>
      </c>
      <c r="E56" s="181"/>
      <c r="F56" s="181"/>
      <c r="G56" s="181">
        <f>'将来負担比率（分子）の構造'!J$52</f>
        <v>38537</v>
      </c>
      <c r="H56" s="181"/>
      <c r="I56" s="181"/>
      <c r="J56" s="181">
        <f>'将来負担比率（分子）の構造'!K$52</f>
        <v>37296</v>
      </c>
      <c r="K56" s="181"/>
      <c r="L56" s="181"/>
      <c r="M56" s="181">
        <f>'将来負担比率（分子）の構造'!L$52</f>
        <v>36459</v>
      </c>
      <c r="N56" s="181"/>
      <c r="O56" s="181"/>
      <c r="P56" s="181">
        <f>'将来負担比率（分子）の構造'!M$52</f>
        <v>36290</v>
      </c>
    </row>
    <row r="57" spans="1:16" x14ac:dyDescent="0.15">
      <c r="A57" s="181" t="s">
        <v>41</v>
      </c>
      <c r="B57" s="181"/>
      <c r="C57" s="181"/>
      <c r="D57" s="181">
        <f>'将来負担比率（分子）の構造'!I$51</f>
        <v>5413</v>
      </c>
      <c r="E57" s="181"/>
      <c r="F57" s="181"/>
      <c r="G57" s="181">
        <f>'将来負担比率（分子）の構造'!J$51</f>
        <v>5079</v>
      </c>
      <c r="H57" s="181"/>
      <c r="I57" s="181"/>
      <c r="J57" s="181">
        <f>'将来負担比率（分子）の構造'!K$51</f>
        <v>4650</v>
      </c>
      <c r="K57" s="181"/>
      <c r="L57" s="181"/>
      <c r="M57" s="181">
        <f>'将来負担比率（分子）の構造'!L$51</f>
        <v>4518</v>
      </c>
      <c r="N57" s="181"/>
      <c r="O57" s="181"/>
      <c r="P57" s="181">
        <f>'将来負担比率（分子）の構造'!M$51</f>
        <v>4220</v>
      </c>
    </row>
    <row r="58" spans="1:16" x14ac:dyDescent="0.15">
      <c r="A58" s="181" t="s">
        <v>40</v>
      </c>
      <c r="B58" s="181"/>
      <c r="C58" s="181"/>
      <c r="D58" s="181">
        <f>'将来負担比率（分子）の構造'!I$50</f>
        <v>11864</v>
      </c>
      <c r="E58" s="181"/>
      <c r="F58" s="181"/>
      <c r="G58" s="181">
        <f>'将来負担比率（分子）の構造'!J$50</f>
        <v>12493</v>
      </c>
      <c r="H58" s="181"/>
      <c r="I58" s="181"/>
      <c r="J58" s="181">
        <f>'将来負担比率（分子）の構造'!K$50</f>
        <v>12783</v>
      </c>
      <c r="K58" s="181"/>
      <c r="L58" s="181"/>
      <c r="M58" s="181">
        <f>'将来負担比率（分子）の構造'!L$50</f>
        <v>12741</v>
      </c>
      <c r="N58" s="181"/>
      <c r="O58" s="181"/>
      <c r="P58" s="181">
        <f>'将来負担比率（分子）の構造'!M$50</f>
        <v>12298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604</v>
      </c>
      <c r="C61" s="181"/>
      <c r="D61" s="181"/>
      <c r="E61" s="181">
        <f>'将来負担比率（分子）の構造'!J$46</f>
        <v>956</v>
      </c>
      <c r="F61" s="181"/>
      <c r="G61" s="181"/>
      <c r="H61" s="181">
        <f>'将来負担比率（分子）の構造'!K$46</f>
        <v>1085</v>
      </c>
      <c r="I61" s="181"/>
      <c r="J61" s="181"/>
      <c r="K61" s="181">
        <f>'将来負担比率（分子）の構造'!L$46</f>
        <v>57</v>
      </c>
      <c r="L61" s="181"/>
      <c r="M61" s="181"/>
      <c r="N61" s="181">
        <f>'将来負担比率（分子）の構造'!M$46</f>
        <v>70</v>
      </c>
      <c r="O61" s="181"/>
      <c r="P61" s="181"/>
    </row>
    <row r="62" spans="1:16" x14ac:dyDescent="0.15">
      <c r="A62" s="181" t="s">
        <v>34</v>
      </c>
      <c r="B62" s="181">
        <f>'将来負担比率（分子）の構造'!I$45</f>
        <v>7900</v>
      </c>
      <c r="C62" s="181"/>
      <c r="D62" s="181"/>
      <c r="E62" s="181">
        <f>'将来負担比率（分子）の構造'!J$45</f>
        <v>7863</v>
      </c>
      <c r="F62" s="181"/>
      <c r="G62" s="181"/>
      <c r="H62" s="181">
        <f>'将来負担比率（分子）の構造'!K$45</f>
        <v>7002</v>
      </c>
      <c r="I62" s="181"/>
      <c r="J62" s="181"/>
      <c r="K62" s="181">
        <f>'将来負担比率（分子）の構造'!L$45</f>
        <v>6894</v>
      </c>
      <c r="L62" s="181"/>
      <c r="M62" s="181"/>
      <c r="N62" s="181">
        <f>'将来負担比率（分子）の構造'!M$45</f>
        <v>6938</v>
      </c>
      <c r="O62" s="181"/>
      <c r="P62" s="181"/>
    </row>
    <row r="63" spans="1:16" x14ac:dyDescent="0.15">
      <c r="A63" s="181" t="s">
        <v>33</v>
      </c>
      <c r="B63" s="181">
        <f>'将来負担比率（分子）の構造'!I$44</f>
        <v>2053</v>
      </c>
      <c r="C63" s="181"/>
      <c r="D63" s="181"/>
      <c r="E63" s="181">
        <f>'将来負担比率（分子）の構造'!J$44</f>
        <v>1940</v>
      </c>
      <c r="F63" s="181"/>
      <c r="G63" s="181"/>
      <c r="H63" s="181">
        <f>'将来負担比率（分子）の構造'!K$44</f>
        <v>1597</v>
      </c>
      <c r="I63" s="181"/>
      <c r="J63" s="181"/>
      <c r="K63" s="181">
        <f>'将来負担比率（分子）の構造'!L$44</f>
        <v>1209</v>
      </c>
      <c r="L63" s="181"/>
      <c r="M63" s="181"/>
      <c r="N63" s="181">
        <f>'将来負担比率（分子）の構造'!M$44</f>
        <v>889</v>
      </c>
      <c r="O63" s="181"/>
      <c r="P63" s="181"/>
    </row>
    <row r="64" spans="1:16" x14ac:dyDescent="0.15">
      <c r="A64" s="181" t="s">
        <v>32</v>
      </c>
      <c r="B64" s="181">
        <f>'将来負担比率（分子）の構造'!I$43</f>
        <v>13368</v>
      </c>
      <c r="C64" s="181"/>
      <c r="D64" s="181"/>
      <c r="E64" s="181">
        <f>'将来負担比率（分子）の構造'!J$43</f>
        <v>12366</v>
      </c>
      <c r="F64" s="181"/>
      <c r="G64" s="181"/>
      <c r="H64" s="181">
        <f>'将来負担比率（分子）の構造'!K$43</f>
        <v>11525</v>
      </c>
      <c r="I64" s="181"/>
      <c r="J64" s="181"/>
      <c r="K64" s="181">
        <f>'将来負担比率（分子）の構造'!L$43</f>
        <v>10685</v>
      </c>
      <c r="L64" s="181"/>
      <c r="M64" s="181"/>
      <c r="N64" s="181">
        <f>'将来負担比率（分子）の構造'!M$43</f>
        <v>9783</v>
      </c>
      <c r="O64" s="181"/>
      <c r="P64" s="181"/>
    </row>
    <row r="65" spans="1:16" x14ac:dyDescent="0.15">
      <c r="A65" s="181" t="s">
        <v>31</v>
      </c>
      <c r="B65" s="181">
        <f>'将来負担比率（分子）の構造'!I$42</f>
        <v>142</v>
      </c>
      <c r="C65" s="181"/>
      <c r="D65" s="181"/>
      <c r="E65" s="181">
        <f>'将来負担比率（分子）の構造'!J$42</f>
        <v>130</v>
      </c>
      <c r="F65" s="181"/>
      <c r="G65" s="181"/>
      <c r="H65" s="181">
        <f>'将来負担比率（分子）の構造'!K$42</f>
        <v>118</v>
      </c>
      <c r="I65" s="181"/>
      <c r="J65" s="181"/>
      <c r="K65" s="181">
        <f>'将来負担比率（分子）の構造'!L$42</f>
        <v>106</v>
      </c>
      <c r="L65" s="181"/>
      <c r="M65" s="181"/>
      <c r="N65" s="181">
        <f>'将来負担比率（分子）の構造'!M$42</f>
        <v>93</v>
      </c>
      <c r="O65" s="181"/>
      <c r="P65" s="181"/>
    </row>
    <row r="66" spans="1:16" x14ac:dyDescent="0.15">
      <c r="A66" s="181" t="s">
        <v>30</v>
      </c>
      <c r="B66" s="181">
        <f>'将来負担比率（分子）の構造'!I$41</f>
        <v>38488</v>
      </c>
      <c r="C66" s="181"/>
      <c r="D66" s="181"/>
      <c r="E66" s="181">
        <f>'将来負担比率（分子）の構造'!J$41</f>
        <v>36920</v>
      </c>
      <c r="F66" s="181"/>
      <c r="G66" s="181"/>
      <c r="H66" s="181">
        <f>'将来負担比率（分子）の構造'!K$41</f>
        <v>35434</v>
      </c>
      <c r="I66" s="181"/>
      <c r="J66" s="181"/>
      <c r="K66" s="181">
        <f>'将来負担比率（分子）の構造'!L$41</f>
        <v>34470</v>
      </c>
      <c r="L66" s="181"/>
      <c r="M66" s="181"/>
      <c r="N66" s="181">
        <f>'将来負担比率（分子）の構造'!M$41</f>
        <v>34518</v>
      </c>
      <c r="O66" s="181"/>
      <c r="P66" s="181"/>
    </row>
    <row r="67" spans="1:16" x14ac:dyDescent="0.15">
      <c r="A67" s="181" t="s">
        <v>74</v>
      </c>
      <c r="B67" s="181" t="e">
        <f>NA()</f>
        <v>#N/A</v>
      </c>
      <c r="C67" s="181">
        <f>IF(ISNUMBER('将来負担比率（分子）の構造'!I$53), IF('将来負担比率（分子）の構造'!I$53 &lt; 0, 0, '将来負担比率（分子）の構造'!I$53), NA())</f>
        <v>5577</v>
      </c>
      <c r="D67" s="181" t="e">
        <f>NA()</f>
        <v>#N/A</v>
      </c>
      <c r="E67" s="181" t="e">
        <f>NA()</f>
        <v>#N/A</v>
      </c>
      <c r="F67" s="181">
        <f>IF(ISNUMBER('将来負担比率（分子）の構造'!J$53), IF('将来負担比率（分子）の構造'!J$53 &lt; 0, 0, '将来負担比率（分子）の構造'!J$53), NA())</f>
        <v>4066</v>
      </c>
      <c r="G67" s="181" t="e">
        <f>NA()</f>
        <v>#N/A</v>
      </c>
      <c r="H67" s="181" t="e">
        <f>NA()</f>
        <v>#N/A</v>
      </c>
      <c r="I67" s="181">
        <f>IF(ISNUMBER('将来負担比率（分子）の構造'!K$53), IF('将来負担比率（分子）の構造'!K$53 &lt; 0, 0, '将来負担比率（分子）の構造'!K$53), NA())</f>
        <v>2032</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4248</v>
      </c>
      <c r="C72" s="185">
        <f>基金残高に係る経年分析!G55</f>
        <v>3839</v>
      </c>
      <c r="D72" s="185">
        <f>基金残高に係る経年分析!H55</f>
        <v>3677</v>
      </c>
    </row>
    <row r="73" spans="1:16" x14ac:dyDescent="0.15">
      <c r="A73" s="184" t="s">
        <v>77</v>
      </c>
      <c r="B73" s="185">
        <f>基金残高に係る経年分析!F56</f>
        <v>273</v>
      </c>
      <c r="C73" s="185">
        <f>基金残高に係る経年分析!G56</f>
        <v>273</v>
      </c>
      <c r="D73" s="185">
        <f>基金残高に係る経年分析!H56</f>
        <v>274</v>
      </c>
    </row>
    <row r="74" spans="1:16" x14ac:dyDescent="0.15">
      <c r="A74" s="184" t="s">
        <v>78</v>
      </c>
      <c r="B74" s="185">
        <f>基金残高に係る経年分析!F57</f>
        <v>4874</v>
      </c>
      <c r="C74" s="185">
        <f>基金残高に係る経年分析!G57</f>
        <v>4825</v>
      </c>
      <c r="D74" s="185">
        <f>基金残高に係る経年分析!H57</f>
        <v>4701</v>
      </c>
    </row>
  </sheetData>
  <sheetProtection algorithmName="SHA-512" hashValue="LaASZt4px3APbFu1doq+LmPMB/oP45f65KV6ZgA6XtS4cQSvU9GkIoEQVXJJ15/22+/W7Qg4OUzlisQDUsEWlw==" saltValue="nhV7+5R5pKnktQyrhA6Y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L7"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2" t="s">
        <v>212</v>
      </c>
      <c r="DI1" s="623"/>
      <c r="DJ1" s="623"/>
      <c r="DK1" s="623"/>
      <c r="DL1" s="623"/>
      <c r="DM1" s="623"/>
      <c r="DN1" s="624"/>
      <c r="DO1" s="226"/>
      <c r="DP1" s="622" t="s">
        <v>213</v>
      </c>
      <c r="DQ1" s="623"/>
      <c r="DR1" s="623"/>
      <c r="DS1" s="623"/>
      <c r="DT1" s="623"/>
      <c r="DU1" s="623"/>
      <c r="DV1" s="623"/>
      <c r="DW1" s="623"/>
      <c r="DX1" s="623"/>
      <c r="DY1" s="623"/>
      <c r="DZ1" s="623"/>
      <c r="EA1" s="623"/>
      <c r="EB1" s="623"/>
      <c r="EC1" s="624"/>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5" t="s">
        <v>215</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5" t="s">
        <v>216</v>
      </c>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7"/>
      <c r="CD3" s="628" t="s">
        <v>217</v>
      </c>
      <c r="CE3" s="629"/>
      <c r="CF3" s="629"/>
      <c r="CG3" s="629"/>
      <c r="CH3" s="629"/>
      <c r="CI3" s="629"/>
      <c r="CJ3" s="629"/>
      <c r="CK3" s="629"/>
      <c r="CL3" s="629"/>
      <c r="CM3" s="629"/>
      <c r="CN3" s="629"/>
      <c r="CO3" s="629"/>
      <c r="CP3" s="629"/>
      <c r="CQ3" s="629"/>
      <c r="CR3" s="629"/>
      <c r="CS3" s="629"/>
      <c r="CT3" s="629"/>
      <c r="CU3" s="629"/>
      <c r="CV3" s="629"/>
      <c r="CW3" s="629"/>
      <c r="CX3" s="629"/>
      <c r="CY3" s="629"/>
      <c r="CZ3" s="629"/>
      <c r="DA3" s="629"/>
      <c r="DB3" s="629"/>
      <c r="DC3" s="629"/>
      <c r="DD3" s="629"/>
      <c r="DE3" s="629"/>
      <c r="DF3" s="629"/>
      <c r="DG3" s="629"/>
      <c r="DH3" s="629"/>
      <c r="DI3" s="629"/>
      <c r="DJ3" s="629"/>
      <c r="DK3" s="629"/>
      <c r="DL3" s="629"/>
      <c r="DM3" s="629"/>
      <c r="DN3" s="629"/>
      <c r="DO3" s="629"/>
      <c r="DP3" s="629"/>
      <c r="DQ3" s="629"/>
      <c r="DR3" s="629"/>
      <c r="DS3" s="629"/>
      <c r="DT3" s="629"/>
      <c r="DU3" s="629"/>
      <c r="DV3" s="629"/>
      <c r="DW3" s="629"/>
      <c r="DX3" s="629"/>
      <c r="DY3" s="629"/>
      <c r="DZ3" s="629"/>
      <c r="EA3" s="629"/>
      <c r="EB3" s="629"/>
      <c r="EC3" s="630"/>
    </row>
    <row r="4" spans="2:143" ht="11.25" customHeight="1" x14ac:dyDescent="0.15">
      <c r="B4" s="625" t="s">
        <v>1</v>
      </c>
      <c r="C4" s="626"/>
      <c r="D4" s="626"/>
      <c r="E4" s="626"/>
      <c r="F4" s="626"/>
      <c r="G4" s="626"/>
      <c r="H4" s="626"/>
      <c r="I4" s="626"/>
      <c r="J4" s="626"/>
      <c r="K4" s="626"/>
      <c r="L4" s="626"/>
      <c r="M4" s="626"/>
      <c r="N4" s="626"/>
      <c r="O4" s="626"/>
      <c r="P4" s="626"/>
      <c r="Q4" s="627"/>
      <c r="R4" s="625" t="s">
        <v>218</v>
      </c>
      <c r="S4" s="626"/>
      <c r="T4" s="626"/>
      <c r="U4" s="626"/>
      <c r="V4" s="626"/>
      <c r="W4" s="626"/>
      <c r="X4" s="626"/>
      <c r="Y4" s="627"/>
      <c r="Z4" s="625" t="s">
        <v>219</v>
      </c>
      <c r="AA4" s="626"/>
      <c r="AB4" s="626"/>
      <c r="AC4" s="627"/>
      <c r="AD4" s="625" t="s">
        <v>220</v>
      </c>
      <c r="AE4" s="626"/>
      <c r="AF4" s="626"/>
      <c r="AG4" s="626"/>
      <c r="AH4" s="626"/>
      <c r="AI4" s="626"/>
      <c r="AJ4" s="626"/>
      <c r="AK4" s="627"/>
      <c r="AL4" s="625" t="s">
        <v>219</v>
      </c>
      <c r="AM4" s="626"/>
      <c r="AN4" s="626"/>
      <c r="AO4" s="627"/>
      <c r="AP4" s="631" t="s">
        <v>221</v>
      </c>
      <c r="AQ4" s="631"/>
      <c r="AR4" s="631"/>
      <c r="AS4" s="631"/>
      <c r="AT4" s="631"/>
      <c r="AU4" s="631"/>
      <c r="AV4" s="631"/>
      <c r="AW4" s="631"/>
      <c r="AX4" s="631"/>
      <c r="AY4" s="631"/>
      <c r="AZ4" s="631"/>
      <c r="BA4" s="631"/>
      <c r="BB4" s="631"/>
      <c r="BC4" s="631"/>
      <c r="BD4" s="631"/>
      <c r="BE4" s="631"/>
      <c r="BF4" s="631"/>
      <c r="BG4" s="631" t="s">
        <v>222</v>
      </c>
      <c r="BH4" s="631"/>
      <c r="BI4" s="631"/>
      <c r="BJ4" s="631"/>
      <c r="BK4" s="631"/>
      <c r="BL4" s="631"/>
      <c r="BM4" s="631"/>
      <c r="BN4" s="631"/>
      <c r="BO4" s="631" t="s">
        <v>219</v>
      </c>
      <c r="BP4" s="631"/>
      <c r="BQ4" s="631"/>
      <c r="BR4" s="631"/>
      <c r="BS4" s="631" t="s">
        <v>223</v>
      </c>
      <c r="BT4" s="631"/>
      <c r="BU4" s="631"/>
      <c r="BV4" s="631"/>
      <c r="BW4" s="631"/>
      <c r="BX4" s="631"/>
      <c r="BY4" s="631"/>
      <c r="BZ4" s="631"/>
      <c r="CA4" s="631"/>
      <c r="CB4" s="631"/>
      <c r="CD4" s="628" t="s">
        <v>224</v>
      </c>
      <c r="CE4" s="629"/>
      <c r="CF4" s="629"/>
      <c r="CG4" s="629"/>
      <c r="CH4" s="629"/>
      <c r="CI4" s="629"/>
      <c r="CJ4" s="629"/>
      <c r="CK4" s="629"/>
      <c r="CL4" s="629"/>
      <c r="CM4" s="629"/>
      <c r="CN4" s="629"/>
      <c r="CO4" s="629"/>
      <c r="CP4" s="629"/>
      <c r="CQ4" s="629"/>
      <c r="CR4" s="629"/>
      <c r="CS4" s="629"/>
      <c r="CT4" s="629"/>
      <c r="CU4" s="629"/>
      <c r="CV4" s="629"/>
      <c r="CW4" s="629"/>
      <c r="CX4" s="629"/>
      <c r="CY4" s="629"/>
      <c r="CZ4" s="629"/>
      <c r="DA4" s="629"/>
      <c r="DB4" s="629"/>
      <c r="DC4" s="629"/>
      <c r="DD4" s="629"/>
      <c r="DE4" s="629"/>
      <c r="DF4" s="629"/>
      <c r="DG4" s="629"/>
      <c r="DH4" s="629"/>
      <c r="DI4" s="629"/>
      <c r="DJ4" s="629"/>
      <c r="DK4" s="629"/>
      <c r="DL4" s="629"/>
      <c r="DM4" s="629"/>
      <c r="DN4" s="629"/>
      <c r="DO4" s="629"/>
      <c r="DP4" s="629"/>
      <c r="DQ4" s="629"/>
      <c r="DR4" s="629"/>
      <c r="DS4" s="629"/>
      <c r="DT4" s="629"/>
      <c r="DU4" s="629"/>
      <c r="DV4" s="629"/>
      <c r="DW4" s="629"/>
      <c r="DX4" s="629"/>
      <c r="DY4" s="629"/>
      <c r="DZ4" s="629"/>
      <c r="EA4" s="629"/>
      <c r="EB4" s="629"/>
      <c r="EC4" s="630"/>
    </row>
    <row r="5" spans="2:143" s="230" customFormat="1" ht="11.25" customHeight="1" x14ac:dyDescent="0.15">
      <c r="B5" s="632" t="s">
        <v>225</v>
      </c>
      <c r="C5" s="633"/>
      <c r="D5" s="633"/>
      <c r="E5" s="633"/>
      <c r="F5" s="633"/>
      <c r="G5" s="633"/>
      <c r="H5" s="633"/>
      <c r="I5" s="633"/>
      <c r="J5" s="633"/>
      <c r="K5" s="633"/>
      <c r="L5" s="633"/>
      <c r="M5" s="633"/>
      <c r="N5" s="633"/>
      <c r="O5" s="633"/>
      <c r="P5" s="633"/>
      <c r="Q5" s="634"/>
      <c r="R5" s="635">
        <v>13401596</v>
      </c>
      <c r="S5" s="636"/>
      <c r="T5" s="636"/>
      <c r="U5" s="636"/>
      <c r="V5" s="636"/>
      <c r="W5" s="636"/>
      <c r="X5" s="636"/>
      <c r="Y5" s="637"/>
      <c r="Z5" s="638">
        <v>28.2</v>
      </c>
      <c r="AA5" s="638"/>
      <c r="AB5" s="638"/>
      <c r="AC5" s="638"/>
      <c r="AD5" s="639">
        <v>12616170</v>
      </c>
      <c r="AE5" s="639"/>
      <c r="AF5" s="639"/>
      <c r="AG5" s="639"/>
      <c r="AH5" s="639"/>
      <c r="AI5" s="639"/>
      <c r="AJ5" s="639"/>
      <c r="AK5" s="639"/>
      <c r="AL5" s="640">
        <v>50.5</v>
      </c>
      <c r="AM5" s="641"/>
      <c r="AN5" s="641"/>
      <c r="AO5" s="642"/>
      <c r="AP5" s="632" t="s">
        <v>226</v>
      </c>
      <c r="AQ5" s="633"/>
      <c r="AR5" s="633"/>
      <c r="AS5" s="633"/>
      <c r="AT5" s="633"/>
      <c r="AU5" s="633"/>
      <c r="AV5" s="633"/>
      <c r="AW5" s="633"/>
      <c r="AX5" s="633"/>
      <c r="AY5" s="633"/>
      <c r="AZ5" s="633"/>
      <c r="BA5" s="633"/>
      <c r="BB5" s="633"/>
      <c r="BC5" s="633"/>
      <c r="BD5" s="633"/>
      <c r="BE5" s="633"/>
      <c r="BF5" s="634"/>
      <c r="BG5" s="646">
        <v>12615377</v>
      </c>
      <c r="BH5" s="647"/>
      <c r="BI5" s="647"/>
      <c r="BJ5" s="647"/>
      <c r="BK5" s="647"/>
      <c r="BL5" s="647"/>
      <c r="BM5" s="647"/>
      <c r="BN5" s="648"/>
      <c r="BO5" s="649">
        <v>94.1</v>
      </c>
      <c r="BP5" s="649"/>
      <c r="BQ5" s="649"/>
      <c r="BR5" s="649"/>
      <c r="BS5" s="650">
        <v>156857</v>
      </c>
      <c r="BT5" s="650"/>
      <c r="BU5" s="650"/>
      <c r="BV5" s="650"/>
      <c r="BW5" s="650"/>
      <c r="BX5" s="650"/>
      <c r="BY5" s="650"/>
      <c r="BZ5" s="650"/>
      <c r="CA5" s="650"/>
      <c r="CB5" s="654"/>
      <c r="CD5" s="628" t="s">
        <v>221</v>
      </c>
      <c r="CE5" s="629"/>
      <c r="CF5" s="629"/>
      <c r="CG5" s="629"/>
      <c r="CH5" s="629"/>
      <c r="CI5" s="629"/>
      <c r="CJ5" s="629"/>
      <c r="CK5" s="629"/>
      <c r="CL5" s="629"/>
      <c r="CM5" s="629"/>
      <c r="CN5" s="629"/>
      <c r="CO5" s="629"/>
      <c r="CP5" s="629"/>
      <c r="CQ5" s="630"/>
      <c r="CR5" s="628" t="s">
        <v>227</v>
      </c>
      <c r="CS5" s="629"/>
      <c r="CT5" s="629"/>
      <c r="CU5" s="629"/>
      <c r="CV5" s="629"/>
      <c r="CW5" s="629"/>
      <c r="CX5" s="629"/>
      <c r="CY5" s="630"/>
      <c r="CZ5" s="628" t="s">
        <v>219</v>
      </c>
      <c r="DA5" s="629"/>
      <c r="DB5" s="629"/>
      <c r="DC5" s="630"/>
      <c r="DD5" s="628" t="s">
        <v>228</v>
      </c>
      <c r="DE5" s="629"/>
      <c r="DF5" s="629"/>
      <c r="DG5" s="629"/>
      <c r="DH5" s="629"/>
      <c r="DI5" s="629"/>
      <c r="DJ5" s="629"/>
      <c r="DK5" s="629"/>
      <c r="DL5" s="629"/>
      <c r="DM5" s="629"/>
      <c r="DN5" s="629"/>
      <c r="DO5" s="629"/>
      <c r="DP5" s="630"/>
      <c r="DQ5" s="628" t="s">
        <v>229</v>
      </c>
      <c r="DR5" s="629"/>
      <c r="DS5" s="629"/>
      <c r="DT5" s="629"/>
      <c r="DU5" s="629"/>
      <c r="DV5" s="629"/>
      <c r="DW5" s="629"/>
      <c r="DX5" s="629"/>
      <c r="DY5" s="629"/>
      <c r="DZ5" s="629"/>
      <c r="EA5" s="629"/>
      <c r="EB5" s="629"/>
      <c r="EC5" s="630"/>
    </row>
    <row r="6" spans="2:143" ht="11.25" customHeight="1" x14ac:dyDescent="0.15">
      <c r="B6" s="643" t="s">
        <v>230</v>
      </c>
      <c r="C6" s="644"/>
      <c r="D6" s="644"/>
      <c r="E6" s="644"/>
      <c r="F6" s="644"/>
      <c r="G6" s="644"/>
      <c r="H6" s="644"/>
      <c r="I6" s="644"/>
      <c r="J6" s="644"/>
      <c r="K6" s="644"/>
      <c r="L6" s="644"/>
      <c r="M6" s="644"/>
      <c r="N6" s="644"/>
      <c r="O6" s="644"/>
      <c r="P6" s="644"/>
      <c r="Q6" s="645"/>
      <c r="R6" s="646">
        <v>404207</v>
      </c>
      <c r="S6" s="647"/>
      <c r="T6" s="647"/>
      <c r="U6" s="647"/>
      <c r="V6" s="647"/>
      <c r="W6" s="647"/>
      <c r="X6" s="647"/>
      <c r="Y6" s="648"/>
      <c r="Z6" s="649">
        <v>0.9</v>
      </c>
      <c r="AA6" s="649"/>
      <c r="AB6" s="649"/>
      <c r="AC6" s="649"/>
      <c r="AD6" s="650">
        <v>404207</v>
      </c>
      <c r="AE6" s="650"/>
      <c r="AF6" s="650"/>
      <c r="AG6" s="650"/>
      <c r="AH6" s="650"/>
      <c r="AI6" s="650"/>
      <c r="AJ6" s="650"/>
      <c r="AK6" s="650"/>
      <c r="AL6" s="651">
        <v>1.6</v>
      </c>
      <c r="AM6" s="652"/>
      <c r="AN6" s="652"/>
      <c r="AO6" s="653"/>
      <c r="AP6" s="643" t="s">
        <v>231</v>
      </c>
      <c r="AQ6" s="644"/>
      <c r="AR6" s="644"/>
      <c r="AS6" s="644"/>
      <c r="AT6" s="644"/>
      <c r="AU6" s="644"/>
      <c r="AV6" s="644"/>
      <c r="AW6" s="644"/>
      <c r="AX6" s="644"/>
      <c r="AY6" s="644"/>
      <c r="AZ6" s="644"/>
      <c r="BA6" s="644"/>
      <c r="BB6" s="644"/>
      <c r="BC6" s="644"/>
      <c r="BD6" s="644"/>
      <c r="BE6" s="644"/>
      <c r="BF6" s="645"/>
      <c r="BG6" s="646">
        <v>12615377</v>
      </c>
      <c r="BH6" s="647"/>
      <c r="BI6" s="647"/>
      <c r="BJ6" s="647"/>
      <c r="BK6" s="647"/>
      <c r="BL6" s="647"/>
      <c r="BM6" s="647"/>
      <c r="BN6" s="648"/>
      <c r="BO6" s="649">
        <v>94.1</v>
      </c>
      <c r="BP6" s="649"/>
      <c r="BQ6" s="649"/>
      <c r="BR6" s="649"/>
      <c r="BS6" s="650">
        <v>156857</v>
      </c>
      <c r="BT6" s="650"/>
      <c r="BU6" s="650"/>
      <c r="BV6" s="650"/>
      <c r="BW6" s="650"/>
      <c r="BX6" s="650"/>
      <c r="BY6" s="650"/>
      <c r="BZ6" s="650"/>
      <c r="CA6" s="650"/>
      <c r="CB6" s="654"/>
      <c r="CD6" s="657" t="s">
        <v>232</v>
      </c>
      <c r="CE6" s="658"/>
      <c r="CF6" s="658"/>
      <c r="CG6" s="658"/>
      <c r="CH6" s="658"/>
      <c r="CI6" s="658"/>
      <c r="CJ6" s="658"/>
      <c r="CK6" s="658"/>
      <c r="CL6" s="658"/>
      <c r="CM6" s="658"/>
      <c r="CN6" s="658"/>
      <c r="CO6" s="658"/>
      <c r="CP6" s="658"/>
      <c r="CQ6" s="659"/>
      <c r="CR6" s="646">
        <v>329044</v>
      </c>
      <c r="CS6" s="647"/>
      <c r="CT6" s="647"/>
      <c r="CU6" s="647"/>
      <c r="CV6" s="647"/>
      <c r="CW6" s="647"/>
      <c r="CX6" s="647"/>
      <c r="CY6" s="648"/>
      <c r="CZ6" s="640">
        <v>0.7</v>
      </c>
      <c r="DA6" s="641"/>
      <c r="DB6" s="641"/>
      <c r="DC6" s="660"/>
      <c r="DD6" s="655" t="s">
        <v>136</v>
      </c>
      <c r="DE6" s="647"/>
      <c r="DF6" s="647"/>
      <c r="DG6" s="647"/>
      <c r="DH6" s="647"/>
      <c r="DI6" s="647"/>
      <c r="DJ6" s="647"/>
      <c r="DK6" s="647"/>
      <c r="DL6" s="647"/>
      <c r="DM6" s="647"/>
      <c r="DN6" s="647"/>
      <c r="DO6" s="647"/>
      <c r="DP6" s="648"/>
      <c r="DQ6" s="655">
        <v>329044</v>
      </c>
      <c r="DR6" s="647"/>
      <c r="DS6" s="647"/>
      <c r="DT6" s="647"/>
      <c r="DU6" s="647"/>
      <c r="DV6" s="647"/>
      <c r="DW6" s="647"/>
      <c r="DX6" s="647"/>
      <c r="DY6" s="647"/>
      <c r="DZ6" s="647"/>
      <c r="EA6" s="647"/>
      <c r="EB6" s="647"/>
      <c r="EC6" s="656"/>
    </row>
    <row r="7" spans="2:143" ht="11.25" customHeight="1" x14ac:dyDescent="0.15">
      <c r="B7" s="643" t="s">
        <v>233</v>
      </c>
      <c r="C7" s="644"/>
      <c r="D7" s="644"/>
      <c r="E7" s="644"/>
      <c r="F7" s="644"/>
      <c r="G7" s="644"/>
      <c r="H7" s="644"/>
      <c r="I7" s="644"/>
      <c r="J7" s="644"/>
      <c r="K7" s="644"/>
      <c r="L7" s="644"/>
      <c r="M7" s="644"/>
      <c r="N7" s="644"/>
      <c r="O7" s="644"/>
      <c r="P7" s="644"/>
      <c r="Q7" s="645"/>
      <c r="R7" s="646">
        <v>11326</v>
      </c>
      <c r="S7" s="647"/>
      <c r="T7" s="647"/>
      <c r="U7" s="647"/>
      <c r="V7" s="647"/>
      <c r="W7" s="647"/>
      <c r="X7" s="647"/>
      <c r="Y7" s="648"/>
      <c r="Z7" s="649">
        <v>0</v>
      </c>
      <c r="AA7" s="649"/>
      <c r="AB7" s="649"/>
      <c r="AC7" s="649"/>
      <c r="AD7" s="650">
        <v>11326</v>
      </c>
      <c r="AE7" s="650"/>
      <c r="AF7" s="650"/>
      <c r="AG7" s="650"/>
      <c r="AH7" s="650"/>
      <c r="AI7" s="650"/>
      <c r="AJ7" s="650"/>
      <c r="AK7" s="650"/>
      <c r="AL7" s="651">
        <v>0</v>
      </c>
      <c r="AM7" s="652"/>
      <c r="AN7" s="652"/>
      <c r="AO7" s="653"/>
      <c r="AP7" s="643" t="s">
        <v>234</v>
      </c>
      <c r="AQ7" s="644"/>
      <c r="AR7" s="644"/>
      <c r="AS7" s="644"/>
      <c r="AT7" s="644"/>
      <c r="AU7" s="644"/>
      <c r="AV7" s="644"/>
      <c r="AW7" s="644"/>
      <c r="AX7" s="644"/>
      <c r="AY7" s="644"/>
      <c r="AZ7" s="644"/>
      <c r="BA7" s="644"/>
      <c r="BB7" s="644"/>
      <c r="BC7" s="644"/>
      <c r="BD7" s="644"/>
      <c r="BE7" s="644"/>
      <c r="BF7" s="645"/>
      <c r="BG7" s="646">
        <v>6068014</v>
      </c>
      <c r="BH7" s="647"/>
      <c r="BI7" s="647"/>
      <c r="BJ7" s="647"/>
      <c r="BK7" s="647"/>
      <c r="BL7" s="647"/>
      <c r="BM7" s="647"/>
      <c r="BN7" s="648"/>
      <c r="BO7" s="649">
        <v>45.3</v>
      </c>
      <c r="BP7" s="649"/>
      <c r="BQ7" s="649"/>
      <c r="BR7" s="649"/>
      <c r="BS7" s="650">
        <v>156857</v>
      </c>
      <c r="BT7" s="650"/>
      <c r="BU7" s="650"/>
      <c r="BV7" s="650"/>
      <c r="BW7" s="650"/>
      <c r="BX7" s="650"/>
      <c r="BY7" s="650"/>
      <c r="BZ7" s="650"/>
      <c r="CA7" s="650"/>
      <c r="CB7" s="654"/>
      <c r="CD7" s="661" t="s">
        <v>235</v>
      </c>
      <c r="CE7" s="662"/>
      <c r="CF7" s="662"/>
      <c r="CG7" s="662"/>
      <c r="CH7" s="662"/>
      <c r="CI7" s="662"/>
      <c r="CJ7" s="662"/>
      <c r="CK7" s="662"/>
      <c r="CL7" s="662"/>
      <c r="CM7" s="662"/>
      <c r="CN7" s="662"/>
      <c r="CO7" s="662"/>
      <c r="CP7" s="662"/>
      <c r="CQ7" s="663"/>
      <c r="CR7" s="646">
        <v>3690236</v>
      </c>
      <c r="CS7" s="647"/>
      <c r="CT7" s="647"/>
      <c r="CU7" s="647"/>
      <c r="CV7" s="647"/>
      <c r="CW7" s="647"/>
      <c r="CX7" s="647"/>
      <c r="CY7" s="648"/>
      <c r="CZ7" s="649">
        <v>8.1999999999999993</v>
      </c>
      <c r="DA7" s="649"/>
      <c r="DB7" s="649"/>
      <c r="DC7" s="649"/>
      <c r="DD7" s="655">
        <v>65632</v>
      </c>
      <c r="DE7" s="647"/>
      <c r="DF7" s="647"/>
      <c r="DG7" s="647"/>
      <c r="DH7" s="647"/>
      <c r="DI7" s="647"/>
      <c r="DJ7" s="647"/>
      <c r="DK7" s="647"/>
      <c r="DL7" s="647"/>
      <c r="DM7" s="647"/>
      <c r="DN7" s="647"/>
      <c r="DO7" s="647"/>
      <c r="DP7" s="648"/>
      <c r="DQ7" s="655">
        <v>3225502</v>
      </c>
      <c r="DR7" s="647"/>
      <c r="DS7" s="647"/>
      <c r="DT7" s="647"/>
      <c r="DU7" s="647"/>
      <c r="DV7" s="647"/>
      <c r="DW7" s="647"/>
      <c r="DX7" s="647"/>
      <c r="DY7" s="647"/>
      <c r="DZ7" s="647"/>
      <c r="EA7" s="647"/>
      <c r="EB7" s="647"/>
      <c r="EC7" s="656"/>
    </row>
    <row r="8" spans="2:143" ht="11.25" customHeight="1" x14ac:dyDescent="0.15">
      <c r="B8" s="643" t="s">
        <v>236</v>
      </c>
      <c r="C8" s="644"/>
      <c r="D8" s="644"/>
      <c r="E8" s="644"/>
      <c r="F8" s="644"/>
      <c r="G8" s="644"/>
      <c r="H8" s="644"/>
      <c r="I8" s="644"/>
      <c r="J8" s="644"/>
      <c r="K8" s="644"/>
      <c r="L8" s="644"/>
      <c r="M8" s="644"/>
      <c r="N8" s="644"/>
      <c r="O8" s="644"/>
      <c r="P8" s="644"/>
      <c r="Q8" s="645"/>
      <c r="R8" s="646">
        <v>55449</v>
      </c>
      <c r="S8" s="647"/>
      <c r="T8" s="647"/>
      <c r="U8" s="647"/>
      <c r="V8" s="647"/>
      <c r="W8" s="647"/>
      <c r="X8" s="647"/>
      <c r="Y8" s="648"/>
      <c r="Z8" s="649">
        <v>0.1</v>
      </c>
      <c r="AA8" s="649"/>
      <c r="AB8" s="649"/>
      <c r="AC8" s="649"/>
      <c r="AD8" s="650">
        <v>55449</v>
      </c>
      <c r="AE8" s="650"/>
      <c r="AF8" s="650"/>
      <c r="AG8" s="650"/>
      <c r="AH8" s="650"/>
      <c r="AI8" s="650"/>
      <c r="AJ8" s="650"/>
      <c r="AK8" s="650"/>
      <c r="AL8" s="651">
        <v>0.2</v>
      </c>
      <c r="AM8" s="652"/>
      <c r="AN8" s="652"/>
      <c r="AO8" s="653"/>
      <c r="AP8" s="643" t="s">
        <v>237</v>
      </c>
      <c r="AQ8" s="644"/>
      <c r="AR8" s="644"/>
      <c r="AS8" s="644"/>
      <c r="AT8" s="644"/>
      <c r="AU8" s="644"/>
      <c r="AV8" s="644"/>
      <c r="AW8" s="644"/>
      <c r="AX8" s="644"/>
      <c r="AY8" s="644"/>
      <c r="AZ8" s="644"/>
      <c r="BA8" s="644"/>
      <c r="BB8" s="644"/>
      <c r="BC8" s="644"/>
      <c r="BD8" s="644"/>
      <c r="BE8" s="644"/>
      <c r="BF8" s="645"/>
      <c r="BG8" s="646">
        <v>187803</v>
      </c>
      <c r="BH8" s="647"/>
      <c r="BI8" s="647"/>
      <c r="BJ8" s="647"/>
      <c r="BK8" s="647"/>
      <c r="BL8" s="647"/>
      <c r="BM8" s="647"/>
      <c r="BN8" s="648"/>
      <c r="BO8" s="649">
        <v>1.4</v>
      </c>
      <c r="BP8" s="649"/>
      <c r="BQ8" s="649"/>
      <c r="BR8" s="649"/>
      <c r="BS8" s="655" t="s">
        <v>136</v>
      </c>
      <c r="BT8" s="647"/>
      <c r="BU8" s="647"/>
      <c r="BV8" s="647"/>
      <c r="BW8" s="647"/>
      <c r="BX8" s="647"/>
      <c r="BY8" s="647"/>
      <c r="BZ8" s="647"/>
      <c r="CA8" s="647"/>
      <c r="CB8" s="656"/>
      <c r="CD8" s="661" t="s">
        <v>238</v>
      </c>
      <c r="CE8" s="662"/>
      <c r="CF8" s="662"/>
      <c r="CG8" s="662"/>
      <c r="CH8" s="662"/>
      <c r="CI8" s="662"/>
      <c r="CJ8" s="662"/>
      <c r="CK8" s="662"/>
      <c r="CL8" s="662"/>
      <c r="CM8" s="662"/>
      <c r="CN8" s="662"/>
      <c r="CO8" s="662"/>
      <c r="CP8" s="662"/>
      <c r="CQ8" s="663"/>
      <c r="CR8" s="646">
        <v>16564612</v>
      </c>
      <c r="CS8" s="647"/>
      <c r="CT8" s="647"/>
      <c r="CU8" s="647"/>
      <c r="CV8" s="647"/>
      <c r="CW8" s="647"/>
      <c r="CX8" s="647"/>
      <c r="CY8" s="648"/>
      <c r="CZ8" s="649">
        <v>36.700000000000003</v>
      </c>
      <c r="DA8" s="649"/>
      <c r="DB8" s="649"/>
      <c r="DC8" s="649"/>
      <c r="DD8" s="655">
        <v>319074</v>
      </c>
      <c r="DE8" s="647"/>
      <c r="DF8" s="647"/>
      <c r="DG8" s="647"/>
      <c r="DH8" s="647"/>
      <c r="DI8" s="647"/>
      <c r="DJ8" s="647"/>
      <c r="DK8" s="647"/>
      <c r="DL8" s="647"/>
      <c r="DM8" s="647"/>
      <c r="DN8" s="647"/>
      <c r="DO8" s="647"/>
      <c r="DP8" s="648"/>
      <c r="DQ8" s="655">
        <v>8880687</v>
      </c>
      <c r="DR8" s="647"/>
      <c r="DS8" s="647"/>
      <c r="DT8" s="647"/>
      <c r="DU8" s="647"/>
      <c r="DV8" s="647"/>
      <c r="DW8" s="647"/>
      <c r="DX8" s="647"/>
      <c r="DY8" s="647"/>
      <c r="DZ8" s="647"/>
      <c r="EA8" s="647"/>
      <c r="EB8" s="647"/>
      <c r="EC8" s="656"/>
    </row>
    <row r="9" spans="2:143" ht="11.25" customHeight="1" x14ac:dyDescent="0.15">
      <c r="B9" s="643" t="s">
        <v>239</v>
      </c>
      <c r="C9" s="644"/>
      <c r="D9" s="644"/>
      <c r="E9" s="644"/>
      <c r="F9" s="644"/>
      <c r="G9" s="644"/>
      <c r="H9" s="644"/>
      <c r="I9" s="644"/>
      <c r="J9" s="644"/>
      <c r="K9" s="644"/>
      <c r="L9" s="644"/>
      <c r="M9" s="644"/>
      <c r="N9" s="644"/>
      <c r="O9" s="644"/>
      <c r="P9" s="644"/>
      <c r="Q9" s="645"/>
      <c r="R9" s="646">
        <v>32955</v>
      </c>
      <c r="S9" s="647"/>
      <c r="T9" s="647"/>
      <c r="U9" s="647"/>
      <c r="V9" s="647"/>
      <c r="W9" s="647"/>
      <c r="X9" s="647"/>
      <c r="Y9" s="648"/>
      <c r="Z9" s="649">
        <v>0.1</v>
      </c>
      <c r="AA9" s="649"/>
      <c r="AB9" s="649"/>
      <c r="AC9" s="649"/>
      <c r="AD9" s="650">
        <v>32955</v>
      </c>
      <c r="AE9" s="650"/>
      <c r="AF9" s="650"/>
      <c r="AG9" s="650"/>
      <c r="AH9" s="650"/>
      <c r="AI9" s="650"/>
      <c r="AJ9" s="650"/>
      <c r="AK9" s="650"/>
      <c r="AL9" s="651">
        <v>0.1</v>
      </c>
      <c r="AM9" s="652"/>
      <c r="AN9" s="652"/>
      <c r="AO9" s="653"/>
      <c r="AP9" s="643" t="s">
        <v>240</v>
      </c>
      <c r="AQ9" s="644"/>
      <c r="AR9" s="644"/>
      <c r="AS9" s="644"/>
      <c r="AT9" s="644"/>
      <c r="AU9" s="644"/>
      <c r="AV9" s="644"/>
      <c r="AW9" s="644"/>
      <c r="AX9" s="644"/>
      <c r="AY9" s="644"/>
      <c r="AZ9" s="644"/>
      <c r="BA9" s="644"/>
      <c r="BB9" s="644"/>
      <c r="BC9" s="644"/>
      <c r="BD9" s="644"/>
      <c r="BE9" s="644"/>
      <c r="BF9" s="645"/>
      <c r="BG9" s="646">
        <v>5030488</v>
      </c>
      <c r="BH9" s="647"/>
      <c r="BI9" s="647"/>
      <c r="BJ9" s="647"/>
      <c r="BK9" s="647"/>
      <c r="BL9" s="647"/>
      <c r="BM9" s="647"/>
      <c r="BN9" s="648"/>
      <c r="BO9" s="649">
        <v>37.5</v>
      </c>
      <c r="BP9" s="649"/>
      <c r="BQ9" s="649"/>
      <c r="BR9" s="649"/>
      <c r="BS9" s="655" t="s">
        <v>136</v>
      </c>
      <c r="BT9" s="647"/>
      <c r="BU9" s="647"/>
      <c r="BV9" s="647"/>
      <c r="BW9" s="647"/>
      <c r="BX9" s="647"/>
      <c r="BY9" s="647"/>
      <c r="BZ9" s="647"/>
      <c r="CA9" s="647"/>
      <c r="CB9" s="656"/>
      <c r="CD9" s="661" t="s">
        <v>241</v>
      </c>
      <c r="CE9" s="662"/>
      <c r="CF9" s="662"/>
      <c r="CG9" s="662"/>
      <c r="CH9" s="662"/>
      <c r="CI9" s="662"/>
      <c r="CJ9" s="662"/>
      <c r="CK9" s="662"/>
      <c r="CL9" s="662"/>
      <c r="CM9" s="662"/>
      <c r="CN9" s="662"/>
      <c r="CO9" s="662"/>
      <c r="CP9" s="662"/>
      <c r="CQ9" s="663"/>
      <c r="CR9" s="646">
        <v>4228293</v>
      </c>
      <c r="CS9" s="647"/>
      <c r="CT9" s="647"/>
      <c r="CU9" s="647"/>
      <c r="CV9" s="647"/>
      <c r="CW9" s="647"/>
      <c r="CX9" s="647"/>
      <c r="CY9" s="648"/>
      <c r="CZ9" s="649">
        <v>9.4</v>
      </c>
      <c r="DA9" s="649"/>
      <c r="DB9" s="649"/>
      <c r="DC9" s="649"/>
      <c r="DD9" s="655">
        <v>309528</v>
      </c>
      <c r="DE9" s="647"/>
      <c r="DF9" s="647"/>
      <c r="DG9" s="647"/>
      <c r="DH9" s="647"/>
      <c r="DI9" s="647"/>
      <c r="DJ9" s="647"/>
      <c r="DK9" s="647"/>
      <c r="DL9" s="647"/>
      <c r="DM9" s="647"/>
      <c r="DN9" s="647"/>
      <c r="DO9" s="647"/>
      <c r="DP9" s="648"/>
      <c r="DQ9" s="655">
        <v>2903299</v>
      </c>
      <c r="DR9" s="647"/>
      <c r="DS9" s="647"/>
      <c r="DT9" s="647"/>
      <c r="DU9" s="647"/>
      <c r="DV9" s="647"/>
      <c r="DW9" s="647"/>
      <c r="DX9" s="647"/>
      <c r="DY9" s="647"/>
      <c r="DZ9" s="647"/>
      <c r="EA9" s="647"/>
      <c r="EB9" s="647"/>
      <c r="EC9" s="656"/>
    </row>
    <row r="10" spans="2:143" ht="11.25" customHeight="1" x14ac:dyDescent="0.15">
      <c r="B10" s="643" t="s">
        <v>242</v>
      </c>
      <c r="C10" s="644"/>
      <c r="D10" s="644"/>
      <c r="E10" s="644"/>
      <c r="F10" s="644"/>
      <c r="G10" s="644"/>
      <c r="H10" s="644"/>
      <c r="I10" s="644"/>
      <c r="J10" s="644"/>
      <c r="K10" s="644"/>
      <c r="L10" s="644"/>
      <c r="M10" s="644"/>
      <c r="N10" s="644"/>
      <c r="O10" s="644"/>
      <c r="P10" s="644"/>
      <c r="Q10" s="645"/>
      <c r="R10" s="646" t="s">
        <v>243</v>
      </c>
      <c r="S10" s="647"/>
      <c r="T10" s="647"/>
      <c r="U10" s="647"/>
      <c r="V10" s="647"/>
      <c r="W10" s="647"/>
      <c r="X10" s="647"/>
      <c r="Y10" s="648"/>
      <c r="Z10" s="649" t="s">
        <v>243</v>
      </c>
      <c r="AA10" s="649"/>
      <c r="AB10" s="649"/>
      <c r="AC10" s="649"/>
      <c r="AD10" s="650" t="s">
        <v>243</v>
      </c>
      <c r="AE10" s="650"/>
      <c r="AF10" s="650"/>
      <c r="AG10" s="650"/>
      <c r="AH10" s="650"/>
      <c r="AI10" s="650"/>
      <c r="AJ10" s="650"/>
      <c r="AK10" s="650"/>
      <c r="AL10" s="651" t="s">
        <v>136</v>
      </c>
      <c r="AM10" s="652"/>
      <c r="AN10" s="652"/>
      <c r="AO10" s="653"/>
      <c r="AP10" s="643" t="s">
        <v>244</v>
      </c>
      <c r="AQ10" s="644"/>
      <c r="AR10" s="644"/>
      <c r="AS10" s="644"/>
      <c r="AT10" s="644"/>
      <c r="AU10" s="644"/>
      <c r="AV10" s="644"/>
      <c r="AW10" s="644"/>
      <c r="AX10" s="644"/>
      <c r="AY10" s="644"/>
      <c r="AZ10" s="644"/>
      <c r="BA10" s="644"/>
      <c r="BB10" s="644"/>
      <c r="BC10" s="644"/>
      <c r="BD10" s="644"/>
      <c r="BE10" s="644"/>
      <c r="BF10" s="645"/>
      <c r="BG10" s="646">
        <v>326900</v>
      </c>
      <c r="BH10" s="647"/>
      <c r="BI10" s="647"/>
      <c r="BJ10" s="647"/>
      <c r="BK10" s="647"/>
      <c r="BL10" s="647"/>
      <c r="BM10" s="647"/>
      <c r="BN10" s="648"/>
      <c r="BO10" s="649">
        <v>2.4</v>
      </c>
      <c r="BP10" s="649"/>
      <c r="BQ10" s="649"/>
      <c r="BR10" s="649"/>
      <c r="BS10" s="655">
        <v>53687</v>
      </c>
      <c r="BT10" s="647"/>
      <c r="BU10" s="647"/>
      <c r="BV10" s="647"/>
      <c r="BW10" s="647"/>
      <c r="BX10" s="647"/>
      <c r="BY10" s="647"/>
      <c r="BZ10" s="647"/>
      <c r="CA10" s="647"/>
      <c r="CB10" s="656"/>
      <c r="CD10" s="661" t="s">
        <v>245</v>
      </c>
      <c r="CE10" s="662"/>
      <c r="CF10" s="662"/>
      <c r="CG10" s="662"/>
      <c r="CH10" s="662"/>
      <c r="CI10" s="662"/>
      <c r="CJ10" s="662"/>
      <c r="CK10" s="662"/>
      <c r="CL10" s="662"/>
      <c r="CM10" s="662"/>
      <c r="CN10" s="662"/>
      <c r="CO10" s="662"/>
      <c r="CP10" s="662"/>
      <c r="CQ10" s="663"/>
      <c r="CR10" s="646">
        <v>78026</v>
      </c>
      <c r="CS10" s="647"/>
      <c r="CT10" s="647"/>
      <c r="CU10" s="647"/>
      <c r="CV10" s="647"/>
      <c r="CW10" s="647"/>
      <c r="CX10" s="647"/>
      <c r="CY10" s="648"/>
      <c r="CZ10" s="649">
        <v>0.2</v>
      </c>
      <c r="DA10" s="649"/>
      <c r="DB10" s="649"/>
      <c r="DC10" s="649"/>
      <c r="DD10" s="655" t="s">
        <v>136</v>
      </c>
      <c r="DE10" s="647"/>
      <c r="DF10" s="647"/>
      <c r="DG10" s="647"/>
      <c r="DH10" s="647"/>
      <c r="DI10" s="647"/>
      <c r="DJ10" s="647"/>
      <c r="DK10" s="647"/>
      <c r="DL10" s="647"/>
      <c r="DM10" s="647"/>
      <c r="DN10" s="647"/>
      <c r="DO10" s="647"/>
      <c r="DP10" s="648"/>
      <c r="DQ10" s="655">
        <v>57206</v>
      </c>
      <c r="DR10" s="647"/>
      <c r="DS10" s="647"/>
      <c r="DT10" s="647"/>
      <c r="DU10" s="647"/>
      <c r="DV10" s="647"/>
      <c r="DW10" s="647"/>
      <c r="DX10" s="647"/>
      <c r="DY10" s="647"/>
      <c r="DZ10" s="647"/>
      <c r="EA10" s="647"/>
      <c r="EB10" s="647"/>
      <c r="EC10" s="656"/>
    </row>
    <row r="11" spans="2:143" ht="11.25" customHeight="1" x14ac:dyDescent="0.15">
      <c r="B11" s="643" t="s">
        <v>246</v>
      </c>
      <c r="C11" s="644"/>
      <c r="D11" s="644"/>
      <c r="E11" s="644"/>
      <c r="F11" s="644"/>
      <c r="G11" s="644"/>
      <c r="H11" s="644"/>
      <c r="I11" s="644"/>
      <c r="J11" s="644"/>
      <c r="K11" s="644"/>
      <c r="L11" s="644"/>
      <c r="M11" s="644"/>
      <c r="N11" s="644"/>
      <c r="O11" s="644"/>
      <c r="P11" s="644"/>
      <c r="Q11" s="645"/>
      <c r="R11" s="646">
        <v>2080028</v>
      </c>
      <c r="S11" s="647"/>
      <c r="T11" s="647"/>
      <c r="U11" s="647"/>
      <c r="V11" s="647"/>
      <c r="W11" s="647"/>
      <c r="X11" s="647"/>
      <c r="Y11" s="648"/>
      <c r="Z11" s="651">
        <v>4.4000000000000004</v>
      </c>
      <c r="AA11" s="652"/>
      <c r="AB11" s="652"/>
      <c r="AC11" s="664"/>
      <c r="AD11" s="655">
        <v>2080028</v>
      </c>
      <c r="AE11" s="647"/>
      <c r="AF11" s="647"/>
      <c r="AG11" s="647"/>
      <c r="AH11" s="647"/>
      <c r="AI11" s="647"/>
      <c r="AJ11" s="647"/>
      <c r="AK11" s="648"/>
      <c r="AL11" s="651">
        <v>8.3000000000000007</v>
      </c>
      <c r="AM11" s="652"/>
      <c r="AN11" s="652"/>
      <c r="AO11" s="653"/>
      <c r="AP11" s="643" t="s">
        <v>247</v>
      </c>
      <c r="AQ11" s="644"/>
      <c r="AR11" s="644"/>
      <c r="AS11" s="644"/>
      <c r="AT11" s="644"/>
      <c r="AU11" s="644"/>
      <c r="AV11" s="644"/>
      <c r="AW11" s="644"/>
      <c r="AX11" s="644"/>
      <c r="AY11" s="644"/>
      <c r="AZ11" s="644"/>
      <c r="BA11" s="644"/>
      <c r="BB11" s="644"/>
      <c r="BC11" s="644"/>
      <c r="BD11" s="644"/>
      <c r="BE11" s="644"/>
      <c r="BF11" s="645"/>
      <c r="BG11" s="646">
        <v>522823</v>
      </c>
      <c r="BH11" s="647"/>
      <c r="BI11" s="647"/>
      <c r="BJ11" s="647"/>
      <c r="BK11" s="647"/>
      <c r="BL11" s="647"/>
      <c r="BM11" s="647"/>
      <c r="BN11" s="648"/>
      <c r="BO11" s="649">
        <v>3.9</v>
      </c>
      <c r="BP11" s="649"/>
      <c r="BQ11" s="649"/>
      <c r="BR11" s="649"/>
      <c r="BS11" s="655">
        <v>103170</v>
      </c>
      <c r="BT11" s="647"/>
      <c r="BU11" s="647"/>
      <c r="BV11" s="647"/>
      <c r="BW11" s="647"/>
      <c r="BX11" s="647"/>
      <c r="BY11" s="647"/>
      <c r="BZ11" s="647"/>
      <c r="CA11" s="647"/>
      <c r="CB11" s="656"/>
      <c r="CD11" s="661" t="s">
        <v>248</v>
      </c>
      <c r="CE11" s="662"/>
      <c r="CF11" s="662"/>
      <c r="CG11" s="662"/>
      <c r="CH11" s="662"/>
      <c r="CI11" s="662"/>
      <c r="CJ11" s="662"/>
      <c r="CK11" s="662"/>
      <c r="CL11" s="662"/>
      <c r="CM11" s="662"/>
      <c r="CN11" s="662"/>
      <c r="CO11" s="662"/>
      <c r="CP11" s="662"/>
      <c r="CQ11" s="663"/>
      <c r="CR11" s="646">
        <v>658817</v>
      </c>
      <c r="CS11" s="647"/>
      <c r="CT11" s="647"/>
      <c r="CU11" s="647"/>
      <c r="CV11" s="647"/>
      <c r="CW11" s="647"/>
      <c r="CX11" s="647"/>
      <c r="CY11" s="648"/>
      <c r="CZ11" s="649">
        <v>1.5</v>
      </c>
      <c r="DA11" s="649"/>
      <c r="DB11" s="649"/>
      <c r="DC11" s="649"/>
      <c r="DD11" s="655">
        <v>132739</v>
      </c>
      <c r="DE11" s="647"/>
      <c r="DF11" s="647"/>
      <c r="DG11" s="647"/>
      <c r="DH11" s="647"/>
      <c r="DI11" s="647"/>
      <c r="DJ11" s="647"/>
      <c r="DK11" s="647"/>
      <c r="DL11" s="647"/>
      <c r="DM11" s="647"/>
      <c r="DN11" s="647"/>
      <c r="DO11" s="647"/>
      <c r="DP11" s="648"/>
      <c r="DQ11" s="655">
        <v>580619</v>
      </c>
      <c r="DR11" s="647"/>
      <c r="DS11" s="647"/>
      <c r="DT11" s="647"/>
      <c r="DU11" s="647"/>
      <c r="DV11" s="647"/>
      <c r="DW11" s="647"/>
      <c r="DX11" s="647"/>
      <c r="DY11" s="647"/>
      <c r="DZ11" s="647"/>
      <c r="EA11" s="647"/>
      <c r="EB11" s="647"/>
      <c r="EC11" s="656"/>
    </row>
    <row r="12" spans="2:143" ht="11.25" customHeight="1" x14ac:dyDescent="0.15">
      <c r="B12" s="643" t="s">
        <v>249</v>
      </c>
      <c r="C12" s="644"/>
      <c r="D12" s="644"/>
      <c r="E12" s="644"/>
      <c r="F12" s="644"/>
      <c r="G12" s="644"/>
      <c r="H12" s="644"/>
      <c r="I12" s="644"/>
      <c r="J12" s="644"/>
      <c r="K12" s="644"/>
      <c r="L12" s="644"/>
      <c r="M12" s="644"/>
      <c r="N12" s="644"/>
      <c r="O12" s="644"/>
      <c r="P12" s="644"/>
      <c r="Q12" s="645"/>
      <c r="R12" s="646">
        <v>22910</v>
      </c>
      <c r="S12" s="647"/>
      <c r="T12" s="647"/>
      <c r="U12" s="647"/>
      <c r="V12" s="647"/>
      <c r="W12" s="647"/>
      <c r="X12" s="647"/>
      <c r="Y12" s="648"/>
      <c r="Z12" s="649">
        <v>0</v>
      </c>
      <c r="AA12" s="649"/>
      <c r="AB12" s="649"/>
      <c r="AC12" s="649"/>
      <c r="AD12" s="650">
        <v>22910</v>
      </c>
      <c r="AE12" s="650"/>
      <c r="AF12" s="650"/>
      <c r="AG12" s="650"/>
      <c r="AH12" s="650"/>
      <c r="AI12" s="650"/>
      <c r="AJ12" s="650"/>
      <c r="AK12" s="650"/>
      <c r="AL12" s="651">
        <v>0.1</v>
      </c>
      <c r="AM12" s="652"/>
      <c r="AN12" s="652"/>
      <c r="AO12" s="653"/>
      <c r="AP12" s="643" t="s">
        <v>250</v>
      </c>
      <c r="AQ12" s="644"/>
      <c r="AR12" s="644"/>
      <c r="AS12" s="644"/>
      <c r="AT12" s="644"/>
      <c r="AU12" s="644"/>
      <c r="AV12" s="644"/>
      <c r="AW12" s="644"/>
      <c r="AX12" s="644"/>
      <c r="AY12" s="644"/>
      <c r="AZ12" s="644"/>
      <c r="BA12" s="644"/>
      <c r="BB12" s="644"/>
      <c r="BC12" s="644"/>
      <c r="BD12" s="644"/>
      <c r="BE12" s="644"/>
      <c r="BF12" s="645"/>
      <c r="BG12" s="646">
        <v>5637768</v>
      </c>
      <c r="BH12" s="647"/>
      <c r="BI12" s="647"/>
      <c r="BJ12" s="647"/>
      <c r="BK12" s="647"/>
      <c r="BL12" s="647"/>
      <c r="BM12" s="647"/>
      <c r="BN12" s="648"/>
      <c r="BO12" s="649">
        <v>42.1</v>
      </c>
      <c r="BP12" s="649"/>
      <c r="BQ12" s="649"/>
      <c r="BR12" s="649"/>
      <c r="BS12" s="655" t="s">
        <v>136</v>
      </c>
      <c r="BT12" s="647"/>
      <c r="BU12" s="647"/>
      <c r="BV12" s="647"/>
      <c r="BW12" s="647"/>
      <c r="BX12" s="647"/>
      <c r="BY12" s="647"/>
      <c r="BZ12" s="647"/>
      <c r="CA12" s="647"/>
      <c r="CB12" s="656"/>
      <c r="CD12" s="661" t="s">
        <v>251</v>
      </c>
      <c r="CE12" s="662"/>
      <c r="CF12" s="662"/>
      <c r="CG12" s="662"/>
      <c r="CH12" s="662"/>
      <c r="CI12" s="662"/>
      <c r="CJ12" s="662"/>
      <c r="CK12" s="662"/>
      <c r="CL12" s="662"/>
      <c r="CM12" s="662"/>
      <c r="CN12" s="662"/>
      <c r="CO12" s="662"/>
      <c r="CP12" s="662"/>
      <c r="CQ12" s="663"/>
      <c r="CR12" s="646">
        <v>1791074</v>
      </c>
      <c r="CS12" s="647"/>
      <c r="CT12" s="647"/>
      <c r="CU12" s="647"/>
      <c r="CV12" s="647"/>
      <c r="CW12" s="647"/>
      <c r="CX12" s="647"/>
      <c r="CY12" s="648"/>
      <c r="CZ12" s="649">
        <v>4</v>
      </c>
      <c r="DA12" s="649"/>
      <c r="DB12" s="649"/>
      <c r="DC12" s="649"/>
      <c r="DD12" s="655">
        <v>45044</v>
      </c>
      <c r="DE12" s="647"/>
      <c r="DF12" s="647"/>
      <c r="DG12" s="647"/>
      <c r="DH12" s="647"/>
      <c r="DI12" s="647"/>
      <c r="DJ12" s="647"/>
      <c r="DK12" s="647"/>
      <c r="DL12" s="647"/>
      <c r="DM12" s="647"/>
      <c r="DN12" s="647"/>
      <c r="DO12" s="647"/>
      <c r="DP12" s="648"/>
      <c r="DQ12" s="655">
        <v>589772</v>
      </c>
      <c r="DR12" s="647"/>
      <c r="DS12" s="647"/>
      <c r="DT12" s="647"/>
      <c r="DU12" s="647"/>
      <c r="DV12" s="647"/>
      <c r="DW12" s="647"/>
      <c r="DX12" s="647"/>
      <c r="DY12" s="647"/>
      <c r="DZ12" s="647"/>
      <c r="EA12" s="647"/>
      <c r="EB12" s="647"/>
      <c r="EC12" s="656"/>
    </row>
    <row r="13" spans="2:143" ht="11.25" customHeight="1" x14ac:dyDescent="0.15">
      <c r="B13" s="643" t="s">
        <v>252</v>
      </c>
      <c r="C13" s="644"/>
      <c r="D13" s="644"/>
      <c r="E13" s="644"/>
      <c r="F13" s="644"/>
      <c r="G13" s="644"/>
      <c r="H13" s="644"/>
      <c r="I13" s="644"/>
      <c r="J13" s="644"/>
      <c r="K13" s="644"/>
      <c r="L13" s="644"/>
      <c r="M13" s="644"/>
      <c r="N13" s="644"/>
      <c r="O13" s="644"/>
      <c r="P13" s="644"/>
      <c r="Q13" s="645"/>
      <c r="R13" s="646" t="s">
        <v>136</v>
      </c>
      <c r="S13" s="647"/>
      <c r="T13" s="647"/>
      <c r="U13" s="647"/>
      <c r="V13" s="647"/>
      <c r="W13" s="647"/>
      <c r="X13" s="647"/>
      <c r="Y13" s="648"/>
      <c r="Z13" s="649" t="s">
        <v>243</v>
      </c>
      <c r="AA13" s="649"/>
      <c r="AB13" s="649"/>
      <c r="AC13" s="649"/>
      <c r="AD13" s="650" t="s">
        <v>243</v>
      </c>
      <c r="AE13" s="650"/>
      <c r="AF13" s="650"/>
      <c r="AG13" s="650"/>
      <c r="AH13" s="650"/>
      <c r="AI13" s="650"/>
      <c r="AJ13" s="650"/>
      <c r="AK13" s="650"/>
      <c r="AL13" s="651" t="s">
        <v>136</v>
      </c>
      <c r="AM13" s="652"/>
      <c r="AN13" s="652"/>
      <c r="AO13" s="653"/>
      <c r="AP13" s="643" t="s">
        <v>253</v>
      </c>
      <c r="AQ13" s="644"/>
      <c r="AR13" s="644"/>
      <c r="AS13" s="644"/>
      <c r="AT13" s="644"/>
      <c r="AU13" s="644"/>
      <c r="AV13" s="644"/>
      <c r="AW13" s="644"/>
      <c r="AX13" s="644"/>
      <c r="AY13" s="644"/>
      <c r="AZ13" s="644"/>
      <c r="BA13" s="644"/>
      <c r="BB13" s="644"/>
      <c r="BC13" s="644"/>
      <c r="BD13" s="644"/>
      <c r="BE13" s="644"/>
      <c r="BF13" s="645"/>
      <c r="BG13" s="646">
        <v>5559913</v>
      </c>
      <c r="BH13" s="647"/>
      <c r="BI13" s="647"/>
      <c r="BJ13" s="647"/>
      <c r="BK13" s="647"/>
      <c r="BL13" s="647"/>
      <c r="BM13" s="647"/>
      <c r="BN13" s="648"/>
      <c r="BO13" s="649">
        <v>41.5</v>
      </c>
      <c r="BP13" s="649"/>
      <c r="BQ13" s="649"/>
      <c r="BR13" s="649"/>
      <c r="BS13" s="655" t="s">
        <v>136</v>
      </c>
      <c r="BT13" s="647"/>
      <c r="BU13" s="647"/>
      <c r="BV13" s="647"/>
      <c r="BW13" s="647"/>
      <c r="BX13" s="647"/>
      <c r="BY13" s="647"/>
      <c r="BZ13" s="647"/>
      <c r="CA13" s="647"/>
      <c r="CB13" s="656"/>
      <c r="CD13" s="661" t="s">
        <v>254</v>
      </c>
      <c r="CE13" s="662"/>
      <c r="CF13" s="662"/>
      <c r="CG13" s="662"/>
      <c r="CH13" s="662"/>
      <c r="CI13" s="662"/>
      <c r="CJ13" s="662"/>
      <c r="CK13" s="662"/>
      <c r="CL13" s="662"/>
      <c r="CM13" s="662"/>
      <c r="CN13" s="662"/>
      <c r="CO13" s="662"/>
      <c r="CP13" s="662"/>
      <c r="CQ13" s="663"/>
      <c r="CR13" s="646">
        <v>4692141</v>
      </c>
      <c r="CS13" s="647"/>
      <c r="CT13" s="647"/>
      <c r="CU13" s="647"/>
      <c r="CV13" s="647"/>
      <c r="CW13" s="647"/>
      <c r="CX13" s="647"/>
      <c r="CY13" s="648"/>
      <c r="CZ13" s="649">
        <v>10.4</v>
      </c>
      <c r="DA13" s="649"/>
      <c r="DB13" s="649"/>
      <c r="DC13" s="649"/>
      <c r="DD13" s="655">
        <v>2177742</v>
      </c>
      <c r="DE13" s="647"/>
      <c r="DF13" s="647"/>
      <c r="DG13" s="647"/>
      <c r="DH13" s="647"/>
      <c r="DI13" s="647"/>
      <c r="DJ13" s="647"/>
      <c r="DK13" s="647"/>
      <c r="DL13" s="647"/>
      <c r="DM13" s="647"/>
      <c r="DN13" s="647"/>
      <c r="DO13" s="647"/>
      <c r="DP13" s="648"/>
      <c r="DQ13" s="655">
        <v>3200829</v>
      </c>
      <c r="DR13" s="647"/>
      <c r="DS13" s="647"/>
      <c r="DT13" s="647"/>
      <c r="DU13" s="647"/>
      <c r="DV13" s="647"/>
      <c r="DW13" s="647"/>
      <c r="DX13" s="647"/>
      <c r="DY13" s="647"/>
      <c r="DZ13" s="647"/>
      <c r="EA13" s="647"/>
      <c r="EB13" s="647"/>
      <c r="EC13" s="656"/>
    </row>
    <row r="14" spans="2:143" ht="11.25" customHeight="1" x14ac:dyDescent="0.15">
      <c r="B14" s="643" t="s">
        <v>255</v>
      </c>
      <c r="C14" s="644"/>
      <c r="D14" s="644"/>
      <c r="E14" s="644"/>
      <c r="F14" s="644"/>
      <c r="G14" s="644"/>
      <c r="H14" s="644"/>
      <c r="I14" s="644"/>
      <c r="J14" s="644"/>
      <c r="K14" s="644"/>
      <c r="L14" s="644"/>
      <c r="M14" s="644"/>
      <c r="N14" s="644"/>
      <c r="O14" s="644"/>
      <c r="P14" s="644"/>
      <c r="Q14" s="645"/>
      <c r="R14" s="646">
        <v>60024</v>
      </c>
      <c r="S14" s="647"/>
      <c r="T14" s="647"/>
      <c r="U14" s="647"/>
      <c r="V14" s="647"/>
      <c r="W14" s="647"/>
      <c r="X14" s="647"/>
      <c r="Y14" s="648"/>
      <c r="Z14" s="649">
        <v>0.1</v>
      </c>
      <c r="AA14" s="649"/>
      <c r="AB14" s="649"/>
      <c r="AC14" s="649"/>
      <c r="AD14" s="650">
        <v>60024</v>
      </c>
      <c r="AE14" s="650"/>
      <c r="AF14" s="650"/>
      <c r="AG14" s="650"/>
      <c r="AH14" s="650"/>
      <c r="AI14" s="650"/>
      <c r="AJ14" s="650"/>
      <c r="AK14" s="650"/>
      <c r="AL14" s="651">
        <v>0.2</v>
      </c>
      <c r="AM14" s="652"/>
      <c r="AN14" s="652"/>
      <c r="AO14" s="653"/>
      <c r="AP14" s="643" t="s">
        <v>256</v>
      </c>
      <c r="AQ14" s="644"/>
      <c r="AR14" s="644"/>
      <c r="AS14" s="644"/>
      <c r="AT14" s="644"/>
      <c r="AU14" s="644"/>
      <c r="AV14" s="644"/>
      <c r="AW14" s="644"/>
      <c r="AX14" s="644"/>
      <c r="AY14" s="644"/>
      <c r="AZ14" s="644"/>
      <c r="BA14" s="644"/>
      <c r="BB14" s="644"/>
      <c r="BC14" s="644"/>
      <c r="BD14" s="644"/>
      <c r="BE14" s="644"/>
      <c r="BF14" s="645"/>
      <c r="BG14" s="646">
        <v>335956</v>
      </c>
      <c r="BH14" s="647"/>
      <c r="BI14" s="647"/>
      <c r="BJ14" s="647"/>
      <c r="BK14" s="647"/>
      <c r="BL14" s="647"/>
      <c r="BM14" s="647"/>
      <c r="BN14" s="648"/>
      <c r="BO14" s="649">
        <v>2.5</v>
      </c>
      <c r="BP14" s="649"/>
      <c r="BQ14" s="649"/>
      <c r="BR14" s="649"/>
      <c r="BS14" s="655" t="s">
        <v>136</v>
      </c>
      <c r="BT14" s="647"/>
      <c r="BU14" s="647"/>
      <c r="BV14" s="647"/>
      <c r="BW14" s="647"/>
      <c r="BX14" s="647"/>
      <c r="BY14" s="647"/>
      <c r="BZ14" s="647"/>
      <c r="CA14" s="647"/>
      <c r="CB14" s="656"/>
      <c r="CD14" s="661" t="s">
        <v>257</v>
      </c>
      <c r="CE14" s="662"/>
      <c r="CF14" s="662"/>
      <c r="CG14" s="662"/>
      <c r="CH14" s="662"/>
      <c r="CI14" s="662"/>
      <c r="CJ14" s="662"/>
      <c r="CK14" s="662"/>
      <c r="CL14" s="662"/>
      <c r="CM14" s="662"/>
      <c r="CN14" s="662"/>
      <c r="CO14" s="662"/>
      <c r="CP14" s="662"/>
      <c r="CQ14" s="663"/>
      <c r="CR14" s="646">
        <v>2113204</v>
      </c>
      <c r="CS14" s="647"/>
      <c r="CT14" s="647"/>
      <c r="CU14" s="647"/>
      <c r="CV14" s="647"/>
      <c r="CW14" s="647"/>
      <c r="CX14" s="647"/>
      <c r="CY14" s="648"/>
      <c r="CZ14" s="649">
        <v>4.7</v>
      </c>
      <c r="DA14" s="649"/>
      <c r="DB14" s="649"/>
      <c r="DC14" s="649"/>
      <c r="DD14" s="655">
        <v>182026</v>
      </c>
      <c r="DE14" s="647"/>
      <c r="DF14" s="647"/>
      <c r="DG14" s="647"/>
      <c r="DH14" s="647"/>
      <c r="DI14" s="647"/>
      <c r="DJ14" s="647"/>
      <c r="DK14" s="647"/>
      <c r="DL14" s="647"/>
      <c r="DM14" s="647"/>
      <c r="DN14" s="647"/>
      <c r="DO14" s="647"/>
      <c r="DP14" s="648"/>
      <c r="DQ14" s="655">
        <v>1322810</v>
      </c>
      <c r="DR14" s="647"/>
      <c r="DS14" s="647"/>
      <c r="DT14" s="647"/>
      <c r="DU14" s="647"/>
      <c r="DV14" s="647"/>
      <c r="DW14" s="647"/>
      <c r="DX14" s="647"/>
      <c r="DY14" s="647"/>
      <c r="DZ14" s="647"/>
      <c r="EA14" s="647"/>
      <c r="EB14" s="647"/>
      <c r="EC14" s="656"/>
    </row>
    <row r="15" spans="2:143" ht="11.25" customHeight="1" x14ac:dyDescent="0.15">
      <c r="B15" s="643" t="s">
        <v>258</v>
      </c>
      <c r="C15" s="644"/>
      <c r="D15" s="644"/>
      <c r="E15" s="644"/>
      <c r="F15" s="644"/>
      <c r="G15" s="644"/>
      <c r="H15" s="644"/>
      <c r="I15" s="644"/>
      <c r="J15" s="644"/>
      <c r="K15" s="644"/>
      <c r="L15" s="644"/>
      <c r="M15" s="644"/>
      <c r="N15" s="644"/>
      <c r="O15" s="644"/>
      <c r="P15" s="644"/>
      <c r="Q15" s="645"/>
      <c r="R15" s="646" t="s">
        <v>243</v>
      </c>
      <c r="S15" s="647"/>
      <c r="T15" s="647"/>
      <c r="U15" s="647"/>
      <c r="V15" s="647"/>
      <c r="W15" s="647"/>
      <c r="X15" s="647"/>
      <c r="Y15" s="648"/>
      <c r="Z15" s="649" t="s">
        <v>243</v>
      </c>
      <c r="AA15" s="649"/>
      <c r="AB15" s="649"/>
      <c r="AC15" s="649"/>
      <c r="AD15" s="650" t="s">
        <v>259</v>
      </c>
      <c r="AE15" s="650"/>
      <c r="AF15" s="650"/>
      <c r="AG15" s="650"/>
      <c r="AH15" s="650"/>
      <c r="AI15" s="650"/>
      <c r="AJ15" s="650"/>
      <c r="AK15" s="650"/>
      <c r="AL15" s="651" t="s">
        <v>136</v>
      </c>
      <c r="AM15" s="652"/>
      <c r="AN15" s="652"/>
      <c r="AO15" s="653"/>
      <c r="AP15" s="643" t="s">
        <v>260</v>
      </c>
      <c r="AQ15" s="644"/>
      <c r="AR15" s="644"/>
      <c r="AS15" s="644"/>
      <c r="AT15" s="644"/>
      <c r="AU15" s="644"/>
      <c r="AV15" s="644"/>
      <c r="AW15" s="644"/>
      <c r="AX15" s="644"/>
      <c r="AY15" s="644"/>
      <c r="AZ15" s="644"/>
      <c r="BA15" s="644"/>
      <c r="BB15" s="644"/>
      <c r="BC15" s="644"/>
      <c r="BD15" s="644"/>
      <c r="BE15" s="644"/>
      <c r="BF15" s="645"/>
      <c r="BG15" s="646">
        <v>573639</v>
      </c>
      <c r="BH15" s="647"/>
      <c r="BI15" s="647"/>
      <c r="BJ15" s="647"/>
      <c r="BK15" s="647"/>
      <c r="BL15" s="647"/>
      <c r="BM15" s="647"/>
      <c r="BN15" s="648"/>
      <c r="BO15" s="649">
        <v>4.3</v>
      </c>
      <c r="BP15" s="649"/>
      <c r="BQ15" s="649"/>
      <c r="BR15" s="649"/>
      <c r="BS15" s="655" t="s">
        <v>243</v>
      </c>
      <c r="BT15" s="647"/>
      <c r="BU15" s="647"/>
      <c r="BV15" s="647"/>
      <c r="BW15" s="647"/>
      <c r="BX15" s="647"/>
      <c r="BY15" s="647"/>
      <c r="BZ15" s="647"/>
      <c r="CA15" s="647"/>
      <c r="CB15" s="656"/>
      <c r="CD15" s="661" t="s">
        <v>261</v>
      </c>
      <c r="CE15" s="662"/>
      <c r="CF15" s="662"/>
      <c r="CG15" s="662"/>
      <c r="CH15" s="662"/>
      <c r="CI15" s="662"/>
      <c r="CJ15" s="662"/>
      <c r="CK15" s="662"/>
      <c r="CL15" s="662"/>
      <c r="CM15" s="662"/>
      <c r="CN15" s="662"/>
      <c r="CO15" s="662"/>
      <c r="CP15" s="662"/>
      <c r="CQ15" s="663"/>
      <c r="CR15" s="646">
        <v>7001601</v>
      </c>
      <c r="CS15" s="647"/>
      <c r="CT15" s="647"/>
      <c r="CU15" s="647"/>
      <c r="CV15" s="647"/>
      <c r="CW15" s="647"/>
      <c r="CX15" s="647"/>
      <c r="CY15" s="648"/>
      <c r="CZ15" s="649">
        <v>15.5</v>
      </c>
      <c r="DA15" s="649"/>
      <c r="DB15" s="649"/>
      <c r="DC15" s="649"/>
      <c r="DD15" s="655">
        <v>2214727</v>
      </c>
      <c r="DE15" s="647"/>
      <c r="DF15" s="647"/>
      <c r="DG15" s="647"/>
      <c r="DH15" s="647"/>
      <c r="DI15" s="647"/>
      <c r="DJ15" s="647"/>
      <c r="DK15" s="647"/>
      <c r="DL15" s="647"/>
      <c r="DM15" s="647"/>
      <c r="DN15" s="647"/>
      <c r="DO15" s="647"/>
      <c r="DP15" s="648"/>
      <c r="DQ15" s="655">
        <v>4049493</v>
      </c>
      <c r="DR15" s="647"/>
      <c r="DS15" s="647"/>
      <c r="DT15" s="647"/>
      <c r="DU15" s="647"/>
      <c r="DV15" s="647"/>
      <c r="DW15" s="647"/>
      <c r="DX15" s="647"/>
      <c r="DY15" s="647"/>
      <c r="DZ15" s="647"/>
      <c r="EA15" s="647"/>
      <c r="EB15" s="647"/>
      <c r="EC15" s="656"/>
    </row>
    <row r="16" spans="2:143" ht="11.25" customHeight="1" x14ac:dyDescent="0.15">
      <c r="B16" s="643" t="s">
        <v>262</v>
      </c>
      <c r="C16" s="644"/>
      <c r="D16" s="644"/>
      <c r="E16" s="644"/>
      <c r="F16" s="644"/>
      <c r="G16" s="644"/>
      <c r="H16" s="644"/>
      <c r="I16" s="644"/>
      <c r="J16" s="644"/>
      <c r="K16" s="644"/>
      <c r="L16" s="644"/>
      <c r="M16" s="644"/>
      <c r="N16" s="644"/>
      <c r="O16" s="644"/>
      <c r="P16" s="644"/>
      <c r="Q16" s="645"/>
      <c r="R16" s="646">
        <v>17633</v>
      </c>
      <c r="S16" s="647"/>
      <c r="T16" s="647"/>
      <c r="U16" s="647"/>
      <c r="V16" s="647"/>
      <c r="W16" s="647"/>
      <c r="X16" s="647"/>
      <c r="Y16" s="648"/>
      <c r="Z16" s="649">
        <v>0</v>
      </c>
      <c r="AA16" s="649"/>
      <c r="AB16" s="649"/>
      <c r="AC16" s="649"/>
      <c r="AD16" s="650">
        <v>17633</v>
      </c>
      <c r="AE16" s="650"/>
      <c r="AF16" s="650"/>
      <c r="AG16" s="650"/>
      <c r="AH16" s="650"/>
      <c r="AI16" s="650"/>
      <c r="AJ16" s="650"/>
      <c r="AK16" s="650"/>
      <c r="AL16" s="651">
        <v>0.1</v>
      </c>
      <c r="AM16" s="652"/>
      <c r="AN16" s="652"/>
      <c r="AO16" s="653"/>
      <c r="AP16" s="643" t="s">
        <v>263</v>
      </c>
      <c r="AQ16" s="644"/>
      <c r="AR16" s="644"/>
      <c r="AS16" s="644"/>
      <c r="AT16" s="644"/>
      <c r="AU16" s="644"/>
      <c r="AV16" s="644"/>
      <c r="AW16" s="644"/>
      <c r="AX16" s="644"/>
      <c r="AY16" s="644"/>
      <c r="AZ16" s="644"/>
      <c r="BA16" s="644"/>
      <c r="BB16" s="644"/>
      <c r="BC16" s="644"/>
      <c r="BD16" s="644"/>
      <c r="BE16" s="644"/>
      <c r="BF16" s="645"/>
      <c r="BG16" s="646" t="s">
        <v>136</v>
      </c>
      <c r="BH16" s="647"/>
      <c r="BI16" s="647"/>
      <c r="BJ16" s="647"/>
      <c r="BK16" s="647"/>
      <c r="BL16" s="647"/>
      <c r="BM16" s="647"/>
      <c r="BN16" s="648"/>
      <c r="BO16" s="649" t="s">
        <v>136</v>
      </c>
      <c r="BP16" s="649"/>
      <c r="BQ16" s="649"/>
      <c r="BR16" s="649"/>
      <c r="BS16" s="655" t="s">
        <v>136</v>
      </c>
      <c r="BT16" s="647"/>
      <c r="BU16" s="647"/>
      <c r="BV16" s="647"/>
      <c r="BW16" s="647"/>
      <c r="BX16" s="647"/>
      <c r="BY16" s="647"/>
      <c r="BZ16" s="647"/>
      <c r="CA16" s="647"/>
      <c r="CB16" s="656"/>
      <c r="CD16" s="661" t="s">
        <v>264</v>
      </c>
      <c r="CE16" s="662"/>
      <c r="CF16" s="662"/>
      <c r="CG16" s="662"/>
      <c r="CH16" s="662"/>
      <c r="CI16" s="662"/>
      <c r="CJ16" s="662"/>
      <c r="CK16" s="662"/>
      <c r="CL16" s="662"/>
      <c r="CM16" s="662"/>
      <c r="CN16" s="662"/>
      <c r="CO16" s="662"/>
      <c r="CP16" s="662"/>
      <c r="CQ16" s="663"/>
      <c r="CR16" s="646">
        <v>94724</v>
      </c>
      <c r="CS16" s="647"/>
      <c r="CT16" s="647"/>
      <c r="CU16" s="647"/>
      <c r="CV16" s="647"/>
      <c r="CW16" s="647"/>
      <c r="CX16" s="647"/>
      <c r="CY16" s="648"/>
      <c r="CZ16" s="649">
        <v>0.2</v>
      </c>
      <c r="DA16" s="649"/>
      <c r="DB16" s="649"/>
      <c r="DC16" s="649"/>
      <c r="DD16" s="655" t="s">
        <v>136</v>
      </c>
      <c r="DE16" s="647"/>
      <c r="DF16" s="647"/>
      <c r="DG16" s="647"/>
      <c r="DH16" s="647"/>
      <c r="DI16" s="647"/>
      <c r="DJ16" s="647"/>
      <c r="DK16" s="647"/>
      <c r="DL16" s="647"/>
      <c r="DM16" s="647"/>
      <c r="DN16" s="647"/>
      <c r="DO16" s="647"/>
      <c r="DP16" s="648"/>
      <c r="DQ16" s="655">
        <v>44199</v>
      </c>
      <c r="DR16" s="647"/>
      <c r="DS16" s="647"/>
      <c r="DT16" s="647"/>
      <c r="DU16" s="647"/>
      <c r="DV16" s="647"/>
      <c r="DW16" s="647"/>
      <c r="DX16" s="647"/>
      <c r="DY16" s="647"/>
      <c r="DZ16" s="647"/>
      <c r="EA16" s="647"/>
      <c r="EB16" s="647"/>
      <c r="EC16" s="656"/>
    </row>
    <row r="17" spans="2:133" ht="11.25" customHeight="1" x14ac:dyDescent="0.15">
      <c r="B17" s="643" t="s">
        <v>265</v>
      </c>
      <c r="C17" s="644"/>
      <c r="D17" s="644"/>
      <c r="E17" s="644"/>
      <c r="F17" s="644"/>
      <c r="G17" s="644"/>
      <c r="H17" s="644"/>
      <c r="I17" s="644"/>
      <c r="J17" s="644"/>
      <c r="K17" s="644"/>
      <c r="L17" s="644"/>
      <c r="M17" s="644"/>
      <c r="N17" s="644"/>
      <c r="O17" s="644"/>
      <c r="P17" s="644"/>
      <c r="Q17" s="645"/>
      <c r="R17" s="646">
        <v>181498</v>
      </c>
      <c r="S17" s="647"/>
      <c r="T17" s="647"/>
      <c r="U17" s="647"/>
      <c r="V17" s="647"/>
      <c r="W17" s="647"/>
      <c r="X17" s="647"/>
      <c r="Y17" s="648"/>
      <c r="Z17" s="649">
        <v>0.4</v>
      </c>
      <c r="AA17" s="649"/>
      <c r="AB17" s="649"/>
      <c r="AC17" s="649"/>
      <c r="AD17" s="650">
        <v>181498</v>
      </c>
      <c r="AE17" s="650"/>
      <c r="AF17" s="650"/>
      <c r="AG17" s="650"/>
      <c r="AH17" s="650"/>
      <c r="AI17" s="650"/>
      <c r="AJ17" s="650"/>
      <c r="AK17" s="650"/>
      <c r="AL17" s="651">
        <v>0.7</v>
      </c>
      <c r="AM17" s="652"/>
      <c r="AN17" s="652"/>
      <c r="AO17" s="653"/>
      <c r="AP17" s="643" t="s">
        <v>266</v>
      </c>
      <c r="AQ17" s="644"/>
      <c r="AR17" s="644"/>
      <c r="AS17" s="644"/>
      <c r="AT17" s="644"/>
      <c r="AU17" s="644"/>
      <c r="AV17" s="644"/>
      <c r="AW17" s="644"/>
      <c r="AX17" s="644"/>
      <c r="AY17" s="644"/>
      <c r="AZ17" s="644"/>
      <c r="BA17" s="644"/>
      <c r="BB17" s="644"/>
      <c r="BC17" s="644"/>
      <c r="BD17" s="644"/>
      <c r="BE17" s="644"/>
      <c r="BF17" s="645"/>
      <c r="BG17" s="646" t="s">
        <v>243</v>
      </c>
      <c r="BH17" s="647"/>
      <c r="BI17" s="647"/>
      <c r="BJ17" s="647"/>
      <c r="BK17" s="647"/>
      <c r="BL17" s="647"/>
      <c r="BM17" s="647"/>
      <c r="BN17" s="648"/>
      <c r="BO17" s="649" t="s">
        <v>243</v>
      </c>
      <c r="BP17" s="649"/>
      <c r="BQ17" s="649"/>
      <c r="BR17" s="649"/>
      <c r="BS17" s="655" t="s">
        <v>136</v>
      </c>
      <c r="BT17" s="647"/>
      <c r="BU17" s="647"/>
      <c r="BV17" s="647"/>
      <c r="BW17" s="647"/>
      <c r="BX17" s="647"/>
      <c r="BY17" s="647"/>
      <c r="BZ17" s="647"/>
      <c r="CA17" s="647"/>
      <c r="CB17" s="656"/>
      <c r="CD17" s="661" t="s">
        <v>267</v>
      </c>
      <c r="CE17" s="662"/>
      <c r="CF17" s="662"/>
      <c r="CG17" s="662"/>
      <c r="CH17" s="662"/>
      <c r="CI17" s="662"/>
      <c r="CJ17" s="662"/>
      <c r="CK17" s="662"/>
      <c r="CL17" s="662"/>
      <c r="CM17" s="662"/>
      <c r="CN17" s="662"/>
      <c r="CO17" s="662"/>
      <c r="CP17" s="662"/>
      <c r="CQ17" s="663"/>
      <c r="CR17" s="646">
        <v>3873639</v>
      </c>
      <c r="CS17" s="647"/>
      <c r="CT17" s="647"/>
      <c r="CU17" s="647"/>
      <c r="CV17" s="647"/>
      <c r="CW17" s="647"/>
      <c r="CX17" s="647"/>
      <c r="CY17" s="648"/>
      <c r="CZ17" s="649">
        <v>8.6</v>
      </c>
      <c r="DA17" s="649"/>
      <c r="DB17" s="649"/>
      <c r="DC17" s="649"/>
      <c r="DD17" s="655" t="s">
        <v>243</v>
      </c>
      <c r="DE17" s="647"/>
      <c r="DF17" s="647"/>
      <c r="DG17" s="647"/>
      <c r="DH17" s="647"/>
      <c r="DI17" s="647"/>
      <c r="DJ17" s="647"/>
      <c r="DK17" s="647"/>
      <c r="DL17" s="647"/>
      <c r="DM17" s="647"/>
      <c r="DN17" s="647"/>
      <c r="DO17" s="647"/>
      <c r="DP17" s="648"/>
      <c r="DQ17" s="655">
        <v>3717288</v>
      </c>
      <c r="DR17" s="647"/>
      <c r="DS17" s="647"/>
      <c r="DT17" s="647"/>
      <c r="DU17" s="647"/>
      <c r="DV17" s="647"/>
      <c r="DW17" s="647"/>
      <c r="DX17" s="647"/>
      <c r="DY17" s="647"/>
      <c r="DZ17" s="647"/>
      <c r="EA17" s="647"/>
      <c r="EB17" s="647"/>
      <c r="EC17" s="656"/>
    </row>
    <row r="18" spans="2:133" ht="11.25" customHeight="1" x14ac:dyDescent="0.15">
      <c r="B18" s="643" t="s">
        <v>268</v>
      </c>
      <c r="C18" s="644"/>
      <c r="D18" s="644"/>
      <c r="E18" s="644"/>
      <c r="F18" s="644"/>
      <c r="G18" s="644"/>
      <c r="H18" s="644"/>
      <c r="I18" s="644"/>
      <c r="J18" s="644"/>
      <c r="K18" s="644"/>
      <c r="L18" s="644"/>
      <c r="M18" s="644"/>
      <c r="N18" s="644"/>
      <c r="O18" s="644"/>
      <c r="P18" s="644"/>
      <c r="Q18" s="645"/>
      <c r="R18" s="646">
        <v>86343</v>
      </c>
      <c r="S18" s="647"/>
      <c r="T18" s="647"/>
      <c r="U18" s="647"/>
      <c r="V18" s="647"/>
      <c r="W18" s="647"/>
      <c r="X18" s="647"/>
      <c r="Y18" s="648"/>
      <c r="Z18" s="649">
        <v>0.2</v>
      </c>
      <c r="AA18" s="649"/>
      <c r="AB18" s="649"/>
      <c r="AC18" s="649"/>
      <c r="AD18" s="650">
        <v>86343</v>
      </c>
      <c r="AE18" s="650"/>
      <c r="AF18" s="650"/>
      <c r="AG18" s="650"/>
      <c r="AH18" s="650"/>
      <c r="AI18" s="650"/>
      <c r="AJ18" s="650"/>
      <c r="AK18" s="650"/>
      <c r="AL18" s="651">
        <v>0.3</v>
      </c>
      <c r="AM18" s="652"/>
      <c r="AN18" s="652"/>
      <c r="AO18" s="653"/>
      <c r="AP18" s="643" t="s">
        <v>269</v>
      </c>
      <c r="AQ18" s="644"/>
      <c r="AR18" s="644"/>
      <c r="AS18" s="644"/>
      <c r="AT18" s="644"/>
      <c r="AU18" s="644"/>
      <c r="AV18" s="644"/>
      <c r="AW18" s="644"/>
      <c r="AX18" s="644"/>
      <c r="AY18" s="644"/>
      <c r="AZ18" s="644"/>
      <c r="BA18" s="644"/>
      <c r="BB18" s="644"/>
      <c r="BC18" s="644"/>
      <c r="BD18" s="644"/>
      <c r="BE18" s="644"/>
      <c r="BF18" s="645"/>
      <c r="BG18" s="646" t="s">
        <v>136</v>
      </c>
      <c r="BH18" s="647"/>
      <c r="BI18" s="647"/>
      <c r="BJ18" s="647"/>
      <c r="BK18" s="647"/>
      <c r="BL18" s="647"/>
      <c r="BM18" s="647"/>
      <c r="BN18" s="648"/>
      <c r="BO18" s="649" t="s">
        <v>243</v>
      </c>
      <c r="BP18" s="649"/>
      <c r="BQ18" s="649"/>
      <c r="BR18" s="649"/>
      <c r="BS18" s="655" t="s">
        <v>243</v>
      </c>
      <c r="BT18" s="647"/>
      <c r="BU18" s="647"/>
      <c r="BV18" s="647"/>
      <c r="BW18" s="647"/>
      <c r="BX18" s="647"/>
      <c r="BY18" s="647"/>
      <c r="BZ18" s="647"/>
      <c r="CA18" s="647"/>
      <c r="CB18" s="656"/>
      <c r="CD18" s="661" t="s">
        <v>270</v>
      </c>
      <c r="CE18" s="662"/>
      <c r="CF18" s="662"/>
      <c r="CG18" s="662"/>
      <c r="CH18" s="662"/>
      <c r="CI18" s="662"/>
      <c r="CJ18" s="662"/>
      <c r="CK18" s="662"/>
      <c r="CL18" s="662"/>
      <c r="CM18" s="662"/>
      <c r="CN18" s="662"/>
      <c r="CO18" s="662"/>
      <c r="CP18" s="662"/>
      <c r="CQ18" s="663"/>
      <c r="CR18" s="646" t="s">
        <v>243</v>
      </c>
      <c r="CS18" s="647"/>
      <c r="CT18" s="647"/>
      <c r="CU18" s="647"/>
      <c r="CV18" s="647"/>
      <c r="CW18" s="647"/>
      <c r="CX18" s="647"/>
      <c r="CY18" s="648"/>
      <c r="CZ18" s="649" t="s">
        <v>136</v>
      </c>
      <c r="DA18" s="649"/>
      <c r="DB18" s="649"/>
      <c r="DC18" s="649"/>
      <c r="DD18" s="655" t="s">
        <v>243</v>
      </c>
      <c r="DE18" s="647"/>
      <c r="DF18" s="647"/>
      <c r="DG18" s="647"/>
      <c r="DH18" s="647"/>
      <c r="DI18" s="647"/>
      <c r="DJ18" s="647"/>
      <c r="DK18" s="647"/>
      <c r="DL18" s="647"/>
      <c r="DM18" s="647"/>
      <c r="DN18" s="647"/>
      <c r="DO18" s="647"/>
      <c r="DP18" s="648"/>
      <c r="DQ18" s="655" t="s">
        <v>136</v>
      </c>
      <c r="DR18" s="647"/>
      <c r="DS18" s="647"/>
      <c r="DT18" s="647"/>
      <c r="DU18" s="647"/>
      <c r="DV18" s="647"/>
      <c r="DW18" s="647"/>
      <c r="DX18" s="647"/>
      <c r="DY18" s="647"/>
      <c r="DZ18" s="647"/>
      <c r="EA18" s="647"/>
      <c r="EB18" s="647"/>
      <c r="EC18" s="656"/>
    </row>
    <row r="19" spans="2:133" ht="11.25" customHeight="1" x14ac:dyDescent="0.15">
      <c r="B19" s="643" t="s">
        <v>271</v>
      </c>
      <c r="C19" s="644"/>
      <c r="D19" s="644"/>
      <c r="E19" s="644"/>
      <c r="F19" s="644"/>
      <c r="G19" s="644"/>
      <c r="H19" s="644"/>
      <c r="I19" s="644"/>
      <c r="J19" s="644"/>
      <c r="K19" s="644"/>
      <c r="L19" s="644"/>
      <c r="M19" s="644"/>
      <c r="N19" s="644"/>
      <c r="O19" s="644"/>
      <c r="P19" s="644"/>
      <c r="Q19" s="645"/>
      <c r="R19" s="646" t="s">
        <v>136</v>
      </c>
      <c r="S19" s="647"/>
      <c r="T19" s="647"/>
      <c r="U19" s="647"/>
      <c r="V19" s="647"/>
      <c r="W19" s="647"/>
      <c r="X19" s="647"/>
      <c r="Y19" s="648"/>
      <c r="Z19" s="649" t="s">
        <v>243</v>
      </c>
      <c r="AA19" s="649"/>
      <c r="AB19" s="649"/>
      <c r="AC19" s="649"/>
      <c r="AD19" s="650" t="s">
        <v>136</v>
      </c>
      <c r="AE19" s="650"/>
      <c r="AF19" s="650"/>
      <c r="AG19" s="650"/>
      <c r="AH19" s="650"/>
      <c r="AI19" s="650"/>
      <c r="AJ19" s="650"/>
      <c r="AK19" s="650"/>
      <c r="AL19" s="651" t="s">
        <v>136</v>
      </c>
      <c r="AM19" s="652"/>
      <c r="AN19" s="652"/>
      <c r="AO19" s="653"/>
      <c r="AP19" s="643" t="s">
        <v>272</v>
      </c>
      <c r="AQ19" s="644"/>
      <c r="AR19" s="644"/>
      <c r="AS19" s="644"/>
      <c r="AT19" s="644"/>
      <c r="AU19" s="644"/>
      <c r="AV19" s="644"/>
      <c r="AW19" s="644"/>
      <c r="AX19" s="644"/>
      <c r="AY19" s="644"/>
      <c r="AZ19" s="644"/>
      <c r="BA19" s="644"/>
      <c r="BB19" s="644"/>
      <c r="BC19" s="644"/>
      <c r="BD19" s="644"/>
      <c r="BE19" s="644"/>
      <c r="BF19" s="645"/>
      <c r="BG19" s="646">
        <v>786219</v>
      </c>
      <c r="BH19" s="647"/>
      <c r="BI19" s="647"/>
      <c r="BJ19" s="647"/>
      <c r="BK19" s="647"/>
      <c r="BL19" s="647"/>
      <c r="BM19" s="647"/>
      <c r="BN19" s="648"/>
      <c r="BO19" s="649">
        <v>5.9</v>
      </c>
      <c r="BP19" s="649"/>
      <c r="BQ19" s="649"/>
      <c r="BR19" s="649"/>
      <c r="BS19" s="655" t="s">
        <v>243</v>
      </c>
      <c r="BT19" s="647"/>
      <c r="BU19" s="647"/>
      <c r="BV19" s="647"/>
      <c r="BW19" s="647"/>
      <c r="BX19" s="647"/>
      <c r="BY19" s="647"/>
      <c r="BZ19" s="647"/>
      <c r="CA19" s="647"/>
      <c r="CB19" s="656"/>
      <c r="CD19" s="661" t="s">
        <v>273</v>
      </c>
      <c r="CE19" s="662"/>
      <c r="CF19" s="662"/>
      <c r="CG19" s="662"/>
      <c r="CH19" s="662"/>
      <c r="CI19" s="662"/>
      <c r="CJ19" s="662"/>
      <c r="CK19" s="662"/>
      <c r="CL19" s="662"/>
      <c r="CM19" s="662"/>
      <c r="CN19" s="662"/>
      <c r="CO19" s="662"/>
      <c r="CP19" s="662"/>
      <c r="CQ19" s="663"/>
      <c r="CR19" s="646" t="s">
        <v>136</v>
      </c>
      <c r="CS19" s="647"/>
      <c r="CT19" s="647"/>
      <c r="CU19" s="647"/>
      <c r="CV19" s="647"/>
      <c r="CW19" s="647"/>
      <c r="CX19" s="647"/>
      <c r="CY19" s="648"/>
      <c r="CZ19" s="649" t="s">
        <v>136</v>
      </c>
      <c r="DA19" s="649"/>
      <c r="DB19" s="649"/>
      <c r="DC19" s="649"/>
      <c r="DD19" s="655" t="s">
        <v>243</v>
      </c>
      <c r="DE19" s="647"/>
      <c r="DF19" s="647"/>
      <c r="DG19" s="647"/>
      <c r="DH19" s="647"/>
      <c r="DI19" s="647"/>
      <c r="DJ19" s="647"/>
      <c r="DK19" s="647"/>
      <c r="DL19" s="647"/>
      <c r="DM19" s="647"/>
      <c r="DN19" s="647"/>
      <c r="DO19" s="647"/>
      <c r="DP19" s="648"/>
      <c r="DQ19" s="655" t="s">
        <v>243</v>
      </c>
      <c r="DR19" s="647"/>
      <c r="DS19" s="647"/>
      <c r="DT19" s="647"/>
      <c r="DU19" s="647"/>
      <c r="DV19" s="647"/>
      <c r="DW19" s="647"/>
      <c r="DX19" s="647"/>
      <c r="DY19" s="647"/>
      <c r="DZ19" s="647"/>
      <c r="EA19" s="647"/>
      <c r="EB19" s="647"/>
      <c r="EC19" s="656"/>
    </row>
    <row r="20" spans="2:133" ht="11.25" customHeight="1" x14ac:dyDescent="0.15">
      <c r="B20" s="643" t="s">
        <v>274</v>
      </c>
      <c r="C20" s="644"/>
      <c r="D20" s="644"/>
      <c r="E20" s="644"/>
      <c r="F20" s="644"/>
      <c r="G20" s="644"/>
      <c r="H20" s="644"/>
      <c r="I20" s="644"/>
      <c r="J20" s="644"/>
      <c r="K20" s="644"/>
      <c r="L20" s="644"/>
      <c r="M20" s="644"/>
      <c r="N20" s="644"/>
      <c r="O20" s="644"/>
      <c r="P20" s="644"/>
      <c r="Q20" s="645"/>
      <c r="R20" s="646" t="s">
        <v>136</v>
      </c>
      <c r="S20" s="647"/>
      <c r="T20" s="647"/>
      <c r="U20" s="647"/>
      <c r="V20" s="647"/>
      <c r="W20" s="647"/>
      <c r="X20" s="647"/>
      <c r="Y20" s="648"/>
      <c r="Z20" s="649" t="s">
        <v>136</v>
      </c>
      <c r="AA20" s="649"/>
      <c r="AB20" s="649"/>
      <c r="AC20" s="649"/>
      <c r="AD20" s="650" t="s">
        <v>243</v>
      </c>
      <c r="AE20" s="650"/>
      <c r="AF20" s="650"/>
      <c r="AG20" s="650"/>
      <c r="AH20" s="650"/>
      <c r="AI20" s="650"/>
      <c r="AJ20" s="650"/>
      <c r="AK20" s="650"/>
      <c r="AL20" s="651" t="s">
        <v>259</v>
      </c>
      <c r="AM20" s="652"/>
      <c r="AN20" s="652"/>
      <c r="AO20" s="653"/>
      <c r="AP20" s="643" t="s">
        <v>275</v>
      </c>
      <c r="AQ20" s="644"/>
      <c r="AR20" s="644"/>
      <c r="AS20" s="644"/>
      <c r="AT20" s="644"/>
      <c r="AU20" s="644"/>
      <c r="AV20" s="644"/>
      <c r="AW20" s="644"/>
      <c r="AX20" s="644"/>
      <c r="AY20" s="644"/>
      <c r="AZ20" s="644"/>
      <c r="BA20" s="644"/>
      <c r="BB20" s="644"/>
      <c r="BC20" s="644"/>
      <c r="BD20" s="644"/>
      <c r="BE20" s="644"/>
      <c r="BF20" s="645"/>
      <c r="BG20" s="646">
        <v>786219</v>
      </c>
      <c r="BH20" s="647"/>
      <c r="BI20" s="647"/>
      <c r="BJ20" s="647"/>
      <c r="BK20" s="647"/>
      <c r="BL20" s="647"/>
      <c r="BM20" s="647"/>
      <c r="BN20" s="648"/>
      <c r="BO20" s="649">
        <v>5.9</v>
      </c>
      <c r="BP20" s="649"/>
      <c r="BQ20" s="649"/>
      <c r="BR20" s="649"/>
      <c r="BS20" s="655" t="s">
        <v>243</v>
      </c>
      <c r="BT20" s="647"/>
      <c r="BU20" s="647"/>
      <c r="BV20" s="647"/>
      <c r="BW20" s="647"/>
      <c r="BX20" s="647"/>
      <c r="BY20" s="647"/>
      <c r="BZ20" s="647"/>
      <c r="CA20" s="647"/>
      <c r="CB20" s="656"/>
      <c r="CD20" s="661" t="s">
        <v>276</v>
      </c>
      <c r="CE20" s="662"/>
      <c r="CF20" s="662"/>
      <c r="CG20" s="662"/>
      <c r="CH20" s="662"/>
      <c r="CI20" s="662"/>
      <c r="CJ20" s="662"/>
      <c r="CK20" s="662"/>
      <c r="CL20" s="662"/>
      <c r="CM20" s="662"/>
      <c r="CN20" s="662"/>
      <c r="CO20" s="662"/>
      <c r="CP20" s="662"/>
      <c r="CQ20" s="663"/>
      <c r="CR20" s="646">
        <v>45115411</v>
      </c>
      <c r="CS20" s="647"/>
      <c r="CT20" s="647"/>
      <c r="CU20" s="647"/>
      <c r="CV20" s="647"/>
      <c r="CW20" s="647"/>
      <c r="CX20" s="647"/>
      <c r="CY20" s="648"/>
      <c r="CZ20" s="649">
        <v>100</v>
      </c>
      <c r="DA20" s="649"/>
      <c r="DB20" s="649"/>
      <c r="DC20" s="649"/>
      <c r="DD20" s="655">
        <v>5446512</v>
      </c>
      <c r="DE20" s="647"/>
      <c r="DF20" s="647"/>
      <c r="DG20" s="647"/>
      <c r="DH20" s="647"/>
      <c r="DI20" s="647"/>
      <c r="DJ20" s="647"/>
      <c r="DK20" s="647"/>
      <c r="DL20" s="647"/>
      <c r="DM20" s="647"/>
      <c r="DN20" s="647"/>
      <c r="DO20" s="647"/>
      <c r="DP20" s="648"/>
      <c r="DQ20" s="655">
        <v>28900748</v>
      </c>
      <c r="DR20" s="647"/>
      <c r="DS20" s="647"/>
      <c r="DT20" s="647"/>
      <c r="DU20" s="647"/>
      <c r="DV20" s="647"/>
      <c r="DW20" s="647"/>
      <c r="DX20" s="647"/>
      <c r="DY20" s="647"/>
      <c r="DZ20" s="647"/>
      <c r="EA20" s="647"/>
      <c r="EB20" s="647"/>
      <c r="EC20" s="656"/>
    </row>
    <row r="21" spans="2:133" ht="11.25" customHeight="1" x14ac:dyDescent="0.15">
      <c r="B21" s="643" t="s">
        <v>277</v>
      </c>
      <c r="C21" s="644"/>
      <c r="D21" s="644"/>
      <c r="E21" s="644"/>
      <c r="F21" s="644"/>
      <c r="G21" s="644"/>
      <c r="H21" s="644"/>
      <c r="I21" s="644"/>
      <c r="J21" s="644"/>
      <c r="K21" s="644"/>
      <c r="L21" s="644"/>
      <c r="M21" s="644"/>
      <c r="N21" s="644"/>
      <c r="O21" s="644"/>
      <c r="P21" s="644"/>
      <c r="Q21" s="645"/>
      <c r="R21" s="646">
        <v>95155</v>
      </c>
      <c r="S21" s="647"/>
      <c r="T21" s="647"/>
      <c r="U21" s="647"/>
      <c r="V21" s="647"/>
      <c r="W21" s="647"/>
      <c r="X21" s="647"/>
      <c r="Y21" s="648"/>
      <c r="Z21" s="649">
        <v>0.2</v>
      </c>
      <c r="AA21" s="649"/>
      <c r="AB21" s="649"/>
      <c r="AC21" s="649"/>
      <c r="AD21" s="650">
        <v>95155</v>
      </c>
      <c r="AE21" s="650"/>
      <c r="AF21" s="650"/>
      <c r="AG21" s="650"/>
      <c r="AH21" s="650"/>
      <c r="AI21" s="650"/>
      <c r="AJ21" s="650"/>
      <c r="AK21" s="650"/>
      <c r="AL21" s="651">
        <v>0.4</v>
      </c>
      <c r="AM21" s="652"/>
      <c r="AN21" s="652"/>
      <c r="AO21" s="653"/>
      <c r="AP21" s="665" t="s">
        <v>278</v>
      </c>
      <c r="AQ21" s="666"/>
      <c r="AR21" s="666"/>
      <c r="AS21" s="666"/>
      <c r="AT21" s="666"/>
      <c r="AU21" s="666"/>
      <c r="AV21" s="666"/>
      <c r="AW21" s="666"/>
      <c r="AX21" s="666"/>
      <c r="AY21" s="666"/>
      <c r="AZ21" s="666"/>
      <c r="BA21" s="666"/>
      <c r="BB21" s="666"/>
      <c r="BC21" s="666"/>
      <c r="BD21" s="666"/>
      <c r="BE21" s="666"/>
      <c r="BF21" s="667"/>
      <c r="BG21" s="646">
        <v>793</v>
      </c>
      <c r="BH21" s="647"/>
      <c r="BI21" s="647"/>
      <c r="BJ21" s="647"/>
      <c r="BK21" s="647"/>
      <c r="BL21" s="647"/>
      <c r="BM21" s="647"/>
      <c r="BN21" s="648"/>
      <c r="BO21" s="649">
        <v>0</v>
      </c>
      <c r="BP21" s="649"/>
      <c r="BQ21" s="649"/>
      <c r="BR21" s="649"/>
      <c r="BS21" s="655" t="s">
        <v>136</v>
      </c>
      <c r="BT21" s="647"/>
      <c r="BU21" s="647"/>
      <c r="BV21" s="647"/>
      <c r="BW21" s="647"/>
      <c r="BX21" s="647"/>
      <c r="BY21" s="647"/>
      <c r="BZ21" s="647"/>
      <c r="CA21" s="647"/>
      <c r="CB21" s="656"/>
      <c r="CD21" s="671"/>
      <c r="CE21" s="672"/>
      <c r="CF21" s="672"/>
      <c r="CG21" s="672"/>
      <c r="CH21" s="672"/>
      <c r="CI21" s="672"/>
      <c r="CJ21" s="672"/>
      <c r="CK21" s="672"/>
      <c r="CL21" s="672"/>
      <c r="CM21" s="672"/>
      <c r="CN21" s="672"/>
      <c r="CO21" s="672"/>
      <c r="CP21" s="672"/>
      <c r="CQ21" s="673"/>
      <c r="CR21" s="674"/>
      <c r="CS21" s="669"/>
      <c r="CT21" s="669"/>
      <c r="CU21" s="669"/>
      <c r="CV21" s="669"/>
      <c r="CW21" s="669"/>
      <c r="CX21" s="669"/>
      <c r="CY21" s="675"/>
      <c r="CZ21" s="676"/>
      <c r="DA21" s="676"/>
      <c r="DB21" s="676"/>
      <c r="DC21" s="676"/>
      <c r="DD21" s="668"/>
      <c r="DE21" s="669"/>
      <c r="DF21" s="669"/>
      <c r="DG21" s="669"/>
      <c r="DH21" s="669"/>
      <c r="DI21" s="669"/>
      <c r="DJ21" s="669"/>
      <c r="DK21" s="669"/>
      <c r="DL21" s="669"/>
      <c r="DM21" s="669"/>
      <c r="DN21" s="669"/>
      <c r="DO21" s="669"/>
      <c r="DP21" s="675"/>
      <c r="DQ21" s="668"/>
      <c r="DR21" s="669"/>
      <c r="DS21" s="669"/>
      <c r="DT21" s="669"/>
      <c r="DU21" s="669"/>
      <c r="DV21" s="669"/>
      <c r="DW21" s="669"/>
      <c r="DX21" s="669"/>
      <c r="DY21" s="669"/>
      <c r="DZ21" s="669"/>
      <c r="EA21" s="669"/>
      <c r="EB21" s="669"/>
      <c r="EC21" s="670"/>
    </row>
    <row r="22" spans="2:133" ht="11.25" customHeight="1" x14ac:dyDescent="0.15">
      <c r="B22" s="643" t="s">
        <v>279</v>
      </c>
      <c r="C22" s="644"/>
      <c r="D22" s="644"/>
      <c r="E22" s="644"/>
      <c r="F22" s="644"/>
      <c r="G22" s="644"/>
      <c r="H22" s="644"/>
      <c r="I22" s="644"/>
      <c r="J22" s="644"/>
      <c r="K22" s="644"/>
      <c r="L22" s="644"/>
      <c r="M22" s="644"/>
      <c r="N22" s="644"/>
      <c r="O22" s="644"/>
      <c r="P22" s="644"/>
      <c r="Q22" s="645"/>
      <c r="R22" s="646">
        <v>10043636</v>
      </c>
      <c r="S22" s="647"/>
      <c r="T22" s="647"/>
      <c r="U22" s="647"/>
      <c r="V22" s="647"/>
      <c r="W22" s="647"/>
      <c r="X22" s="647"/>
      <c r="Y22" s="648"/>
      <c r="Z22" s="649">
        <v>21.1</v>
      </c>
      <c r="AA22" s="649"/>
      <c r="AB22" s="649"/>
      <c r="AC22" s="649"/>
      <c r="AD22" s="650">
        <v>9299361</v>
      </c>
      <c r="AE22" s="650"/>
      <c r="AF22" s="650"/>
      <c r="AG22" s="650"/>
      <c r="AH22" s="650"/>
      <c r="AI22" s="650"/>
      <c r="AJ22" s="650"/>
      <c r="AK22" s="650"/>
      <c r="AL22" s="651">
        <v>37.299999999999997</v>
      </c>
      <c r="AM22" s="652"/>
      <c r="AN22" s="652"/>
      <c r="AO22" s="653"/>
      <c r="AP22" s="665" t="s">
        <v>280</v>
      </c>
      <c r="AQ22" s="666"/>
      <c r="AR22" s="666"/>
      <c r="AS22" s="666"/>
      <c r="AT22" s="666"/>
      <c r="AU22" s="666"/>
      <c r="AV22" s="666"/>
      <c r="AW22" s="666"/>
      <c r="AX22" s="666"/>
      <c r="AY22" s="666"/>
      <c r="AZ22" s="666"/>
      <c r="BA22" s="666"/>
      <c r="BB22" s="666"/>
      <c r="BC22" s="666"/>
      <c r="BD22" s="666"/>
      <c r="BE22" s="666"/>
      <c r="BF22" s="667"/>
      <c r="BG22" s="646" t="s">
        <v>136</v>
      </c>
      <c r="BH22" s="647"/>
      <c r="BI22" s="647"/>
      <c r="BJ22" s="647"/>
      <c r="BK22" s="647"/>
      <c r="BL22" s="647"/>
      <c r="BM22" s="647"/>
      <c r="BN22" s="648"/>
      <c r="BO22" s="649" t="s">
        <v>243</v>
      </c>
      <c r="BP22" s="649"/>
      <c r="BQ22" s="649"/>
      <c r="BR22" s="649"/>
      <c r="BS22" s="655" t="s">
        <v>136</v>
      </c>
      <c r="BT22" s="647"/>
      <c r="BU22" s="647"/>
      <c r="BV22" s="647"/>
      <c r="BW22" s="647"/>
      <c r="BX22" s="647"/>
      <c r="BY22" s="647"/>
      <c r="BZ22" s="647"/>
      <c r="CA22" s="647"/>
      <c r="CB22" s="656"/>
      <c r="CD22" s="628" t="s">
        <v>281</v>
      </c>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c r="DS22" s="629"/>
      <c r="DT22" s="629"/>
      <c r="DU22" s="629"/>
      <c r="DV22" s="629"/>
      <c r="DW22" s="629"/>
      <c r="DX22" s="629"/>
      <c r="DY22" s="629"/>
      <c r="DZ22" s="629"/>
      <c r="EA22" s="629"/>
      <c r="EB22" s="629"/>
      <c r="EC22" s="630"/>
    </row>
    <row r="23" spans="2:133" ht="11.25" customHeight="1" x14ac:dyDescent="0.15">
      <c r="B23" s="643" t="s">
        <v>282</v>
      </c>
      <c r="C23" s="644"/>
      <c r="D23" s="644"/>
      <c r="E23" s="644"/>
      <c r="F23" s="644"/>
      <c r="G23" s="644"/>
      <c r="H23" s="644"/>
      <c r="I23" s="644"/>
      <c r="J23" s="644"/>
      <c r="K23" s="644"/>
      <c r="L23" s="644"/>
      <c r="M23" s="644"/>
      <c r="N23" s="644"/>
      <c r="O23" s="644"/>
      <c r="P23" s="644"/>
      <c r="Q23" s="645"/>
      <c r="R23" s="646">
        <v>9299361</v>
      </c>
      <c r="S23" s="647"/>
      <c r="T23" s="647"/>
      <c r="U23" s="647"/>
      <c r="V23" s="647"/>
      <c r="W23" s="647"/>
      <c r="X23" s="647"/>
      <c r="Y23" s="648"/>
      <c r="Z23" s="649">
        <v>19.600000000000001</v>
      </c>
      <c r="AA23" s="649"/>
      <c r="AB23" s="649"/>
      <c r="AC23" s="649"/>
      <c r="AD23" s="650">
        <v>9299361</v>
      </c>
      <c r="AE23" s="650"/>
      <c r="AF23" s="650"/>
      <c r="AG23" s="650"/>
      <c r="AH23" s="650"/>
      <c r="AI23" s="650"/>
      <c r="AJ23" s="650"/>
      <c r="AK23" s="650"/>
      <c r="AL23" s="651">
        <v>37.299999999999997</v>
      </c>
      <c r="AM23" s="652"/>
      <c r="AN23" s="652"/>
      <c r="AO23" s="653"/>
      <c r="AP23" s="665" t="s">
        <v>283</v>
      </c>
      <c r="AQ23" s="666"/>
      <c r="AR23" s="666"/>
      <c r="AS23" s="666"/>
      <c r="AT23" s="666"/>
      <c r="AU23" s="666"/>
      <c r="AV23" s="666"/>
      <c r="AW23" s="666"/>
      <c r="AX23" s="666"/>
      <c r="AY23" s="666"/>
      <c r="AZ23" s="666"/>
      <c r="BA23" s="666"/>
      <c r="BB23" s="666"/>
      <c r="BC23" s="666"/>
      <c r="BD23" s="666"/>
      <c r="BE23" s="666"/>
      <c r="BF23" s="667"/>
      <c r="BG23" s="646">
        <v>785426</v>
      </c>
      <c r="BH23" s="647"/>
      <c r="BI23" s="647"/>
      <c r="BJ23" s="647"/>
      <c r="BK23" s="647"/>
      <c r="BL23" s="647"/>
      <c r="BM23" s="647"/>
      <c r="BN23" s="648"/>
      <c r="BO23" s="649">
        <v>5.9</v>
      </c>
      <c r="BP23" s="649"/>
      <c r="BQ23" s="649"/>
      <c r="BR23" s="649"/>
      <c r="BS23" s="655" t="s">
        <v>136</v>
      </c>
      <c r="BT23" s="647"/>
      <c r="BU23" s="647"/>
      <c r="BV23" s="647"/>
      <c r="BW23" s="647"/>
      <c r="BX23" s="647"/>
      <c r="BY23" s="647"/>
      <c r="BZ23" s="647"/>
      <c r="CA23" s="647"/>
      <c r="CB23" s="656"/>
      <c r="CD23" s="628" t="s">
        <v>221</v>
      </c>
      <c r="CE23" s="629"/>
      <c r="CF23" s="629"/>
      <c r="CG23" s="629"/>
      <c r="CH23" s="629"/>
      <c r="CI23" s="629"/>
      <c r="CJ23" s="629"/>
      <c r="CK23" s="629"/>
      <c r="CL23" s="629"/>
      <c r="CM23" s="629"/>
      <c r="CN23" s="629"/>
      <c r="CO23" s="629"/>
      <c r="CP23" s="629"/>
      <c r="CQ23" s="630"/>
      <c r="CR23" s="628" t="s">
        <v>284</v>
      </c>
      <c r="CS23" s="629"/>
      <c r="CT23" s="629"/>
      <c r="CU23" s="629"/>
      <c r="CV23" s="629"/>
      <c r="CW23" s="629"/>
      <c r="CX23" s="629"/>
      <c r="CY23" s="630"/>
      <c r="CZ23" s="628" t="s">
        <v>285</v>
      </c>
      <c r="DA23" s="629"/>
      <c r="DB23" s="629"/>
      <c r="DC23" s="630"/>
      <c r="DD23" s="628" t="s">
        <v>286</v>
      </c>
      <c r="DE23" s="629"/>
      <c r="DF23" s="629"/>
      <c r="DG23" s="629"/>
      <c r="DH23" s="629"/>
      <c r="DI23" s="629"/>
      <c r="DJ23" s="629"/>
      <c r="DK23" s="630"/>
      <c r="DL23" s="677" t="s">
        <v>287</v>
      </c>
      <c r="DM23" s="678"/>
      <c r="DN23" s="678"/>
      <c r="DO23" s="678"/>
      <c r="DP23" s="678"/>
      <c r="DQ23" s="678"/>
      <c r="DR23" s="678"/>
      <c r="DS23" s="678"/>
      <c r="DT23" s="678"/>
      <c r="DU23" s="678"/>
      <c r="DV23" s="679"/>
      <c r="DW23" s="628" t="s">
        <v>288</v>
      </c>
      <c r="DX23" s="629"/>
      <c r="DY23" s="629"/>
      <c r="DZ23" s="629"/>
      <c r="EA23" s="629"/>
      <c r="EB23" s="629"/>
      <c r="EC23" s="630"/>
    </row>
    <row r="24" spans="2:133" ht="11.25" customHeight="1" x14ac:dyDescent="0.15">
      <c r="B24" s="643" t="s">
        <v>289</v>
      </c>
      <c r="C24" s="644"/>
      <c r="D24" s="644"/>
      <c r="E24" s="644"/>
      <c r="F24" s="644"/>
      <c r="G24" s="644"/>
      <c r="H24" s="644"/>
      <c r="I24" s="644"/>
      <c r="J24" s="644"/>
      <c r="K24" s="644"/>
      <c r="L24" s="644"/>
      <c r="M24" s="644"/>
      <c r="N24" s="644"/>
      <c r="O24" s="644"/>
      <c r="P24" s="644"/>
      <c r="Q24" s="645"/>
      <c r="R24" s="646">
        <v>744106</v>
      </c>
      <c r="S24" s="647"/>
      <c r="T24" s="647"/>
      <c r="U24" s="647"/>
      <c r="V24" s="647"/>
      <c r="W24" s="647"/>
      <c r="X24" s="647"/>
      <c r="Y24" s="648"/>
      <c r="Z24" s="649">
        <v>1.6</v>
      </c>
      <c r="AA24" s="649"/>
      <c r="AB24" s="649"/>
      <c r="AC24" s="649"/>
      <c r="AD24" s="650" t="s">
        <v>259</v>
      </c>
      <c r="AE24" s="650"/>
      <c r="AF24" s="650"/>
      <c r="AG24" s="650"/>
      <c r="AH24" s="650"/>
      <c r="AI24" s="650"/>
      <c r="AJ24" s="650"/>
      <c r="AK24" s="650"/>
      <c r="AL24" s="651" t="s">
        <v>136</v>
      </c>
      <c r="AM24" s="652"/>
      <c r="AN24" s="652"/>
      <c r="AO24" s="653"/>
      <c r="AP24" s="665" t="s">
        <v>290</v>
      </c>
      <c r="AQ24" s="666"/>
      <c r="AR24" s="666"/>
      <c r="AS24" s="666"/>
      <c r="AT24" s="666"/>
      <c r="AU24" s="666"/>
      <c r="AV24" s="666"/>
      <c r="AW24" s="666"/>
      <c r="AX24" s="666"/>
      <c r="AY24" s="666"/>
      <c r="AZ24" s="666"/>
      <c r="BA24" s="666"/>
      <c r="BB24" s="666"/>
      <c r="BC24" s="666"/>
      <c r="BD24" s="666"/>
      <c r="BE24" s="666"/>
      <c r="BF24" s="667"/>
      <c r="BG24" s="646" t="s">
        <v>243</v>
      </c>
      <c r="BH24" s="647"/>
      <c r="BI24" s="647"/>
      <c r="BJ24" s="647"/>
      <c r="BK24" s="647"/>
      <c r="BL24" s="647"/>
      <c r="BM24" s="647"/>
      <c r="BN24" s="648"/>
      <c r="BO24" s="649" t="s">
        <v>136</v>
      </c>
      <c r="BP24" s="649"/>
      <c r="BQ24" s="649"/>
      <c r="BR24" s="649"/>
      <c r="BS24" s="655" t="s">
        <v>243</v>
      </c>
      <c r="BT24" s="647"/>
      <c r="BU24" s="647"/>
      <c r="BV24" s="647"/>
      <c r="BW24" s="647"/>
      <c r="BX24" s="647"/>
      <c r="BY24" s="647"/>
      <c r="BZ24" s="647"/>
      <c r="CA24" s="647"/>
      <c r="CB24" s="656"/>
      <c r="CD24" s="657" t="s">
        <v>291</v>
      </c>
      <c r="CE24" s="658"/>
      <c r="CF24" s="658"/>
      <c r="CG24" s="658"/>
      <c r="CH24" s="658"/>
      <c r="CI24" s="658"/>
      <c r="CJ24" s="658"/>
      <c r="CK24" s="658"/>
      <c r="CL24" s="658"/>
      <c r="CM24" s="658"/>
      <c r="CN24" s="658"/>
      <c r="CO24" s="658"/>
      <c r="CP24" s="658"/>
      <c r="CQ24" s="659"/>
      <c r="CR24" s="635">
        <v>22093322</v>
      </c>
      <c r="CS24" s="636"/>
      <c r="CT24" s="636"/>
      <c r="CU24" s="636"/>
      <c r="CV24" s="636"/>
      <c r="CW24" s="636"/>
      <c r="CX24" s="636"/>
      <c r="CY24" s="637"/>
      <c r="CZ24" s="640">
        <v>49</v>
      </c>
      <c r="DA24" s="641"/>
      <c r="DB24" s="641"/>
      <c r="DC24" s="660"/>
      <c r="DD24" s="680">
        <v>14396175</v>
      </c>
      <c r="DE24" s="636"/>
      <c r="DF24" s="636"/>
      <c r="DG24" s="636"/>
      <c r="DH24" s="636"/>
      <c r="DI24" s="636"/>
      <c r="DJ24" s="636"/>
      <c r="DK24" s="637"/>
      <c r="DL24" s="680">
        <v>14320903</v>
      </c>
      <c r="DM24" s="636"/>
      <c r="DN24" s="636"/>
      <c r="DO24" s="636"/>
      <c r="DP24" s="636"/>
      <c r="DQ24" s="636"/>
      <c r="DR24" s="636"/>
      <c r="DS24" s="636"/>
      <c r="DT24" s="636"/>
      <c r="DU24" s="636"/>
      <c r="DV24" s="637"/>
      <c r="DW24" s="640">
        <v>54.6</v>
      </c>
      <c r="DX24" s="641"/>
      <c r="DY24" s="641"/>
      <c r="DZ24" s="641"/>
      <c r="EA24" s="641"/>
      <c r="EB24" s="641"/>
      <c r="EC24" s="642"/>
    </row>
    <row r="25" spans="2:133" ht="11.25" customHeight="1" x14ac:dyDescent="0.15">
      <c r="B25" s="643" t="s">
        <v>292</v>
      </c>
      <c r="C25" s="644"/>
      <c r="D25" s="644"/>
      <c r="E25" s="644"/>
      <c r="F25" s="644"/>
      <c r="G25" s="644"/>
      <c r="H25" s="644"/>
      <c r="I25" s="644"/>
      <c r="J25" s="644"/>
      <c r="K25" s="644"/>
      <c r="L25" s="644"/>
      <c r="M25" s="644"/>
      <c r="N25" s="644"/>
      <c r="O25" s="644"/>
      <c r="P25" s="644"/>
      <c r="Q25" s="645"/>
      <c r="R25" s="646">
        <v>169</v>
      </c>
      <c r="S25" s="647"/>
      <c r="T25" s="647"/>
      <c r="U25" s="647"/>
      <c r="V25" s="647"/>
      <c r="W25" s="647"/>
      <c r="X25" s="647"/>
      <c r="Y25" s="648"/>
      <c r="Z25" s="649">
        <v>0</v>
      </c>
      <c r="AA25" s="649"/>
      <c r="AB25" s="649"/>
      <c r="AC25" s="649"/>
      <c r="AD25" s="650" t="s">
        <v>136</v>
      </c>
      <c r="AE25" s="650"/>
      <c r="AF25" s="650"/>
      <c r="AG25" s="650"/>
      <c r="AH25" s="650"/>
      <c r="AI25" s="650"/>
      <c r="AJ25" s="650"/>
      <c r="AK25" s="650"/>
      <c r="AL25" s="651" t="s">
        <v>136</v>
      </c>
      <c r="AM25" s="652"/>
      <c r="AN25" s="652"/>
      <c r="AO25" s="653"/>
      <c r="AP25" s="665" t="s">
        <v>293</v>
      </c>
      <c r="AQ25" s="666"/>
      <c r="AR25" s="666"/>
      <c r="AS25" s="666"/>
      <c r="AT25" s="666"/>
      <c r="AU25" s="666"/>
      <c r="AV25" s="666"/>
      <c r="AW25" s="666"/>
      <c r="AX25" s="666"/>
      <c r="AY25" s="666"/>
      <c r="AZ25" s="666"/>
      <c r="BA25" s="666"/>
      <c r="BB25" s="666"/>
      <c r="BC25" s="666"/>
      <c r="BD25" s="666"/>
      <c r="BE25" s="666"/>
      <c r="BF25" s="667"/>
      <c r="BG25" s="646" t="s">
        <v>136</v>
      </c>
      <c r="BH25" s="647"/>
      <c r="BI25" s="647"/>
      <c r="BJ25" s="647"/>
      <c r="BK25" s="647"/>
      <c r="BL25" s="647"/>
      <c r="BM25" s="647"/>
      <c r="BN25" s="648"/>
      <c r="BO25" s="649" t="s">
        <v>136</v>
      </c>
      <c r="BP25" s="649"/>
      <c r="BQ25" s="649"/>
      <c r="BR25" s="649"/>
      <c r="BS25" s="655" t="s">
        <v>136</v>
      </c>
      <c r="BT25" s="647"/>
      <c r="BU25" s="647"/>
      <c r="BV25" s="647"/>
      <c r="BW25" s="647"/>
      <c r="BX25" s="647"/>
      <c r="BY25" s="647"/>
      <c r="BZ25" s="647"/>
      <c r="CA25" s="647"/>
      <c r="CB25" s="656"/>
      <c r="CD25" s="661" t="s">
        <v>294</v>
      </c>
      <c r="CE25" s="662"/>
      <c r="CF25" s="662"/>
      <c r="CG25" s="662"/>
      <c r="CH25" s="662"/>
      <c r="CI25" s="662"/>
      <c r="CJ25" s="662"/>
      <c r="CK25" s="662"/>
      <c r="CL25" s="662"/>
      <c r="CM25" s="662"/>
      <c r="CN25" s="662"/>
      <c r="CO25" s="662"/>
      <c r="CP25" s="662"/>
      <c r="CQ25" s="663"/>
      <c r="CR25" s="646">
        <v>8350413</v>
      </c>
      <c r="CS25" s="683"/>
      <c r="CT25" s="683"/>
      <c r="CU25" s="683"/>
      <c r="CV25" s="683"/>
      <c r="CW25" s="683"/>
      <c r="CX25" s="683"/>
      <c r="CY25" s="684"/>
      <c r="CZ25" s="651">
        <v>18.5</v>
      </c>
      <c r="DA25" s="681"/>
      <c r="DB25" s="681"/>
      <c r="DC25" s="685"/>
      <c r="DD25" s="655">
        <v>7256600</v>
      </c>
      <c r="DE25" s="683"/>
      <c r="DF25" s="683"/>
      <c r="DG25" s="683"/>
      <c r="DH25" s="683"/>
      <c r="DI25" s="683"/>
      <c r="DJ25" s="683"/>
      <c r="DK25" s="684"/>
      <c r="DL25" s="655">
        <v>7186883</v>
      </c>
      <c r="DM25" s="683"/>
      <c r="DN25" s="683"/>
      <c r="DO25" s="683"/>
      <c r="DP25" s="683"/>
      <c r="DQ25" s="683"/>
      <c r="DR25" s="683"/>
      <c r="DS25" s="683"/>
      <c r="DT25" s="683"/>
      <c r="DU25" s="683"/>
      <c r="DV25" s="684"/>
      <c r="DW25" s="651">
        <v>27.4</v>
      </c>
      <c r="DX25" s="681"/>
      <c r="DY25" s="681"/>
      <c r="DZ25" s="681"/>
      <c r="EA25" s="681"/>
      <c r="EB25" s="681"/>
      <c r="EC25" s="682"/>
    </row>
    <row r="26" spans="2:133" ht="11.25" customHeight="1" x14ac:dyDescent="0.15">
      <c r="B26" s="643" t="s">
        <v>295</v>
      </c>
      <c r="C26" s="644"/>
      <c r="D26" s="644"/>
      <c r="E26" s="644"/>
      <c r="F26" s="644"/>
      <c r="G26" s="644"/>
      <c r="H26" s="644"/>
      <c r="I26" s="644"/>
      <c r="J26" s="644"/>
      <c r="K26" s="644"/>
      <c r="L26" s="644"/>
      <c r="M26" s="644"/>
      <c r="N26" s="644"/>
      <c r="O26" s="644"/>
      <c r="P26" s="644"/>
      <c r="Q26" s="645"/>
      <c r="R26" s="646">
        <v>26311262</v>
      </c>
      <c r="S26" s="647"/>
      <c r="T26" s="647"/>
      <c r="U26" s="647"/>
      <c r="V26" s="647"/>
      <c r="W26" s="647"/>
      <c r="X26" s="647"/>
      <c r="Y26" s="648"/>
      <c r="Z26" s="649">
        <v>55.4</v>
      </c>
      <c r="AA26" s="649"/>
      <c r="AB26" s="649"/>
      <c r="AC26" s="649"/>
      <c r="AD26" s="650">
        <v>24781561</v>
      </c>
      <c r="AE26" s="650"/>
      <c r="AF26" s="650"/>
      <c r="AG26" s="650"/>
      <c r="AH26" s="650"/>
      <c r="AI26" s="650"/>
      <c r="AJ26" s="650"/>
      <c r="AK26" s="650"/>
      <c r="AL26" s="651">
        <v>99.3</v>
      </c>
      <c r="AM26" s="652"/>
      <c r="AN26" s="652"/>
      <c r="AO26" s="653"/>
      <c r="AP26" s="665" t="s">
        <v>296</v>
      </c>
      <c r="AQ26" s="692"/>
      <c r="AR26" s="692"/>
      <c r="AS26" s="692"/>
      <c r="AT26" s="692"/>
      <c r="AU26" s="692"/>
      <c r="AV26" s="692"/>
      <c r="AW26" s="692"/>
      <c r="AX26" s="692"/>
      <c r="AY26" s="692"/>
      <c r="AZ26" s="692"/>
      <c r="BA26" s="692"/>
      <c r="BB26" s="692"/>
      <c r="BC26" s="692"/>
      <c r="BD26" s="692"/>
      <c r="BE26" s="692"/>
      <c r="BF26" s="667"/>
      <c r="BG26" s="646" t="s">
        <v>243</v>
      </c>
      <c r="BH26" s="647"/>
      <c r="BI26" s="647"/>
      <c r="BJ26" s="647"/>
      <c r="BK26" s="647"/>
      <c r="BL26" s="647"/>
      <c r="BM26" s="647"/>
      <c r="BN26" s="648"/>
      <c r="BO26" s="649" t="s">
        <v>243</v>
      </c>
      <c r="BP26" s="649"/>
      <c r="BQ26" s="649"/>
      <c r="BR26" s="649"/>
      <c r="BS26" s="655" t="s">
        <v>136</v>
      </c>
      <c r="BT26" s="647"/>
      <c r="BU26" s="647"/>
      <c r="BV26" s="647"/>
      <c r="BW26" s="647"/>
      <c r="BX26" s="647"/>
      <c r="BY26" s="647"/>
      <c r="BZ26" s="647"/>
      <c r="CA26" s="647"/>
      <c r="CB26" s="656"/>
      <c r="CD26" s="661" t="s">
        <v>297</v>
      </c>
      <c r="CE26" s="662"/>
      <c r="CF26" s="662"/>
      <c r="CG26" s="662"/>
      <c r="CH26" s="662"/>
      <c r="CI26" s="662"/>
      <c r="CJ26" s="662"/>
      <c r="CK26" s="662"/>
      <c r="CL26" s="662"/>
      <c r="CM26" s="662"/>
      <c r="CN26" s="662"/>
      <c r="CO26" s="662"/>
      <c r="CP26" s="662"/>
      <c r="CQ26" s="663"/>
      <c r="CR26" s="646">
        <v>5867351</v>
      </c>
      <c r="CS26" s="647"/>
      <c r="CT26" s="647"/>
      <c r="CU26" s="647"/>
      <c r="CV26" s="647"/>
      <c r="CW26" s="647"/>
      <c r="CX26" s="647"/>
      <c r="CY26" s="648"/>
      <c r="CZ26" s="651">
        <v>13</v>
      </c>
      <c r="DA26" s="681"/>
      <c r="DB26" s="681"/>
      <c r="DC26" s="685"/>
      <c r="DD26" s="655">
        <v>4993757</v>
      </c>
      <c r="DE26" s="647"/>
      <c r="DF26" s="647"/>
      <c r="DG26" s="647"/>
      <c r="DH26" s="647"/>
      <c r="DI26" s="647"/>
      <c r="DJ26" s="647"/>
      <c r="DK26" s="648"/>
      <c r="DL26" s="655" t="s">
        <v>243</v>
      </c>
      <c r="DM26" s="647"/>
      <c r="DN26" s="647"/>
      <c r="DO26" s="647"/>
      <c r="DP26" s="647"/>
      <c r="DQ26" s="647"/>
      <c r="DR26" s="647"/>
      <c r="DS26" s="647"/>
      <c r="DT26" s="647"/>
      <c r="DU26" s="647"/>
      <c r="DV26" s="648"/>
      <c r="DW26" s="651" t="s">
        <v>136</v>
      </c>
      <c r="DX26" s="681"/>
      <c r="DY26" s="681"/>
      <c r="DZ26" s="681"/>
      <c r="EA26" s="681"/>
      <c r="EB26" s="681"/>
      <c r="EC26" s="682"/>
    </row>
    <row r="27" spans="2:133" ht="11.25" customHeight="1" x14ac:dyDescent="0.15">
      <c r="B27" s="643" t="s">
        <v>298</v>
      </c>
      <c r="C27" s="644"/>
      <c r="D27" s="644"/>
      <c r="E27" s="644"/>
      <c r="F27" s="644"/>
      <c r="G27" s="644"/>
      <c r="H27" s="644"/>
      <c r="I27" s="644"/>
      <c r="J27" s="644"/>
      <c r="K27" s="644"/>
      <c r="L27" s="644"/>
      <c r="M27" s="644"/>
      <c r="N27" s="644"/>
      <c r="O27" s="644"/>
      <c r="P27" s="644"/>
      <c r="Q27" s="645"/>
      <c r="R27" s="646">
        <v>18111</v>
      </c>
      <c r="S27" s="647"/>
      <c r="T27" s="647"/>
      <c r="U27" s="647"/>
      <c r="V27" s="647"/>
      <c r="W27" s="647"/>
      <c r="X27" s="647"/>
      <c r="Y27" s="648"/>
      <c r="Z27" s="649">
        <v>0</v>
      </c>
      <c r="AA27" s="649"/>
      <c r="AB27" s="649"/>
      <c r="AC27" s="649"/>
      <c r="AD27" s="650">
        <v>18111</v>
      </c>
      <c r="AE27" s="650"/>
      <c r="AF27" s="650"/>
      <c r="AG27" s="650"/>
      <c r="AH27" s="650"/>
      <c r="AI27" s="650"/>
      <c r="AJ27" s="650"/>
      <c r="AK27" s="650"/>
      <c r="AL27" s="651">
        <v>0.1</v>
      </c>
      <c r="AM27" s="652"/>
      <c r="AN27" s="652"/>
      <c r="AO27" s="653"/>
      <c r="AP27" s="643" t="s">
        <v>299</v>
      </c>
      <c r="AQ27" s="644"/>
      <c r="AR27" s="644"/>
      <c r="AS27" s="644"/>
      <c r="AT27" s="644"/>
      <c r="AU27" s="644"/>
      <c r="AV27" s="644"/>
      <c r="AW27" s="644"/>
      <c r="AX27" s="644"/>
      <c r="AY27" s="644"/>
      <c r="AZ27" s="644"/>
      <c r="BA27" s="644"/>
      <c r="BB27" s="644"/>
      <c r="BC27" s="644"/>
      <c r="BD27" s="644"/>
      <c r="BE27" s="644"/>
      <c r="BF27" s="645"/>
      <c r="BG27" s="646">
        <v>13401596</v>
      </c>
      <c r="BH27" s="647"/>
      <c r="BI27" s="647"/>
      <c r="BJ27" s="647"/>
      <c r="BK27" s="647"/>
      <c r="BL27" s="647"/>
      <c r="BM27" s="647"/>
      <c r="BN27" s="648"/>
      <c r="BO27" s="649">
        <v>100</v>
      </c>
      <c r="BP27" s="649"/>
      <c r="BQ27" s="649"/>
      <c r="BR27" s="649"/>
      <c r="BS27" s="655">
        <v>156857</v>
      </c>
      <c r="BT27" s="647"/>
      <c r="BU27" s="647"/>
      <c r="BV27" s="647"/>
      <c r="BW27" s="647"/>
      <c r="BX27" s="647"/>
      <c r="BY27" s="647"/>
      <c r="BZ27" s="647"/>
      <c r="CA27" s="647"/>
      <c r="CB27" s="656"/>
      <c r="CD27" s="661" t="s">
        <v>300</v>
      </c>
      <c r="CE27" s="662"/>
      <c r="CF27" s="662"/>
      <c r="CG27" s="662"/>
      <c r="CH27" s="662"/>
      <c r="CI27" s="662"/>
      <c r="CJ27" s="662"/>
      <c r="CK27" s="662"/>
      <c r="CL27" s="662"/>
      <c r="CM27" s="662"/>
      <c r="CN27" s="662"/>
      <c r="CO27" s="662"/>
      <c r="CP27" s="662"/>
      <c r="CQ27" s="663"/>
      <c r="CR27" s="646">
        <v>9869270</v>
      </c>
      <c r="CS27" s="683"/>
      <c r="CT27" s="683"/>
      <c r="CU27" s="683"/>
      <c r="CV27" s="683"/>
      <c r="CW27" s="683"/>
      <c r="CX27" s="683"/>
      <c r="CY27" s="684"/>
      <c r="CZ27" s="651">
        <v>21.9</v>
      </c>
      <c r="DA27" s="681"/>
      <c r="DB27" s="681"/>
      <c r="DC27" s="685"/>
      <c r="DD27" s="655">
        <v>3422287</v>
      </c>
      <c r="DE27" s="683"/>
      <c r="DF27" s="683"/>
      <c r="DG27" s="683"/>
      <c r="DH27" s="683"/>
      <c r="DI27" s="683"/>
      <c r="DJ27" s="683"/>
      <c r="DK27" s="684"/>
      <c r="DL27" s="655">
        <v>3416732</v>
      </c>
      <c r="DM27" s="683"/>
      <c r="DN27" s="683"/>
      <c r="DO27" s="683"/>
      <c r="DP27" s="683"/>
      <c r="DQ27" s="683"/>
      <c r="DR27" s="683"/>
      <c r="DS27" s="683"/>
      <c r="DT27" s="683"/>
      <c r="DU27" s="683"/>
      <c r="DV27" s="684"/>
      <c r="DW27" s="651">
        <v>13</v>
      </c>
      <c r="DX27" s="681"/>
      <c r="DY27" s="681"/>
      <c r="DZ27" s="681"/>
      <c r="EA27" s="681"/>
      <c r="EB27" s="681"/>
      <c r="EC27" s="682"/>
    </row>
    <row r="28" spans="2:133" ht="11.25" customHeight="1" x14ac:dyDescent="0.15">
      <c r="B28" s="643" t="s">
        <v>301</v>
      </c>
      <c r="C28" s="644"/>
      <c r="D28" s="644"/>
      <c r="E28" s="644"/>
      <c r="F28" s="644"/>
      <c r="G28" s="644"/>
      <c r="H28" s="644"/>
      <c r="I28" s="644"/>
      <c r="J28" s="644"/>
      <c r="K28" s="644"/>
      <c r="L28" s="644"/>
      <c r="M28" s="644"/>
      <c r="N28" s="644"/>
      <c r="O28" s="644"/>
      <c r="P28" s="644"/>
      <c r="Q28" s="645"/>
      <c r="R28" s="646">
        <v>1182483</v>
      </c>
      <c r="S28" s="647"/>
      <c r="T28" s="647"/>
      <c r="U28" s="647"/>
      <c r="V28" s="647"/>
      <c r="W28" s="647"/>
      <c r="X28" s="647"/>
      <c r="Y28" s="648"/>
      <c r="Z28" s="649">
        <v>2.5</v>
      </c>
      <c r="AA28" s="649"/>
      <c r="AB28" s="649"/>
      <c r="AC28" s="649"/>
      <c r="AD28" s="650" t="s">
        <v>243</v>
      </c>
      <c r="AE28" s="650"/>
      <c r="AF28" s="650"/>
      <c r="AG28" s="650"/>
      <c r="AH28" s="650"/>
      <c r="AI28" s="650"/>
      <c r="AJ28" s="650"/>
      <c r="AK28" s="650"/>
      <c r="AL28" s="651" t="s">
        <v>243</v>
      </c>
      <c r="AM28" s="652"/>
      <c r="AN28" s="652"/>
      <c r="AO28" s="653"/>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9"/>
      <c r="BP28" s="649"/>
      <c r="BQ28" s="649"/>
      <c r="BR28" s="649"/>
      <c r="BS28" s="655"/>
      <c r="BT28" s="647"/>
      <c r="BU28" s="647"/>
      <c r="BV28" s="647"/>
      <c r="BW28" s="647"/>
      <c r="BX28" s="647"/>
      <c r="BY28" s="647"/>
      <c r="BZ28" s="647"/>
      <c r="CA28" s="647"/>
      <c r="CB28" s="656"/>
      <c r="CD28" s="661" t="s">
        <v>302</v>
      </c>
      <c r="CE28" s="662"/>
      <c r="CF28" s="662"/>
      <c r="CG28" s="662"/>
      <c r="CH28" s="662"/>
      <c r="CI28" s="662"/>
      <c r="CJ28" s="662"/>
      <c r="CK28" s="662"/>
      <c r="CL28" s="662"/>
      <c r="CM28" s="662"/>
      <c r="CN28" s="662"/>
      <c r="CO28" s="662"/>
      <c r="CP28" s="662"/>
      <c r="CQ28" s="663"/>
      <c r="CR28" s="646">
        <v>3873639</v>
      </c>
      <c r="CS28" s="647"/>
      <c r="CT28" s="647"/>
      <c r="CU28" s="647"/>
      <c r="CV28" s="647"/>
      <c r="CW28" s="647"/>
      <c r="CX28" s="647"/>
      <c r="CY28" s="648"/>
      <c r="CZ28" s="651">
        <v>8.6</v>
      </c>
      <c r="DA28" s="681"/>
      <c r="DB28" s="681"/>
      <c r="DC28" s="685"/>
      <c r="DD28" s="655">
        <v>3717288</v>
      </c>
      <c r="DE28" s="647"/>
      <c r="DF28" s="647"/>
      <c r="DG28" s="647"/>
      <c r="DH28" s="647"/>
      <c r="DI28" s="647"/>
      <c r="DJ28" s="647"/>
      <c r="DK28" s="648"/>
      <c r="DL28" s="655">
        <v>3717288</v>
      </c>
      <c r="DM28" s="647"/>
      <c r="DN28" s="647"/>
      <c r="DO28" s="647"/>
      <c r="DP28" s="647"/>
      <c r="DQ28" s="647"/>
      <c r="DR28" s="647"/>
      <c r="DS28" s="647"/>
      <c r="DT28" s="647"/>
      <c r="DU28" s="647"/>
      <c r="DV28" s="648"/>
      <c r="DW28" s="651">
        <v>14.2</v>
      </c>
      <c r="DX28" s="681"/>
      <c r="DY28" s="681"/>
      <c r="DZ28" s="681"/>
      <c r="EA28" s="681"/>
      <c r="EB28" s="681"/>
      <c r="EC28" s="682"/>
    </row>
    <row r="29" spans="2:133" ht="11.25" customHeight="1" x14ac:dyDescent="0.15">
      <c r="B29" s="643" t="s">
        <v>303</v>
      </c>
      <c r="C29" s="644"/>
      <c r="D29" s="644"/>
      <c r="E29" s="644"/>
      <c r="F29" s="644"/>
      <c r="G29" s="644"/>
      <c r="H29" s="644"/>
      <c r="I29" s="644"/>
      <c r="J29" s="644"/>
      <c r="K29" s="644"/>
      <c r="L29" s="644"/>
      <c r="M29" s="644"/>
      <c r="N29" s="644"/>
      <c r="O29" s="644"/>
      <c r="P29" s="644"/>
      <c r="Q29" s="645"/>
      <c r="R29" s="646">
        <v>871548</v>
      </c>
      <c r="S29" s="647"/>
      <c r="T29" s="647"/>
      <c r="U29" s="647"/>
      <c r="V29" s="647"/>
      <c r="W29" s="647"/>
      <c r="X29" s="647"/>
      <c r="Y29" s="648"/>
      <c r="Z29" s="649">
        <v>1.8</v>
      </c>
      <c r="AA29" s="649"/>
      <c r="AB29" s="649"/>
      <c r="AC29" s="649"/>
      <c r="AD29" s="650">
        <v>35872</v>
      </c>
      <c r="AE29" s="650"/>
      <c r="AF29" s="650"/>
      <c r="AG29" s="650"/>
      <c r="AH29" s="650"/>
      <c r="AI29" s="650"/>
      <c r="AJ29" s="650"/>
      <c r="AK29" s="650"/>
      <c r="AL29" s="651">
        <v>0.1</v>
      </c>
      <c r="AM29" s="652"/>
      <c r="AN29" s="652"/>
      <c r="AO29" s="653"/>
      <c r="AP29" s="695"/>
      <c r="AQ29" s="696"/>
      <c r="AR29" s="696"/>
      <c r="AS29" s="696"/>
      <c r="AT29" s="696"/>
      <c r="AU29" s="696"/>
      <c r="AV29" s="696"/>
      <c r="AW29" s="696"/>
      <c r="AX29" s="696"/>
      <c r="AY29" s="696"/>
      <c r="AZ29" s="696"/>
      <c r="BA29" s="696"/>
      <c r="BB29" s="696"/>
      <c r="BC29" s="696"/>
      <c r="BD29" s="696"/>
      <c r="BE29" s="696"/>
      <c r="BF29" s="697"/>
      <c r="BG29" s="646"/>
      <c r="BH29" s="647"/>
      <c r="BI29" s="647"/>
      <c r="BJ29" s="647"/>
      <c r="BK29" s="647"/>
      <c r="BL29" s="647"/>
      <c r="BM29" s="647"/>
      <c r="BN29" s="648"/>
      <c r="BO29" s="649"/>
      <c r="BP29" s="649"/>
      <c r="BQ29" s="649"/>
      <c r="BR29" s="649"/>
      <c r="BS29" s="650"/>
      <c r="BT29" s="650"/>
      <c r="BU29" s="650"/>
      <c r="BV29" s="650"/>
      <c r="BW29" s="650"/>
      <c r="BX29" s="650"/>
      <c r="BY29" s="650"/>
      <c r="BZ29" s="650"/>
      <c r="CA29" s="650"/>
      <c r="CB29" s="654"/>
      <c r="CD29" s="686" t="s">
        <v>304</v>
      </c>
      <c r="CE29" s="687"/>
      <c r="CF29" s="661" t="s">
        <v>305</v>
      </c>
      <c r="CG29" s="662"/>
      <c r="CH29" s="662"/>
      <c r="CI29" s="662"/>
      <c r="CJ29" s="662"/>
      <c r="CK29" s="662"/>
      <c r="CL29" s="662"/>
      <c r="CM29" s="662"/>
      <c r="CN29" s="662"/>
      <c r="CO29" s="662"/>
      <c r="CP29" s="662"/>
      <c r="CQ29" s="663"/>
      <c r="CR29" s="646">
        <v>3873639</v>
      </c>
      <c r="CS29" s="683"/>
      <c r="CT29" s="683"/>
      <c r="CU29" s="683"/>
      <c r="CV29" s="683"/>
      <c r="CW29" s="683"/>
      <c r="CX29" s="683"/>
      <c r="CY29" s="684"/>
      <c r="CZ29" s="651">
        <v>8.6</v>
      </c>
      <c r="DA29" s="681"/>
      <c r="DB29" s="681"/>
      <c r="DC29" s="685"/>
      <c r="DD29" s="655">
        <v>3717288</v>
      </c>
      <c r="DE29" s="683"/>
      <c r="DF29" s="683"/>
      <c r="DG29" s="683"/>
      <c r="DH29" s="683"/>
      <c r="DI29" s="683"/>
      <c r="DJ29" s="683"/>
      <c r="DK29" s="684"/>
      <c r="DL29" s="655">
        <v>3717288</v>
      </c>
      <c r="DM29" s="683"/>
      <c r="DN29" s="683"/>
      <c r="DO29" s="683"/>
      <c r="DP29" s="683"/>
      <c r="DQ29" s="683"/>
      <c r="DR29" s="683"/>
      <c r="DS29" s="683"/>
      <c r="DT29" s="683"/>
      <c r="DU29" s="683"/>
      <c r="DV29" s="684"/>
      <c r="DW29" s="651">
        <v>14.2</v>
      </c>
      <c r="DX29" s="681"/>
      <c r="DY29" s="681"/>
      <c r="DZ29" s="681"/>
      <c r="EA29" s="681"/>
      <c r="EB29" s="681"/>
      <c r="EC29" s="682"/>
    </row>
    <row r="30" spans="2:133" ht="11.25" customHeight="1" x14ac:dyDescent="0.15">
      <c r="B30" s="643" t="s">
        <v>306</v>
      </c>
      <c r="C30" s="644"/>
      <c r="D30" s="644"/>
      <c r="E30" s="644"/>
      <c r="F30" s="644"/>
      <c r="G30" s="644"/>
      <c r="H30" s="644"/>
      <c r="I30" s="644"/>
      <c r="J30" s="644"/>
      <c r="K30" s="644"/>
      <c r="L30" s="644"/>
      <c r="M30" s="644"/>
      <c r="N30" s="644"/>
      <c r="O30" s="644"/>
      <c r="P30" s="644"/>
      <c r="Q30" s="645"/>
      <c r="R30" s="646">
        <v>411696</v>
      </c>
      <c r="S30" s="647"/>
      <c r="T30" s="647"/>
      <c r="U30" s="647"/>
      <c r="V30" s="647"/>
      <c r="W30" s="647"/>
      <c r="X30" s="647"/>
      <c r="Y30" s="648"/>
      <c r="Z30" s="649">
        <v>0.9</v>
      </c>
      <c r="AA30" s="649"/>
      <c r="AB30" s="649"/>
      <c r="AC30" s="649"/>
      <c r="AD30" s="650" t="s">
        <v>136</v>
      </c>
      <c r="AE30" s="650"/>
      <c r="AF30" s="650"/>
      <c r="AG30" s="650"/>
      <c r="AH30" s="650"/>
      <c r="AI30" s="650"/>
      <c r="AJ30" s="650"/>
      <c r="AK30" s="650"/>
      <c r="AL30" s="651" t="s">
        <v>136</v>
      </c>
      <c r="AM30" s="652"/>
      <c r="AN30" s="652"/>
      <c r="AO30" s="653"/>
      <c r="AP30" s="625" t="s">
        <v>221</v>
      </c>
      <c r="AQ30" s="626"/>
      <c r="AR30" s="626"/>
      <c r="AS30" s="626"/>
      <c r="AT30" s="626"/>
      <c r="AU30" s="626"/>
      <c r="AV30" s="626"/>
      <c r="AW30" s="626"/>
      <c r="AX30" s="626"/>
      <c r="AY30" s="626"/>
      <c r="AZ30" s="626"/>
      <c r="BA30" s="626"/>
      <c r="BB30" s="626"/>
      <c r="BC30" s="626"/>
      <c r="BD30" s="626"/>
      <c r="BE30" s="626"/>
      <c r="BF30" s="627"/>
      <c r="BG30" s="625" t="s">
        <v>307</v>
      </c>
      <c r="BH30" s="693"/>
      <c r="BI30" s="693"/>
      <c r="BJ30" s="693"/>
      <c r="BK30" s="693"/>
      <c r="BL30" s="693"/>
      <c r="BM30" s="693"/>
      <c r="BN30" s="693"/>
      <c r="BO30" s="693"/>
      <c r="BP30" s="693"/>
      <c r="BQ30" s="694"/>
      <c r="BR30" s="625" t="s">
        <v>308</v>
      </c>
      <c r="BS30" s="693"/>
      <c r="BT30" s="693"/>
      <c r="BU30" s="693"/>
      <c r="BV30" s="693"/>
      <c r="BW30" s="693"/>
      <c r="BX30" s="693"/>
      <c r="BY30" s="693"/>
      <c r="BZ30" s="693"/>
      <c r="CA30" s="693"/>
      <c r="CB30" s="694"/>
      <c r="CD30" s="688"/>
      <c r="CE30" s="689"/>
      <c r="CF30" s="661" t="s">
        <v>309</v>
      </c>
      <c r="CG30" s="662"/>
      <c r="CH30" s="662"/>
      <c r="CI30" s="662"/>
      <c r="CJ30" s="662"/>
      <c r="CK30" s="662"/>
      <c r="CL30" s="662"/>
      <c r="CM30" s="662"/>
      <c r="CN30" s="662"/>
      <c r="CO30" s="662"/>
      <c r="CP30" s="662"/>
      <c r="CQ30" s="663"/>
      <c r="CR30" s="646">
        <v>3641128</v>
      </c>
      <c r="CS30" s="647"/>
      <c r="CT30" s="647"/>
      <c r="CU30" s="647"/>
      <c r="CV30" s="647"/>
      <c r="CW30" s="647"/>
      <c r="CX30" s="647"/>
      <c r="CY30" s="648"/>
      <c r="CZ30" s="651">
        <v>8.1</v>
      </c>
      <c r="DA30" s="681"/>
      <c r="DB30" s="681"/>
      <c r="DC30" s="685"/>
      <c r="DD30" s="655">
        <v>3497675</v>
      </c>
      <c r="DE30" s="647"/>
      <c r="DF30" s="647"/>
      <c r="DG30" s="647"/>
      <c r="DH30" s="647"/>
      <c r="DI30" s="647"/>
      <c r="DJ30" s="647"/>
      <c r="DK30" s="648"/>
      <c r="DL30" s="655">
        <v>3497675</v>
      </c>
      <c r="DM30" s="647"/>
      <c r="DN30" s="647"/>
      <c r="DO30" s="647"/>
      <c r="DP30" s="647"/>
      <c r="DQ30" s="647"/>
      <c r="DR30" s="647"/>
      <c r="DS30" s="647"/>
      <c r="DT30" s="647"/>
      <c r="DU30" s="647"/>
      <c r="DV30" s="648"/>
      <c r="DW30" s="651">
        <v>13.3</v>
      </c>
      <c r="DX30" s="681"/>
      <c r="DY30" s="681"/>
      <c r="DZ30" s="681"/>
      <c r="EA30" s="681"/>
      <c r="EB30" s="681"/>
      <c r="EC30" s="682"/>
    </row>
    <row r="31" spans="2:133" ht="11.25" customHeight="1" x14ac:dyDescent="0.15">
      <c r="B31" s="643" t="s">
        <v>310</v>
      </c>
      <c r="C31" s="644"/>
      <c r="D31" s="644"/>
      <c r="E31" s="644"/>
      <c r="F31" s="644"/>
      <c r="G31" s="644"/>
      <c r="H31" s="644"/>
      <c r="I31" s="644"/>
      <c r="J31" s="644"/>
      <c r="K31" s="644"/>
      <c r="L31" s="644"/>
      <c r="M31" s="644"/>
      <c r="N31" s="644"/>
      <c r="O31" s="644"/>
      <c r="P31" s="644"/>
      <c r="Q31" s="645"/>
      <c r="R31" s="646">
        <v>5589614</v>
      </c>
      <c r="S31" s="647"/>
      <c r="T31" s="647"/>
      <c r="U31" s="647"/>
      <c r="V31" s="647"/>
      <c r="W31" s="647"/>
      <c r="X31" s="647"/>
      <c r="Y31" s="648"/>
      <c r="Z31" s="649">
        <v>11.8</v>
      </c>
      <c r="AA31" s="649"/>
      <c r="AB31" s="649"/>
      <c r="AC31" s="649"/>
      <c r="AD31" s="650" t="s">
        <v>243</v>
      </c>
      <c r="AE31" s="650"/>
      <c r="AF31" s="650"/>
      <c r="AG31" s="650"/>
      <c r="AH31" s="650"/>
      <c r="AI31" s="650"/>
      <c r="AJ31" s="650"/>
      <c r="AK31" s="650"/>
      <c r="AL31" s="651" t="s">
        <v>136</v>
      </c>
      <c r="AM31" s="652"/>
      <c r="AN31" s="652"/>
      <c r="AO31" s="653"/>
      <c r="AP31" s="700" t="s">
        <v>311</v>
      </c>
      <c r="AQ31" s="701"/>
      <c r="AR31" s="701"/>
      <c r="AS31" s="701"/>
      <c r="AT31" s="706" t="s">
        <v>312</v>
      </c>
      <c r="AU31" s="231"/>
      <c r="AV31" s="231"/>
      <c r="AW31" s="231"/>
      <c r="AX31" s="632" t="s">
        <v>187</v>
      </c>
      <c r="AY31" s="633"/>
      <c r="AZ31" s="633"/>
      <c r="BA31" s="633"/>
      <c r="BB31" s="633"/>
      <c r="BC31" s="633"/>
      <c r="BD31" s="633"/>
      <c r="BE31" s="633"/>
      <c r="BF31" s="634"/>
      <c r="BG31" s="714">
        <v>99.1</v>
      </c>
      <c r="BH31" s="698"/>
      <c r="BI31" s="698"/>
      <c r="BJ31" s="698"/>
      <c r="BK31" s="698"/>
      <c r="BL31" s="698"/>
      <c r="BM31" s="641">
        <v>93.9</v>
      </c>
      <c r="BN31" s="698"/>
      <c r="BO31" s="698"/>
      <c r="BP31" s="698"/>
      <c r="BQ31" s="699"/>
      <c r="BR31" s="714">
        <v>99.1</v>
      </c>
      <c r="BS31" s="698"/>
      <c r="BT31" s="698"/>
      <c r="BU31" s="698"/>
      <c r="BV31" s="698"/>
      <c r="BW31" s="698"/>
      <c r="BX31" s="641">
        <v>93</v>
      </c>
      <c r="BY31" s="698"/>
      <c r="BZ31" s="698"/>
      <c r="CA31" s="698"/>
      <c r="CB31" s="699"/>
      <c r="CD31" s="688"/>
      <c r="CE31" s="689"/>
      <c r="CF31" s="661" t="s">
        <v>313</v>
      </c>
      <c r="CG31" s="662"/>
      <c r="CH31" s="662"/>
      <c r="CI31" s="662"/>
      <c r="CJ31" s="662"/>
      <c r="CK31" s="662"/>
      <c r="CL31" s="662"/>
      <c r="CM31" s="662"/>
      <c r="CN31" s="662"/>
      <c r="CO31" s="662"/>
      <c r="CP31" s="662"/>
      <c r="CQ31" s="663"/>
      <c r="CR31" s="646">
        <v>232511</v>
      </c>
      <c r="CS31" s="683"/>
      <c r="CT31" s="683"/>
      <c r="CU31" s="683"/>
      <c r="CV31" s="683"/>
      <c r="CW31" s="683"/>
      <c r="CX31" s="683"/>
      <c r="CY31" s="684"/>
      <c r="CZ31" s="651">
        <v>0.5</v>
      </c>
      <c r="DA31" s="681"/>
      <c r="DB31" s="681"/>
      <c r="DC31" s="685"/>
      <c r="DD31" s="655">
        <v>219613</v>
      </c>
      <c r="DE31" s="683"/>
      <c r="DF31" s="683"/>
      <c r="DG31" s="683"/>
      <c r="DH31" s="683"/>
      <c r="DI31" s="683"/>
      <c r="DJ31" s="683"/>
      <c r="DK31" s="684"/>
      <c r="DL31" s="655">
        <v>219613</v>
      </c>
      <c r="DM31" s="683"/>
      <c r="DN31" s="683"/>
      <c r="DO31" s="683"/>
      <c r="DP31" s="683"/>
      <c r="DQ31" s="683"/>
      <c r="DR31" s="683"/>
      <c r="DS31" s="683"/>
      <c r="DT31" s="683"/>
      <c r="DU31" s="683"/>
      <c r="DV31" s="684"/>
      <c r="DW31" s="651">
        <v>0.8</v>
      </c>
      <c r="DX31" s="681"/>
      <c r="DY31" s="681"/>
      <c r="DZ31" s="681"/>
      <c r="EA31" s="681"/>
      <c r="EB31" s="681"/>
      <c r="EC31" s="682"/>
    </row>
    <row r="32" spans="2:133" ht="11.25" customHeight="1" x14ac:dyDescent="0.15">
      <c r="B32" s="709" t="s">
        <v>314</v>
      </c>
      <c r="C32" s="710"/>
      <c r="D32" s="710"/>
      <c r="E32" s="710"/>
      <c r="F32" s="710"/>
      <c r="G32" s="710"/>
      <c r="H32" s="710"/>
      <c r="I32" s="710"/>
      <c r="J32" s="710"/>
      <c r="K32" s="710"/>
      <c r="L32" s="710"/>
      <c r="M32" s="710"/>
      <c r="N32" s="710"/>
      <c r="O32" s="710"/>
      <c r="P32" s="710"/>
      <c r="Q32" s="711"/>
      <c r="R32" s="646" t="s">
        <v>136</v>
      </c>
      <c r="S32" s="647"/>
      <c r="T32" s="647"/>
      <c r="U32" s="647"/>
      <c r="V32" s="647"/>
      <c r="W32" s="647"/>
      <c r="X32" s="647"/>
      <c r="Y32" s="648"/>
      <c r="Z32" s="649" t="s">
        <v>136</v>
      </c>
      <c r="AA32" s="649"/>
      <c r="AB32" s="649"/>
      <c r="AC32" s="649"/>
      <c r="AD32" s="650" t="s">
        <v>136</v>
      </c>
      <c r="AE32" s="650"/>
      <c r="AF32" s="650"/>
      <c r="AG32" s="650"/>
      <c r="AH32" s="650"/>
      <c r="AI32" s="650"/>
      <c r="AJ32" s="650"/>
      <c r="AK32" s="650"/>
      <c r="AL32" s="651" t="s">
        <v>136</v>
      </c>
      <c r="AM32" s="652"/>
      <c r="AN32" s="652"/>
      <c r="AO32" s="653"/>
      <c r="AP32" s="702"/>
      <c r="AQ32" s="703"/>
      <c r="AR32" s="703"/>
      <c r="AS32" s="703"/>
      <c r="AT32" s="707"/>
      <c r="AU32" s="230" t="s">
        <v>315</v>
      </c>
      <c r="AV32" s="230"/>
      <c r="AW32" s="230"/>
      <c r="AX32" s="643" t="s">
        <v>316</v>
      </c>
      <c r="AY32" s="644"/>
      <c r="AZ32" s="644"/>
      <c r="BA32" s="644"/>
      <c r="BB32" s="644"/>
      <c r="BC32" s="644"/>
      <c r="BD32" s="644"/>
      <c r="BE32" s="644"/>
      <c r="BF32" s="645"/>
      <c r="BG32" s="715">
        <v>99.1</v>
      </c>
      <c r="BH32" s="683"/>
      <c r="BI32" s="683"/>
      <c r="BJ32" s="683"/>
      <c r="BK32" s="683"/>
      <c r="BL32" s="683"/>
      <c r="BM32" s="652">
        <v>96.5</v>
      </c>
      <c r="BN32" s="712"/>
      <c r="BO32" s="712"/>
      <c r="BP32" s="712"/>
      <c r="BQ32" s="713"/>
      <c r="BR32" s="715">
        <v>99.2</v>
      </c>
      <c r="BS32" s="683"/>
      <c r="BT32" s="683"/>
      <c r="BU32" s="683"/>
      <c r="BV32" s="683"/>
      <c r="BW32" s="683"/>
      <c r="BX32" s="652">
        <v>95.9</v>
      </c>
      <c r="BY32" s="712"/>
      <c r="BZ32" s="712"/>
      <c r="CA32" s="712"/>
      <c r="CB32" s="713"/>
      <c r="CD32" s="690"/>
      <c r="CE32" s="691"/>
      <c r="CF32" s="661" t="s">
        <v>317</v>
      </c>
      <c r="CG32" s="662"/>
      <c r="CH32" s="662"/>
      <c r="CI32" s="662"/>
      <c r="CJ32" s="662"/>
      <c r="CK32" s="662"/>
      <c r="CL32" s="662"/>
      <c r="CM32" s="662"/>
      <c r="CN32" s="662"/>
      <c r="CO32" s="662"/>
      <c r="CP32" s="662"/>
      <c r="CQ32" s="663"/>
      <c r="CR32" s="646" t="s">
        <v>136</v>
      </c>
      <c r="CS32" s="647"/>
      <c r="CT32" s="647"/>
      <c r="CU32" s="647"/>
      <c r="CV32" s="647"/>
      <c r="CW32" s="647"/>
      <c r="CX32" s="647"/>
      <c r="CY32" s="648"/>
      <c r="CZ32" s="651" t="s">
        <v>136</v>
      </c>
      <c r="DA32" s="681"/>
      <c r="DB32" s="681"/>
      <c r="DC32" s="685"/>
      <c r="DD32" s="655" t="s">
        <v>136</v>
      </c>
      <c r="DE32" s="647"/>
      <c r="DF32" s="647"/>
      <c r="DG32" s="647"/>
      <c r="DH32" s="647"/>
      <c r="DI32" s="647"/>
      <c r="DJ32" s="647"/>
      <c r="DK32" s="648"/>
      <c r="DL32" s="655" t="s">
        <v>136</v>
      </c>
      <c r="DM32" s="647"/>
      <c r="DN32" s="647"/>
      <c r="DO32" s="647"/>
      <c r="DP32" s="647"/>
      <c r="DQ32" s="647"/>
      <c r="DR32" s="647"/>
      <c r="DS32" s="647"/>
      <c r="DT32" s="647"/>
      <c r="DU32" s="647"/>
      <c r="DV32" s="648"/>
      <c r="DW32" s="651" t="s">
        <v>136</v>
      </c>
      <c r="DX32" s="681"/>
      <c r="DY32" s="681"/>
      <c r="DZ32" s="681"/>
      <c r="EA32" s="681"/>
      <c r="EB32" s="681"/>
      <c r="EC32" s="682"/>
    </row>
    <row r="33" spans="2:133" ht="11.25" customHeight="1" x14ac:dyDescent="0.15">
      <c r="B33" s="643" t="s">
        <v>318</v>
      </c>
      <c r="C33" s="644"/>
      <c r="D33" s="644"/>
      <c r="E33" s="644"/>
      <c r="F33" s="644"/>
      <c r="G33" s="644"/>
      <c r="H33" s="644"/>
      <c r="I33" s="644"/>
      <c r="J33" s="644"/>
      <c r="K33" s="644"/>
      <c r="L33" s="644"/>
      <c r="M33" s="644"/>
      <c r="N33" s="644"/>
      <c r="O33" s="644"/>
      <c r="P33" s="644"/>
      <c r="Q33" s="645"/>
      <c r="R33" s="646">
        <v>3643718</v>
      </c>
      <c r="S33" s="647"/>
      <c r="T33" s="647"/>
      <c r="U33" s="647"/>
      <c r="V33" s="647"/>
      <c r="W33" s="647"/>
      <c r="X33" s="647"/>
      <c r="Y33" s="648"/>
      <c r="Z33" s="649">
        <v>7.7</v>
      </c>
      <c r="AA33" s="649"/>
      <c r="AB33" s="649"/>
      <c r="AC33" s="649"/>
      <c r="AD33" s="650" t="s">
        <v>243</v>
      </c>
      <c r="AE33" s="650"/>
      <c r="AF33" s="650"/>
      <c r="AG33" s="650"/>
      <c r="AH33" s="650"/>
      <c r="AI33" s="650"/>
      <c r="AJ33" s="650"/>
      <c r="AK33" s="650"/>
      <c r="AL33" s="651" t="s">
        <v>136</v>
      </c>
      <c r="AM33" s="652"/>
      <c r="AN33" s="652"/>
      <c r="AO33" s="653"/>
      <c r="AP33" s="704"/>
      <c r="AQ33" s="705"/>
      <c r="AR33" s="705"/>
      <c r="AS33" s="705"/>
      <c r="AT33" s="708"/>
      <c r="AU33" s="232"/>
      <c r="AV33" s="232"/>
      <c r="AW33" s="232"/>
      <c r="AX33" s="695" t="s">
        <v>319</v>
      </c>
      <c r="AY33" s="696"/>
      <c r="AZ33" s="696"/>
      <c r="BA33" s="696"/>
      <c r="BB33" s="696"/>
      <c r="BC33" s="696"/>
      <c r="BD33" s="696"/>
      <c r="BE33" s="696"/>
      <c r="BF33" s="697"/>
      <c r="BG33" s="716">
        <v>99.1</v>
      </c>
      <c r="BH33" s="717"/>
      <c r="BI33" s="717"/>
      <c r="BJ33" s="717"/>
      <c r="BK33" s="717"/>
      <c r="BL33" s="717"/>
      <c r="BM33" s="718">
        <v>91</v>
      </c>
      <c r="BN33" s="717"/>
      <c r="BO33" s="717"/>
      <c r="BP33" s="717"/>
      <c r="BQ33" s="719"/>
      <c r="BR33" s="716">
        <v>98.9</v>
      </c>
      <c r="BS33" s="717"/>
      <c r="BT33" s="717"/>
      <c r="BU33" s="717"/>
      <c r="BV33" s="717"/>
      <c r="BW33" s="717"/>
      <c r="BX33" s="718">
        <v>89.7</v>
      </c>
      <c r="BY33" s="717"/>
      <c r="BZ33" s="717"/>
      <c r="CA33" s="717"/>
      <c r="CB33" s="719"/>
      <c r="CD33" s="661" t="s">
        <v>320</v>
      </c>
      <c r="CE33" s="662"/>
      <c r="CF33" s="662"/>
      <c r="CG33" s="662"/>
      <c r="CH33" s="662"/>
      <c r="CI33" s="662"/>
      <c r="CJ33" s="662"/>
      <c r="CK33" s="662"/>
      <c r="CL33" s="662"/>
      <c r="CM33" s="662"/>
      <c r="CN33" s="662"/>
      <c r="CO33" s="662"/>
      <c r="CP33" s="662"/>
      <c r="CQ33" s="663"/>
      <c r="CR33" s="646">
        <v>17480853</v>
      </c>
      <c r="CS33" s="683"/>
      <c r="CT33" s="683"/>
      <c r="CU33" s="683"/>
      <c r="CV33" s="683"/>
      <c r="CW33" s="683"/>
      <c r="CX33" s="683"/>
      <c r="CY33" s="684"/>
      <c r="CZ33" s="651">
        <v>38.700000000000003</v>
      </c>
      <c r="DA33" s="681"/>
      <c r="DB33" s="681"/>
      <c r="DC33" s="685"/>
      <c r="DD33" s="655">
        <v>13079817</v>
      </c>
      <c r="DE33" s="683"/>
      <c r="DF33" s="683"/>
      <c r="DG33" s="683"/>
      <c r="DH33" s="683"/>
      <c r="DI33" s="683"/>
      <c r="DJ33" s="683"/>
      <c r="DK33" s="684"/>
      <c r="DL33" s="655">
        <v>10976763</v>
      </c>
      <c r="DM33" s="683"/>
      <c r="DN33" s="683"/>
      <c r="DO33" s="683"/>
      <c r="DP33" s="683"/>
      <c r="DQ33" s="683"/>
      <c r="DR33" s="683"/>
      <c r="DS33" s="683"/>
      <c r="DT33" s="683"/>
      <c r="DU33" s="683"/>
      <c r="DV33" s="684"/>
      <c r="DW33" s="651">
        <v>41.9</v>
      </c>
      <c r="DX33" s="681"/>
      <c r="DY33" s="681"/>
      <c r="DZ33" s="681"/>
      <c r="EA33" s="681"/>
      <c r="EB33" s="681"/>
      <c r="EC33" s="682"/>
    </row>
    <row r="34" spans="2:133" ht="11.25" customHeight="1" x14ac:dyDescent="0.15">
      <c r="B34" s="643" t="s">
        <v>321</v>
      </c>
      <c r="C34" s="644"/>
      <c r="D34" s="644"/>
      <c r="E34" s="644"/>
      <c r="F34" s="644"/>
      <c r="G34" s="644"/>
      <c r="H34" s="644"/>
      <c r="I34" s="644"/>
      <c r="J34" s="644"/>
      <c r="K34" s="644"/>
      <c r="L34" s="644"/>
      <c r="M34" s="644"/>
      <c r="N34" s="644"/>
      <c r="O34" s="644"/>
      <c r="P34" s="644"/>
      <c r="Q34" s="645"/>
      <c r="R34" s="646">
        <v>259787</v>
      </c>
      <c r="S34" s="647"/>
      <c r="T34" s="647"/>
      <c r="U34" s="647"/>
      <c r="V34" s="647"/>
      <c r="W34" s="647"/>
      <c r="X34" s="647"/>
      <c r="Y34" s="648"/>
      <c r="Z34" s="649">
        <v>0.5</v>
      </c>
      <c r="AA34" s="649"/>
      <c r="AB34" s="649"/>
      <c r="AC34" s="649"/>
      <c r="AD34" s="650">
        <v>115587</v>
      </c>
      <c r="AE34" s="650"/>
      <c r="AF34" s="650"/>
      <c r="AG34" s="650"/>
      <c r="AH34" s="650"/>
      <c r="AI34" s="650"/>
      <c r="AJ34" s="650"/>
      <c r="AK34" s="650"/>
      <c r="AL34" s="651">
        <v>0.5</v>
      </c>
      <c r="AM34" s="652"/>
      <c r="AN34" s="652"/>
      <c r="AO34" s="65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1" t="s">
        <v>322</v>
      </c>
      <c r="CE34" s="662"/>
      <c r="CF34" s="662"/>
      <c r="CG34" s="662"/>
      <c r="CH34" s="662"/>
      <c r="CI34" s="662"/>
      <c r="CJ34" s="662"/>
      <c r="CK34" s="662"/>
      <c r="CL34" s="662"/>
      <c r="CM34" s="662"/>
      <c r="CN34" s="662"/>
      <c r="CO34" s="662"/>
      <c r="CP34" s="662"/>
      <c r="CQ34" s="663"/>
      <c r="CR34" s="646">
        <v>6566272</v>
      </c>
      <c r="CS34" s="647"/>
      <c r="CT34" s="647"/>
      <c r="CU34" s="647"/>
      <c r="CV34" s="647"/>
      <c r="CW34" s="647"/>
      <c r="CX34" s="647"/>
      <c r="CY34" s="648"/>
      <c r="CZ34" s="651">
        <v>14.6</v>
      </c>
      <c r="DA34" s="681"/>
      <c r="DB34" s="681"/>
      <c r="DC34" s="685"/>
      <c r="DD34" s="655">
        <v>4512512</v>
      </c>
      <c r="DE34" s="647"/>
      <c r="DF34" s="647"/>
      <c r="DG34" s="647"/>
      <c r="DH34" s="647"/>
      <c r="DI34" s="647"/>
      <c r="DJ34" s="647"/>
      <c r="DK34" s="648"/>
      <c r="DL34" s="655">
        <v>4274139</v>
      </c>
      <c r="DM34" s="647"/>
      <c r="DN34" s="647"/>
      <c r="DO34" s="647"/>
      <c r="DP34" s="647"/>
      <c r="DQ34" s="647"/>
      <c r="DR34" s="647"/>
      <c r="DS34" s="647"/>
      <c r="DT34" s="647"/>
      <c r="DU34" s="647"/>
      <c r="DV34" s="648"/>
      <c r="DW34" s="651">
        <v>16.3</v>
      </c>
      <c r="DX34" s="681"/>
      <c r="DY34" s="681"/>
      <c r="DZ34" s="681"/>
      <c r="EA34" s="681"/>
      <c r="EB34" s="681"/>
      <c r="EC34" s="682"/>
    </row>
    <row r="35" spans="2:133" ht="11.25" customHeight="1" x14ac:dyDescent="0.15">
      <c r="B35" s="643" t="s">
        <v>323</v>
      </c>
      <c r="C35" s="644"/>
      <c r="D35" s="644"/>
      <c r="E35" s="644"/>
      <c r="F35" s="644"/>
      <c r="G35" s="644"/>
      <c r="H35" s="644"/>
      <c r="I35" s="644"/>
      <c r="J35" s="644"/>
      <c r="K35" s="644"/>
      <c r="L35" s="644"/>
      <c r="M35" s="644"/>
      <c r="N35" s="644"/>
      <c r="O35" s="644"/>
      <c r="P35" s="644"/>
      <c r="Q35" s="645"/>
      <c r="R35" s="646">
        <v>23939</v>
      </c>
      <c r="S35" s="647"/>
      <c r="T35" s="647"/>
      <c r="U35" s="647"/>
      <c r="V35" s="647"/>
      <c r="W35" s="647"/>
      <c r="X35" s="647"/>
      <c r="Y35" s="648"/>
      <c r="Z35" s="649">
        <v>0.1</v>
      </c>
      <c r="AA35" s="649"/>
      <c r="AB35" s="649"/>
      <c r="AC35" s="649"/>
      <c r="AD35" s="650" t="s">
        <v>136</v>
      </c>
      <c r="AE35" s="650"/>
      <c r="AF35" s="650"/>
      <c r="AG35" s="650"/>
      <c r="AH35" s="650"/>
      <c r="AI35" s="650"/>
      <c r="AJ35" s="650"/>
      <c r="AK35" s="650"/>
      <c r="AL35" s="651" t="s">
        <v>136</v>
      </c>
      <c r="AM35" s="652"/>
      <c r="AN35" s="652"/>
      <c r="AO35" s="653"/>
      <c r="AP35" s="235"/>
      <c r="AQ35" s="625" t="s">
        <v>324</v>
      </c>
      <c r="AR35" s="626"/>
      <c r="AS35" s="626"/>
      <c r="AT35" s="626"/>
      <c r="AU35" s="626"/>
      <c r="AV35" s="626"/>
      <c r="AW35" s="626"/>
      <c r="AX35" s="626"/>
      <c r="AY35" s="626"/>
      <c r="AZ35" s="626"/>
      <c r="BA35" s="626"/>
      <c r="BB35" s="626"/>
      <c r="BC35" s="626"/>
      <c r="BD35" s="626"/>
      <c r="BE35" s="626"/>
      <c r="BF35" s="627"/>
      <c r="BG35" s="625" t="s">
        <v>325</v>
      </c>
      <c r="BH35" s="626"/>
      <c r="BI35" s="626"/>
      <c r="BJ35" s="626"/>
      <c r="BK35" s="626"/>
      <c r="BL35" s="626"/>
      <c r="BM35" s="626"/>
      <c r="BN35" s="626"/>
      <c r="BO35" s="626"/>
      <c r="BP35" s="626"/>
      <c r="BQ35" s="626"/>
      <c r="BR35" s="626"/>
      <c r="BS35" s="626"/>
      <c r="BT35" s="626"/>
      <c r="BU35" s="626"/>
      <c r="BV35" s="626"/>
      <c r="BW35" s="626"/>
      <c r="BX35" s="626"/>
      <c r="BY35" s="626"/>
      <c r="BZ35" s="626"/>
      <c r="CA35" s="626"/>
      <c r="CB35" s="627"/>
      <c r="CD35" s="661" t="s">
        <v>326</v>
      </c>
      <c r="CE35" s="662"/>
      <c r="CF35" s="662"/>
      <c r="CG35" s="662"/>
      <c r="CH35" s="662"/>
      <c r="CI35" s="662"/>
      <c r="CJ35" s="662"/>
      <c r="CK35" s="662"/>
      <c r="CL35" s="662"/>
      <c r="CM35" s="662"/>
      <c r="CN35" s="662"/>
      <c r="CO35" s="662"/>
      <c r="CP35" s="662"/>
      <c r="CQ35" s="663"/>
      <c r="CR35" s="646">
        <v>176645</v>
      </c>
      <c r="CS35" s="683"/>
      <c r="CT35" s="683"/>
      <c r="CU35" s="683"/>
      <c r="CV35" s="683"/>
      <c r="CW35" s="683"/>
      <c r="CX35" s="683"/>
      <c r="CY35" s="684"/>
      <c r="CZ35" s="651">
        <v>0.4</v>
      </c>
      <c r="DA35" s="681"/>
      <c r="DB35" s="681"/>
      <c r="DC35" s="685"/>
      <c r="DD35" s="655">
        <v>168384</v>
      </c>
      <c r="DE35" s="683"/>
      <c r="DF35" s="683"/>
      <c r="DG35" s="683"/>
      <c r="DH35" s="683"/>
      <c r="DI35" s="683"/>
      <c r="DJ35" s="683"/>
      <c r="DK35" s="684"/>
      <c r="DL35" s="655">
        <v>165387</v>
      </c>
      <c r="DM35" s="683"/>
      <c r="DN35" s="683"/>
      <c r="DO35" s="683"/>
      <c r="DP35" s="683"/>
      <c r="DQ35" s="683"/>
      <c r="DR35" s="683"/>
      <c r="DS35" s="683"/>
      <c r="DT35" s="683"/>
      <c r="DU35" s="683"/>
      <c r="DV35" s="684"/>
      <c r="DW35" s="651">
        <v>0.6</v>
      </c>
      <c r="DX35" s="681"/>
      <c r="DY35" s="681"/>
      <c r="DZ35" s="681"/>
      <c r="EA35" s="681"/>
      <c r="EB35" s="681"/>
      <c r="EC35" s="682"/>
    </row>
    <row r="36" spans="2:133" ht="11.25" customHeight="1" x14ac:dyDescent="0.15">
      <c r="B36" s="643" t="s">
        <v>327</v>
      </c>
      <c r="C36" s="644"/>
      <c r="D36" s="644"/>
      <c r="E36" s="644"/>
      <c r="F36" s="644"/>
      <c r="G36" s="644"/>
      <c r="H36" s="644"/>
      <c r="I36" s="644"/>
      <c r="J36" s="644"/>
      <c r="K36" s="644"/>
      <c r="L36" s="644"/>
      <c r="M36" s="644"/>
      <c r="N36" s="644"/>
      <c r="O36" s="644"/>
      <c r="P36" s="644"/>
      <c r="Q36" s="645"/>
      <c r="R36" s="646">
        <v>2097667</v>
      </c>
      <c r="S36" s="647"/>
      <c r="T36" s="647"/>
      <c r="U36" s="647"/>
      <c r="V36" s="647"/>
      <c r="W36" s="647"/>
      <c r="X36" s="647"/>
      <c r="Y36" s="648"/>
      <c r="Z36" s="649">
        <v>4.4000000000000004</v>
      </c>
      <c r="AA36" s="649"/>
      <c r="AB36" s="649"/>
      <c r="AC36" s="649"/>
      <c r="AD36" s="650" t="s">
        <v>136</v>
      </c>
      <c r="AE36" s="650"/>
      <c r="AF36" s="650"/>
      <c r="AG36" s="650"/>
      <c r="AH36" s="650"/>
      <c r="AI36" s="650"/>
      <c r="AJ36" s="650"/>
      <c r="AK36" s="650"/>
      <c r="AL36" s="651" t="s">
        <v>259</v>
      </c>
      <c r="AM36" s="652"/>
      <c r="AN36" s="652"/>
      <c r="AO36" s="653"/>
      <c r="AP36" s="235"/>
      <c r="AQ36" s="720" t="s">
        <v>328</v>
      </c>
      <c r="AR36" s="721"/>
      <c r="AS36" s="721"/>
      <c r="AT36" s="721"/>
      <c r="AU36" s="721"/>
      <c r="AV36" s="721"/>
      <c r="AW36" s="721"/>
      <c r="AX36" s="721"/>
      <c r="AY36" s="722"/>
      <c r="AZ36" s="635">
        <v>7496140</v>
      </c>
      <c r="BA36" s="636"/>
      <c r="BB36" s="636"/>
      <c r="BC36" s="636"/>
      <c r="BD36" s="636"/>
      <c r="BE36" s="636"/>
      <c r="BF36" s="723"/>
      <c r="BG36" s="657" t="s">
        <v>329</v>
      </c>
      <c r="BH36" s="658"/>
      <c r="BI36" s="658"/>
      <c r="BJ36" s="658"/>
      <c r="BK36" s="658"/>
      <c r="BL36" s="658"/>
      <c r="BM36" s="658"/>
      <c r="BN36" s="658"/>
      <c r="BO36" s="658"/>
      <c r="BP36" s="658"/>
      <c r="BQ36" s="658"/>
      <c r="BR36" s="658"/>
      <c r="BS36" s="658"/>
      <c r="BT36" s="658"/>
      <c r="BU36" s="659"/>
      <c r="BV36" s="635">
        <v>144766</v>
      </c>
      <c r="BW36" s="636"/>
      <c r="BX36" s="636"/>
      <c r="BY36" s="636"/>
      <c r="BZ36" s="636"/>
      <c r="CA36" s="636"/>
      <c r="CB36" s="723"/>
      <c r="CD36" s="661" t="s">
        <v>330</v>
      </c>
      <c r="CE36" s="662"/>
      <c r="CF36" s="662"/>
      <c r="CG36" s="662"/>
      <c r="CH36" s="662"/>
      <c r="CI36" s="662"/>
      <c r="CJ36" s="662"/>
      <c r="CK36" s="662"/>
      <c r="CL36" s="662"/>
      <c r="CM36" s="662"/>
      <c r="CN36" s="662"/>
      <c r="CO36" s="662"/>
      <c r="CP36" s="662"/>
      <c r="CQ36" s="663"/>
      <c r="CR36" s="646">
        <v>3106713</v>
      </c>
      <c r="CS36" s="647"/>
      <c r="CT36" s="647"/>
      <c r="CU36" s="647"/>
      <c r="CV36" s="647"/>
      <c r="CW36" s="647"/>
      <c r="CX36" s="647"/>
      <c r="CY36" s="648"/>
      <c r="CZ36" s="651">
        <v>6.9</v>
      </c>
      <c r="DA36" s="681"/>
      <c r="DB36" s="681"/>
      <c r="DC36" s="685"/>
      <c r="DD36" s="655">
        <v>2708884</v>
      </c>
      <c r="DE36" s="647"/>
      <c r="DF36" s="647"/>
      <c r="DG36" s="647"/>
      <c r="DH36" s="647"/>
      <c r="DI36" s="647"/>
      <c r="DJ36" s="647"/>
      <c r="DK36" s="648"/>
      <c r="DL36" s="655">
        <v>1633322</v>
      </c>
      <c r="DM36" s="647"/>
      <c r="DN36" s="647"/>
      <c r="DO36" s="647"/>
      <c r="DP36" s="647"/>
      <c r="DQ36" s="647"/>
      <c r="DR36" s="647"/>
      <c r="DS36" s="647"/>
      <c r="DT36" s="647"/>
      <c r="DU36" s="647"/>
      <c r="DV36" s="648"/>
      <c r="DW36" s="651">
        <v>6.2</v>
      </c>
      <c r="DX36" s="681"/>
      <c r="DY36" s="681"/>
      <c r="DZ36" s="681"/>
      <c r="EA36" s="681"/>
      <c r="EB36" s="681"/>
      <c r="EC36" s="682"/>
    </row>
    <row r="37" spans="2:133" ht="11.25" customHeight="1" x14ac:dyDescent="0.15">
      <c r="B37" s="643" t="s">
        <v>331</v>
      </c>
      <c r="C37" s="644"/>
      <c r="D37" s="644"/>
      <c r="E37" s="644"/>
      <c r="F37" s="644"/>
      <c r="G37" s="644"/>
      <c r="H37" s="644"/>
      <c r="I37" s="644"/>
      <c r="J37" s="644"/>
      <c r="K37" s="644"/>
      <c r="L37" s="644"/>
      <c r="M37" s="644"/>
      <c r="N37" s="644"/>
      <c r="O37" s="644"/>
      <c r="P37" s="644"/>
      <c r="Q37" s="645"/>
      <c r="R37" s="646">
        <v>1252622</v>
      </c>
      <c r="S37" s="647"/>
      <c r="T37" s="647"/>
      <c r="U37" s="647"/>
      <c r="V37" s="647"/>
      <c r="W37" s="647"/>
      <c r="X37" s="647"/>
      <c r="Y37" s="648"/>
      <c r="Z37" s="649">
        <v>2.6</v>
      </c>
      <c r="AA37" s="649"/>
      <c r="AB37" s="649"/>
      <c r="AC37" s="649"/>
      <c r="AD37" s="650" t="s">
        <v>243</v>
      </c>
      <c r="AE37" s="650"/>
      <c r="AF37" s="650"/>
      <c r="AG37" s="650"/>
      <c r="AH37" s="650"/>
      <c r="AI37" s="650"/>
      <c r="AJ37" s="650"/>
      <c r="AK37" s="650"/>
      <c r="AL37" s="651" t="s">
        <v>136</v>
      </c>
      <c r="AM37" s="652"/>
      <c r="AN37" s="652"/>
      <c r="AO37" s="653"/>
      <c r="AQ37" s="724" t="s">
        <v>332</v>
      </c>
      <c r="AR37" s="725"/>
      <c r="AS37" s="725"/>
      <c r="AT37" s="725"/>
      <c r="AU37" s="725"/>
      <c r="AV37" s="725"/>
      <c r="AW37" s="725"/>
      <c r="AX37" s="725"/>
      <c r="AY37" s="726"/>
      <c r="AZ37" s="646">
        <v>1498141</v>
      </c>
      <c r="BA37" s="647"/>
      <c r="BB37" s="647"/>
      <c r="BC37" s="647"/>
      <c r="BD37" s="683"/>
      <c r="BE37" s="683"/>
      <c r="BF37" s="713"/>
      <c r="BG37" s="661" t="s">
        <v>333</v>
      </c>
      <c r="BH37" s="662"/>
      <c r="BI37" s="662"/>
      <c r="BJ37" s="662"/>
      <c r="BK37" s="662"/>
      <c r="BL37" s="662"/>
      <c r="BM37" s="662"/>
      <c r="BN37" s="662"/>
      <c r="BO37" s="662"/>
      <c r="BP37" s="662"/>
      <c r="BQ37" s="662"/>
      <c r="BR37" s="662"/>
      <c r="BS37" s="662"/>
      <c r="BT37" s="662"/>
      <c r="BU37" s="663"/>
      <c r="BV37" s="646">
        <v>-23686</v>
      </c>
      <c r="BW37" s="647"/>
      <c r="BX37" s="647"/>
      <c r="BY37" s="647"/>
      <c r="BZ37" s="647"/>
      <c r="CA37" s="647"/>
      <c r="CB37" s="656"/>
      <c r="CD37" s="661" t="s">
        <v>334</v>
      </c>
      <c r="CE37" s="662"/>
      <c r="CF37" s="662"/>
      <c r="CG37" s="662"/>
      <c r="CH37" s="662"/>
      <c r="CI37" s="662"/>
      <c r="CJ37" s="662"/>
      <c r="CK37" s="662"/>
      <c r="CL37" s="662"/>
      <c r="CM37" s="662"/>
      <c r="CN37" s="662"/>
      <c r="CO37" s="662"/>
      <c r="CP37" s="662"/>
      <c r="CQ37" s="663"/>
      <c r="CR37" s="646">
        <v>18896</v>
      </c>
      <c r="CS37" s="683"/>
      <c r="CT37" s="683"/>
      <c r="CU37" s="683"/>
      <c r="CV37" s="683"/>
      <c r="CW37" s="683"/>
      <c r="CX37" s="683"/>
      <c r="CY37" s="684"/>
      <c r="CZ37" s="651">
        <v>0</v>
      </c>
      <c r="DA37" s="681"/>
      <c r="DB37" s="681"/>
      <c r="DC37" s="685"/>
      <c r="DD37" s="655">
        <v>18896</v>
      </c>
      <c r="DE37" s="683"/>
      <c r="DF37" s="683"/>
      <c r="DG37" s="683"/>
      <c r="DH37" s="683"/>
      <c r="DI37" s="683"/>
      <c r="DJ37" s="683"/>
      <c r="DK37" s="684"/>
      <c r="DL37" s="655">
        <v>18896</v>
      </c>
      <c r="DM37" s="683"/>
      <c r="DN37" s="683"/>
      <c r="DO37" s="683"/>
      <c r="DP37" s="683"/>
      <c r="DQ37" s="683"/>
      <c r="DR37" s="683"/>
      <c r="DS37" s="683"/>
      <c r="DT37" s="683"/>
      <c r="DU37" s="683"/>
      <c r="DV37" s="684"/>
      <c r="DW37" s="651">
        <v>0.1</v>
      </c>
      <c r="DX37" s="681"/>
      <c r="DY37" s="681"/>
      <c r="DZ37" s="681"/>
      <c r="EA37" s="681"/>
      <c r="EB37" s="681"/>
      <c r="EC37" s="682"/>
    </row>
    <row r="38" spans="2:133" ht="11.25" customHeight="1" x14ac:dyDescent="0.15">
      <c r="B38" s="643" t="s">
        <v>335</v>
      </c>
      <c r="C38" s="644"/>
      <c r="D38" s="644"/>
      <c r="E38" s="644"/>
      <c r="F38" s="644"/>
      <c r="G38" s="644"/>
      <c r="H38" s="644"/>
      <c r="I38" s="644"/>
      <c r="J38" s="644"/>
      <c r="K38" s="644"/>
      <c r="L38" s="644"/>
      <c r="M38" s="644"/>
      <c r="N38" s="644"/>
      <c r="O38" s="644"/>
      <c r="P38" s="644"/>
      <c r="Q38" s="645"/>
      <c r="R38" s="646">
        <v>2150446</v>
      </c>
      <c r="S38" s="647"/>
      <c r="T38" s="647"/>
      <c r="U38" s="647"/>
      <c r="V38" s="647"/>
      <c r="W38" s="647"/>
      <c r="X38" s="647"/>
      <c r="Y38" s="648"/>
      <c r="Z38" s="649">
        <v>4.5</v>
      </c>
      <c r="AA38" s="649"/>
      <c r="AB38" s="649"/>
      <c r="AC38" s="649"/>
      <c r="AD38" s="650">
        <v>10787</v>
      </c>
      <c r="AE38" s="650"/>
      <c r="AF38" s="650"/>
      <c r="AG38" s="650"/>
      <c r="AH38" s="650"/>
      <c r="AI38" s="650"/>
      <c r="AJ38" s="650"/>
      <c r="AK38" s="650"/>
      <c r="AL38" s="651">
        <v>0</v>
      </c>
      <c r="AM38" s="652"/>
      <c r="AN38" s="652"/>
      <c r="AO38" s="653"/>
      <c r="AQ38" s="724" t="s">
        <v>336</v>
      </c>
      <c r="AR38" s="725"/>
      <c r="AS38" s="725"/>
      <c r="AT38" s="725"/>
      <c r="AU38" s="725"/>
      <c r="AV38" s="725"/>
      <c r="AW38" s="725"/>
      <c r="AX38" s="725"/>
      <c r="AY38" s="726"/>
      <c r="AZ38" s="646">
        <v>1054107</v>
      </c>
      <c r="BA38" s="647"/>
      <c r="BB38" s="647"/>
      <c r="BC38" s="647"/>
      <c r="BD38" s="683"/>
      <c r="BE38" s="683"/>
      <c r="BF38" s="713"/>
      <c r="BG38" s="661" t="s">
        <v>337</v>
      </c>
      <c r="BH38" s="662"/>
      <c r="BI38" s="662"/>
      <c r="BJ38" s="662"/>
      <c r="BK38" s="662"/>
      <c r="BL38" s="662"/>
      <c r="BM38" s="662"/>
      <c r="BN38" s="662"/>
      <c r="BO38" s="662"/>
      <c r="BP38" s="662"/>
      <c r="BQ38" s="662"/>
      <c r="BR38" s="662"/>
      <c r="BS38" s="662"/>
      <c r="BT38" s="662"/>
      <c r="BU38" s="663"/>
      <c r="BV38" s="646">
        <v>16603</v>
      </c>
      <c r="BW38" s="647"/>
      <c r="BX38" s="647"/>
      <c r="BY38" s="647"/>
      <c r="BZ38" s="647"/>
      <c r="CA38" s="647"/>
      <c r="CB38" s="656"/>
      <c r="CD38" s="661" t="s">
        <v>338</v>
      </c>
      <c r="CE38" s="662"/>
      <c r="CF38" s="662"/>
      <c r="CG38" s="662"/>
      <c r="CH38" s="662"/>
      <c r="CI38" s="662"/>
      <c r="CJ38" s="662"/>
      <c r="CK38" s="662"/>
      <c r="CL38" s="662"/>
      <c r="CM38" s="662"/>
      <c r="CN38" s="662"/>
      <c r="CO38" s="662"/>
      <c r="CP38" s="662"/>
      <c r="CQ38" s="663"/>
      <c r="CR38" s="646">
        <v>6399256</v>
      </c>
      <c r="CS38" s="647"/>
      <c r="CT38" s="647"/>
      <c r="CU38" s="647"/>
      <c r="CV38" s="647"/>
      <c r="CW38" s="647"/>
      <c r="CX38" s="647"/>
      <c r="CY38" s="648"/>
      <c r="CZ38" s="651">
        <v>14.2</v>
      </c>
      <c r="DA38" s="681"/>
      <c r="DB38" s="681"/>
      <c r="DC38" s="685"/>
      <c r="DD38" s="655">
        <v>5557634</v>
      </c>
      <c r="DE38" s="647"/>
      <c r="DF38" s="647"/>
      <c r="DG38" s="647"/>
      <c r="DH38" s="647"/>
      <c r="DI38" s="647"/>
      <c r="DJ38" s="647"/>
      <c r="DK38" s="648"/>
      <c r="DL38" s="655">
        <v>4899826</v>
      </c>
      <c r="DM38" s="647"/>
      <c r="DN38" s="647"/>
      <c r="DO38" s="647"/>
      <c r="DP38" s="647"/>
      <c r="DQ38" s="647"/>
      <c r="DR38" s="647"/>
      <c r="DS38" s="647"/>
      <c r="DT38" s="647"/>
      <c r="DU38" s="647"/>
      <c r="DV38" s="648"/>
      <c r="DW38" s="651">
        <v>18.7</v>
      </c>
      <c r="DX38" s="681"/>
      <c r="DY38" s="681"/>
      <c r="DZ38" s="681"/>
      <c r="EA38" s="681"/>
      <c r="EB38" s="681"/>
      <c r="EC38" s="682"/>
    </row>
    <row r="39" spans="2:133" ht="11.25" customHeight="1" x14ac:dyDescent="0.15">
      <c r="B39" s="643" t="s">
        <v>339</v>
      </c>
      <c r="C39" s="644"/>
      <c r="D39" s="644"/>
      <c r="E39" s="644"/>
      <c r="F39" s="644"/>
      <c r="G39" s="644"/>
      <c r="H39" s="644"/>
      <c r="I39" s="644"/>
      <c r="J39" s="644"/>
      <c r="K39" s="644"/>
      <c r="L39" s="644"/>
      <c r="M39" s="644"/>
      <c r="N39" s="644"/>
      <c r="O39" s="644"/>
      <c r="P39" s="644"/>
      <c r="Q39" s="645"/>
      <c r="R39" s="646">
        <v>3689200</v>
      </c>
      <c r="S39" s="647"/>
      <c r="T39" s="647"/>
      <c r="U39" s="647"/>
      <c r="V39" s="647"/>
      <c r="W39" s="647"/>
      <c r="X39" s="647"/>
      <c r="Y39" s="648"/>
      <c r="Z39" s="649">
        <v>7.8</v>
      </c>
      <c r="AA39" s="649"/>
      <c r="AB39" s="649"/>
      <c r="AC39" s="649"/>
      <c r="AD39" s="650" t="s">
        <v>243</v>
      </c>
      <c r="AE39" s="650"/>
      <c r="AF39" s="650"/>
      <c r="AG39" s="650"/>
      <c r="AH39" s="650"/>
      <c r="AI39" s="650"/>
      <c r="AJ39" s="650"/>
      <c r="AK39" s="650"/>
      <c r="AL39" s="651" t="s">
        <v>136</v>
      </c>
      <c r="AM39" s="652"/>
      <c r="AN39" s="652"/>
      <c r="AO39" s="653"/>
      <c r="AQ39" s="724" t="s">
        <v>340</v>
      </c>
      <c r="AR39" s="725"/>
      <c r="AS39" s="725"/>
      <c r="AT39" s="725"/>
      <c r="AU39" s="725"/>
      <c r="AV39" s="725"/>
      <c r="AW39" s="725"/>
      <c r="AX39" s="725"/>
      <c r="AY39" s="726"/>
      <c r="AZ39" s="646">
        <v>42777</v>
      </c>
      <c r="BA39" s="647"/>
      <c r="BB39" s="647"/>
      <c r="BC39" s="647"/>
      <c r="BD39" s="683"/>
      <c r="BE39" s="683"/>
      <c r="BF39" s="713"/>
      <c r="BG39" s="661" t="s">
        <v>341</v>
      </c>
      <c r="BH39" s="662"/>
      <c r="BI39" s="662"/>
      <c r="BJ39" s="662"/>
      <c r="BK39" s="662"/>
      <c r="BL39" s="662"/>
      <c r="BM39" s="662"/>
      <c r="BN39" s="662"/>
      <c r="BO39" s="662"/>
      <c r="BP39" s="662"/>
      <c r="BQ39" s="662"/>
      <c r="BR39" s="662"/>
      <c r="BS39" s="662"/>
      <c r="BT39" s="662"/>
      <c r="BU39" s="663"/>
      <c r="BV39" s="646">
        <v>26072</v>
      </c>
      <c r="BW39" s="647"/>
      <c r="BX39" s="647"/>
      <c r="BY39" s="647"/>
      <c r="BZ39" s="647"/>
      <c r="CA39" s="647"/>
      <c r="CB39" s="656"/>
      <c r="CD39" s="661" t="s">
        <v>342</v>
      </c>
      <c r="CE39" s="662"/>
      <c r="CF39" s="662"/>
      <c r="CG39" s="662"/>
      <c r="CH39" s="662"/>
      <c r="CI39" s="662"/>
      <c r="CJ39" s="662"/>
      <c r="CK39" s="662"/>
      <c r="CL39" s="662"/>
      <c r="CM39" s="662"/>
      <c r="CN39" s="662"/>
      <c r="CO39" s="662"/>
      <c r="CP39" s="662"/>
      <c r="CQ39" s="663"/>
      <c r="CR39" s="646">
        <v>322276</v>
      </c>
      <c r="CS39" s="683"/>
      <c r="CT39" s="683"/>
      <c r="CU39" s="683"/>
      <c r="CV39" s="683"/>
      <c r="CW39" s="683"/>
      <c r="CX39" s="683"/>
      <c r="CY39" s="684"/>
      <c r="CZ39" s="651">
        <v>0.7</v>
      </c>
      <c r="DA39" s="681"/>
      <c r="DB39" s="681"/>
      <c r="DC39" s="685"/>
      <c r="DD39" s="655">
        <v>106000</v>
      </c>
      <c r="DE39" s="683"/>
      <c r="DF39" s="683"/>
      <c r="DG39" s="683"/>
      <c r="DH39" s="683"/>
      <c r="DI39" s="683"/>
      <c r="DJ39" s="683"/>
      <c r="DK39" s="684"/>
      <c r="DL39" s="655" t="s">
        <v>136</v>
      </c>
      <c r="DM39" s="683"/>
      <c r="DN39" s="683"/>
      <c r="DO39" s="683"/>
      <c r="DP39" s="683"/>
      <c r="DQ39" s="683"/>
      <c r="DR39" s="683"/>
      <c r="DS39" s="683"/>
      <c r="DT39" s="683"/>
      <c r="DU39" s="683"/>
      <c r="DV39" s="684"/>
      <c r="DW39" s="651" t="s">
        <v>136</v>
      </c>
      <c r="DX39" s="681"/>
      <c r="DY39" s="681"/>
      <c r="DZ39" s="681"/>
      <c r="EA39" s="681"/>
      <c r="EB39" s="681"/>
      <c r="EC39" s="682"/>
    </row>
    <row r="40" spans="2:133" ht="11.25" customHeight="1" x14ac:dyDescent="0.15">
      <c r="B40" s="643" t="s">
        <v>343</v>
      </c>
      <c r="C40" s="644"/>
      <c r="D40" s="644"/>
      <c r="E40" s="644"/>
      <c r="F40" s="644"/>
      <c r="G40" s="644"/>
      <c r="H40" s="644"/>
      <c r="I40" s="644"/>
      <c r="J40" s="644"/>
      <c r="K40" s="644"/>
      <c r="L40" s="644"/>
      <c r="M40" s="644"/>
      <c r="N40" s="644"/>
      <c r="O40" s="644"/>
      <c r="P40" s="644"/>
      <c r="Q40" s="645"/>
      <c r="R40" s="646" t="s">
        <v>136</v>
      </c>
      <c r="S40" s="647"/>
      <c r="T40" s="647"/>
      <c r="U40" s="647"/>
      <c r="V40" s="647"/>
      <c r="W40" s="647"/>
      <c r="X40" s="647"/>
      <c r="Y40" s="648"/>
      <c r="Z40" s="649" t="s">
        <v>243</v>
      </c>
      <c r="AA40" s="649"/>
      <c r="AB40" s="649"/>
      <c r="AC40" s="649"/>
      <c r="AD40" s="650" t="s">
        <v>243</v>
      </c>
      <c r="AE40" s="650"/>
      <c r="AF40" s="650"/>
      <c r="AG40" s="650"/>
      <c r="AH40" s="650"/>
      <c r="AI40" s="650"/>
      <c r="AJ40" s="650"/>
      <c r="AK40" s="650"/>
      <c r="AL40" s="651" t="s">
        <v>243</v>
      </c>
      <c r="AM40" s="652"/>
      <c r="AN40" s="652"/>
      <c r="AO40" s="653"/>
      <c r="AQ40" s="724" t="s">
        <v>344</v>
      </c>
      <c r="AR40" s="725"/>
      <c r="AS40" s="725"/>
      <c r="AT40" s="725"/>
      <c r="AU40" s="725"/>
      <c r="AV40" s="725"/>
      <c r="AW40" s="725"/>
      <c r="AX40" s="725"/>
      <c r="AY40" s="726"/>
      <c r="AZ40" s="646" t="s">
        <v>136</v>
      </c>
      <c r="BA40" s="647"/>
      <c r="BB40" s="647"/>
      <c r="BC40" s="647"/>
      <c r="BD40" s="683"/>
      <c r="BE40" s="683"/>
      <c r="BF40" s="713"/>
      <c r="BG40" s="727" t="s">
        <v>345</v>
      </c>
      <c r="BH40" s="728"/>
      <c r="BI40" s="728"/>
      <c r="BJ40" s="728"/>
      <c r="BK40" s="728"/>
      <c r="BL40" s="236"/>
      <c r="BM40" s="662" t="s">
        <v>346</v>
      </c>
      <c r="BN40" s="662"/>
      <c r="BO40" s="662"/>
      <c r="BP40" s="662"/>
      <c r="BQ40" s="662"/>
      <c r="BR40" s="662"/>
      <c r="BS40" s="662"/>
      <c r="BT40" s="662"/>
      <c r="BU40" s="663"/>
      <c r="BV40" s="646">
        <v>79</v>
      </c>
      <c r="BW40" s="647"/>
      <c r="BX40" s="647"/>
      <c r="BY40" s="647"/>
      <c r="BZ40" s="647"/>
      <c r="CA40" s="647"/>
      <c r="CB40" s="656"/>
      <c r="CD40" s="661" t="s">
        <v>347</v>
      </c>
      <c r="CE40" s="662"/>
      <c r="CF40" s="662"/>
      <c r="CG40" s="662"/>
      <c r="CH40" s="662"/>
      <c r="CI40" s="662"/>
      <c r="CJ40" s="662"/>
      <c r="CK40" s="662"/>
      <c r="CL40" s="662"/>
      <c r="CM40" s="662"/>
      <c r="CN40" s="662"/>
      <c r="CO40" s="662"/>
      <c r="CP40" s="662"/>
      <c r="CQ40" s="663"/>
      <c r="CR40" s="646">
        <v>909691</v>
      </c>
      <c r="CS40" s="647"/>
      <c r="CT40" s="647"/>
      <c r="CU40" s="647"/>
      <c r="CV40" s="647"/>
      <c r="CW40" s="647"/>
      <c r="CX40" s="647"/>
      <c r="CY40" s="648"/>
      <c r="CZ40" s="651">
        <v>2</v>
      </c>
      <c r="DA40" s="681"/>
      <c r="DB40" s="681"/>
      <c r="DC40" s="685"/>
      <c r="DD40" s="655">
        <v>26403</v>
      </c>
      <c r="DE40" s="647"/>
      <c r="DF40" s="647"/>
      <c r="DG40" s="647"/>
      <c r="DH40" s="647"/>
      <c r="DI40" s="647"/>
      <c r="DJ40" s="647"/>
      <c r="DK40" s="648"/>
      <c r="DL40" s="655">
        <v>4089</v>
      </c>
      <c r="DM40" s="647"/>
      <c r="DN40" s="647"/>
      <c r="DO40" s="647"/>
      <c r="DP40" s="647"/>
      <c r="DQ40" s="647"/>
      <c r="DR40" s="647"/>
      <c r="DS40" s="647"/>
      <c r="DT40" s="647"/>
      <c r="DU40" s="647"/>
      <c r="DV40" s="648"/>
      <c r="DW40" s="651">
        <v>0</v>
      </c>
      <c r="DX40" s="681"/>
      <c r="DY40" s="681"/>
      <c r="DZ40" s="681"/>
      <c r="EA40" s="681"/>
      <c r="EB40" s="681"/>
      <c r="EC40" s="682"/>
    </row>
    <row r="41" spans="2:133" ht="11.25" customHeight="1" x14ac:dyDescent="0.15">
      <c r="B41" s="643" t="s">
        <v>348</v>
      </c>
      <c r="C41" s="644"/>
      <c r="D41" s="644"/>
      <c r="E41" s="644"/>
      <c r="F41" s="644"/>
      <c r="G41" s="644"/>
      <c r="H41" s="644"/>
      <c r="I41" s="644"/>
      <c r="J41" s="644"/>
      <c r="K41" s="644"/>
      <c r="L41" s="644"/>
      <c r="M41" s="644"/>
      <c r="N41" s="644"/>
      <c r="O41" s="644"/>
      <c r="P41" s="644"/>
      <c r="Q41" s="645"/>
      <c r="R41" s="646">
        <v>1245300</v>
      </c>
      <c r="S41" s="647"/>
      <c r="T41" s="647"/>
      <c r="U41" s="647"/>
      <c r="V41" s="647"/>
      <c r="W41" s="647"/>
      <c r="X41" s="647"/>
      <c r="Y41" s="648"/>
      <c r="Z41" s="649">
        <v>2.6</v>
      </c>
      <c r="AA41" s="649"/>
      <c r="AB41" s="649"/>
      <c r="AC41" s="649"/>
      <c r="AD41" s="650" t="s">
        <v>259</v>
      </c>
      <c r="AE41" s="650"/>
      <c r="AF41" s="650"/>
      <c r="AG41" s="650"/>
      <c r="AH41" s="650"/>
      <c r="AI41" s="650"/>
      <c r="AJ41" s="650"/>
      <c r="AK41" s="650"/>
      <c r="AL41" s="651" t="s">
        <v>136</v>
      </c>
      <c r="AM41" s="652"/>
      <c r="AN41" s="652"/>
      <c r="AO41" s="653"/>
      <c r="AQ41" s="724" t="s">
        <v>349</v>
      </c>
      <c r="AR41" s="725"/>
      <c r="AS41" s="725"/>
      <c r="AT41" s="725"/>
      <c r="AU41" s="725"/>
      <c r="AV41" s="725"/>
      <c r="AW41" s="725"/>
      <c r="AX41" s="725"/>
      <c r="AY41" s="726"/>
      <c r="AZ41" s="646">
        <v>1033397</v>
      </c>
      <c r="BA41" s="647"/>
      <c r="BB41" s="647"/>
      <c r="BC41" s="647"/>
      <c r="BD41" s="683"/>
      <c r="BE41" s="683"/>
      <c r="BF41" s="713"/>
      <c r="BG41" s="727"/>
      <c r="BH41" s="728"/>
      <c r="BI41" s="728"/>
      <c r="BJ41" s="728"/>
      <c r="BK41" s="728"/>
      <c r="BL41" s="236"/>
      <c r="BM41" s="662" t="s">
        <v>350</v>
      </c>
      <c r="BN41" s="662"/>
      <c r="BO41" s="662"/>
      <c r="BP41" s="662"/>
      <c r="BQ41" s="662"/>
      <c r="BR41" s="662"/>
      <c r="BS41" s="662"/>
      <c r="BT41" s="662"/>
      <c r="BU41" s="663"/>
      <c r="BV41" s="646" t="s">
        <v>243</v>
      </c>
      <c r="BW41" s="647"/>
      <c r="BX41" s="647"/>
      <c r="BY41" s="647"/>
      <c r="BZ41" s="647"/>
      <c r="CA41" s="647"/>
      <c r="CB41" s="656"/>
      <c r="CD41" s="661" t="s">
        <v>351</v>
      </c>
      <c r="CE41" s="662"/>
      <c r="CF41" s="662"/>
      <c r="CG41" s="662"/>
      <c r="CH41" s="662"/>
      <c r="CI41" s="662"/>
      <c r="CJ41" s="662"/>
      <c r="CK41" s="662"/>
      <c r="CL41" s="662"/>
      <c r="CM41" s="662"/>
      <c r="CN41" s="662"/>
      <c r="CO41" s="662"/>
      <c r="CP41" s="662"/>
      <c r="CQ41" s="663"/>
      <c r="CR41" s="646" t="s">
        <v>136</v>
      </c>
      <c r="CS41" s="683"/>
      <c r="CT41" s="683"/>
      <c r="CU41" s="683"/>
      <c r="CV41" s="683"/>
      <c r="CW41" s="683"/>
      <c r="CX41" s="683"/>
      <c r="CY41" s="684"/>
      <c r="CZ41" s="651" t="s">
        <v>136</v>
      </c>
      <c r="DA41" s="681"/>
      <c r="DB41" s="681"/>
      <c r="DC41" s="685"/>
      <c r="DD41" s="655" t="s">
        <v>136</v>
      </c>
      <c r="DE41" s="683"/>
      <c r="DF41" s="683"/>
      <c r="DG41" s="683"/>
      <c r="DH41" s="683"/>
      <c r="DI41" s="683"/>
      <c r="DJ41" s="683"/>
      <c r="DK41" s="684"/>
      <c r="DL41" s="733"/>
      <c r="DM41" s="734"/>
      <c r="DN41" s="734"/>
      <c r="DO41" s="734"/>
      <c r="DP41" s="734"/>
      <c r="DQ41" s="734"/>
      <c r="DR41" s="734"/>
      <c r="DS41" s="734"/>
      <c r="DT41" s="734"/>
      <c r="DU41" s="734"/>
      <c r="DV41" s="735"/>
      <c r="DW41" s="736"/>
      <c r="DX41" s="737"/>
      <c r="DY41" s="737"/>
      <c r="DZ41" s="737"/>
      <c r="EA41" s="737"/>
      <c r="EB41" s="737"/>
      <c r="EC41" s="738"/>
    </row>
    <row r="42" spans="2:133" ht="11.25" customHeight="1" x14ac:dyDescent="0.15">
      <c r="B42" s="695" t="s">
        <v>352</v>
      </c>
      <c r="C42" s="696"/>
      <c r="D42" s="696"/>
      <c r="E42" s="696"/>
      <c r="F42" s="696"/>
      <c r="G42" s="696"/>
      <c r="H42" s="696"/>
      <c r="I42" s="696"/>
      <c r="J42" s="696"/>
      <c r="K42" s="696"/>
      <c r="L42" s="696"/>
      <c r="M42" s="696"/>
      <c r="N42" s="696"/>
      <c r="O42" s="696"/>
      <c r="P42" s="696"/>
      <c r="Q42" s="697"/>
      <c r="R42" s="731">
        <v>47502093</v>
      </c>
      <c r="S42" s="732"/>
      <c r="T42" s="732"/>
      <c r="U42" s="732"/>
      <c r="V42" s="732"/>
      <c r="W42" s="732"/>
      <c r="X42" s="732"/>
      <c r="Y42" s="740"/>
      <c r="Z42" s="741">
        <v>100</v>
      </c>
      <c r="AA42" s="741"/>
      <c r="AB42" s="741"/>
      <c r="AC42" s="741"/>
      <c r="AD42" s="742">
        <v>24961918</v>
      </c>
      <c r="AE42" s="742"/>
      <c r="AF42" s="742"/>
      <c r="AG42" s="742"/>
      <c r="AH42" s="742"/>
      <c r="AI42" s="742"/>
      <c r="AJ42" s="742"/>
      <c r="AK42" s="742"/>
      <c r="AL42" s="743">
        <v>100</v>
      </c>
      <c r="AM42" s="718"/>
      <c r="AN42" s="718"/>
      <c r="AO42" s="744"/>
      <c r="AQ42" s="745" t="s">
        <v>353</v>
      </c>
      <c r="AR42" s="746"/>
      <c r="AS42" s="746"/>
      <c r="AT42" s="746"/>
      <c r="AU42" s="746"/>
      <c r="AV42" s="746"/>
      <c r="AW42" s="746"/>
      <c r="AX42" s="746"/>
      <c r="AY42" s="747"/>
      <c r="AZ42" s="731">
        <v>3867718</v>
      </c>
      <c r="BA42" s="732"/>
      <c r="BB42" s="732"/>
      <c r="BC42" s="732"/>
      <c r="BD42" s="717"/>
      <c r="BE42" s="717"/>
      <c r="BF42" s="719"/>
      <c r="BG42" s="729"/>
      <c r="BH42" s="730"/>
      <c r="BI42" s="730"/>
      <c r="BJ42" s="730"/>
      <c r="BK42" s="730"/>
      <c r="BL42" s="237"/>
      <c r="BM42" s="672" t="s">
        <v>354</v>
      </c>
      <c r="BN42" s="672"/>
      <c r="BO42" s="672"/>
      <c r="BP42" s="672"/>
      <c r="BQ42" s="672"/>
      <c r="BR42" s="672"/>
      <c r="BS42" s="672"/>
      <c r="BT42" s="672"/>
      <c r="BU42" s="673"/>
      <c r="BV42" s="731">
        <v>326</v>
      </c>
      <c r="BW42" s="732"/>
      <c r="BX42" s="732"/>
      <c r="BY42" s="732"/>
      <c r="BZ42" s="732"/>
      <c r="CA42" s="732"/>
      <c r="CB42" s="739"/>
      <c r="CD42" s="643" t="s">
        <v>355</v>
      </c>
      <c r="CE42" s="644"/>
      <c r="CF42" s="644"/>
      <c r="CG42" s="644"/>
      <c r="CH42" s="644"/>
      <c r="CI42" s="644"/>
      <c r="CJ42" s="644"/>
      <c r="CK42" s="644"/>
      <c r="CL42" s="644"/>
      <c r="CM42" s="644"/>
      <c r="CN42" s="644"/>
      <c r="CO42" s="644"/>
      <c r="CP42" s="644"/>
      <c r="CQ42" s="645"/>
      <c r="CR42" s="646">
        <v>5541236</v>
      </c>
      <c r="CS42" s="647"/>
      <c r="CT42" s="647"/>
      <c r="CU42" s="647"/>
      <c r="CV42" s="647"/>
      <c r="CW42" s="647"/>
      <c r="CX42" s="647"/>
      <c r="CY42" s="648"/>
      <c r="CZ42" s="651">
        <v>12.3</v>
      </c>
      <c r="DA42" s="652"/>
      <c r="DB42" s="652"/>
      <c r="DC42" s="664"/>
      <c r="DD42" s="655">
        <v>1424756</v>
      </c>
      <c r="DE42" s="647"/>
      <c r="DF42" s="647"/>
      <c r="DG42" s="647"/>
      <c r="DH42" s="647"/>
      <c r="DI42" s="647"/>
      <c r="DJ42" s="647"/>
      <c r="DK42" s="648"/>
      <c r="DL42" s="733"/>
      <c r="DM42" s="734"/>
      <c r="DN42" s="734"/>
      <c r="DO42" s="734"/>
      <c r="DP42" s="734"/>
      <c r="DQ42" s="734"/>
      <c r="DR42" s="734"/>
      <c r="DS42" s="734"/>
      <c r="DT42" s="734"/>
      <c r="DU42" s="734"/>
      <c r="DV42" s="735"/>
      <c r="DW42" s="736"/>
      <c r="DX42" s="737"/>
      <c r="DY42" s="737"/>
      <c r="DZ42" s="737"/>
      <c r="EA42" s="737"/>
      <c r="EB42" s="737"/>
      <c r="EC42" s="738"/>
    </row>
    <row r="43" spans="2:133" ht="11.25" customHeight="1" x14ac:dyDescent="0.15">
      <c r="BV43" s="238"/>
      <c r="BW43" s="238"/>
      <c r="BX43" s="238"/>
      <c r="BY43" s="238"/>
      <c r="BZ43" s="238"/>
      <c r="CA43" s="238"/>
      <c r="CB43" s="238"/>
      <c r="CD43" s="643" t="s">
        <v>356</v>
      </c>
      <c r="CE43" s="644"/>
      <c r="CF43" s="644"/>
      <c r="CG43" s="644"/>
      <c r="CH43" s="644"/>
      <c r="CI43" s="644"/>
      <c r="CJ43" s="644"/>
      <c r="CK43" s="644"/>
      <c r="CL43" s="644"/>
      <c r="CM43" s="644"/>
      <c r="CN43" s="644"/>
      <c r="CO43" s="644"/>
      <c r="CP43" s="644"/>
      <c r="CQ43" s="645"/>
      <c r="CR43" s="646">
        <v>125548</v>
      </c>
      <c r="CS43" s="683"/>
      <c r="CT43" s="683"/>
      <c r="CU43" s="683"/>
      <c r="CV43" s="683"/>
      <c r="CW43" s="683"/>
      <c r="CX43" s="683"/>
      <c r="CY43" s="684"/>
      <c r="CZ43" s="651">
        <v>0.3</v>
      </c>
      <c r="DA43" s="681"/>
      <c r="DB43" s="681"/>
      <c r="DC43" s="685"/>
      <c r="DD43" s="655">
        <v>119677</v>
      </c>
      <c r="DE43" s="683"/>
      <c r="DF43" s="683"/>
      <c r="DG43" s="683"/>
      <c r="DH43" s="683"/>
      <c r="DI43" s="683"/>
      <c r="DJ43" s="683"/>
      <c r="DK43" s="684"/>
      <c r="DL43" s="733"/>
      <c r="DM43" s="734"/>
      <c r="DN43" s="734"/>
      <c r="DO43" s="734"/>
      <c r="DP43" s="734"/>
      <c r="DQ43" s="734"/>
      <c r="DR43" s="734"/>
      <c r="DS43" s="734"/>
      <c r="DT43" s="734"/>
      <c r="DU43" s="734"/>
      <c r="DV43" s="735"/>
      <c r="DW43" s="736"/>
      <c r="DX43" s="737"/>
      <c r="DY43" s="737"/>
      <c r="DZ43" s="737"/>
      <c r="EA43" s="737"/>
      <c r="EB43" s="737"/>
      <c r="EC43" s="738"/>
    </row>
    <row r="44" spans="2:133" ht="11.25" customHeight="1" x14ac:dyDescent="0.15">
      <c r="CD44" s="758" t="s">
        <v>304</v>
      </c>
      <c r="CE44" s="759"/>
      <c r="CF44" s="643" t="s">
        <v>357</v>
      </c>
      <c r="CG44" s="644"/>
      <c r="CH44" s="644"/>
      <c r="CI44" s="644"/>
      <c r="CJ44" s="644"/>
      <c r="CK44" s="644"/>
      <c r="CL44" s="644"/>
      <c r="CM44" s="644"/>
      <c r="CN44" s="644"/>
      <c r="CO44" s="644"/>
      <c r="CP44" s="644"/>
      <c r="CQ44" s="645"/>
      <c r="CR44" s="646">
        <v>5446512</v>
      </c>
      <c r="CS44" s="647"/>
      <c r="CT44" s="647"/>
      <c r="CU44" s="647"/>
      <c r="CV44" s="647"/>
      <c r="CW44" s="647"/>
      <c r="CX44" s="647"/>
      <c r="CY44" s="648"/>
      <c r="CZ44" s="651">
        <v>12.1</v>
      </c>
      <c r="DA44" s="652"/>
      <c r="DB44" s="652"/>
      <c r="DC44" s="664"/>
      <c r="DD44" s="655">
        <v>1380557</v>
      </c>
      <c r="DE44" s="647"/>
      <c r="DF44" s="647"/>
      <c r="DG44" s="647"/>
      <c r="DH44" s="647"/>
      <c r="DI44" s="647"/>
      <c r="DJ44" s="647"/>
      <c r="DK44" s="648"/>
      <c r="DL44" s="733"/>
      <c r="DM44" s="734"/>
      <c r="DN44" s="734"/>
      <c r="DO44" s="734"/>
      <c r="DP44" s="734"/>
      <c r="DQ44" s="734"/>
      <c r="DR44" s="734"/>
      <c r="DS44" s="734"/>
      <c r="DT44" s="734"/>
      <c r="DU44" s="734"/>
      <c r="DV44" s="735"/>
      <c r="DW44" s="736"/>
      <c r="DX44" s="737"/>
      <c r="DY44" s="737"/>
      <c r="DZ44" s="737"/>
      <c r="EA44" s="737"/>
      <c r="EB44" s="737"/>
      <c r="EC44" s="738"/>
    </row>
    <row r="45" spans="2:133" ht="11.25" customHeight="1" x14ac:dyDescent="0.15">
      <c r="CD45" s="760"/>
      <c r="CE45" s="761"/>
      <c r="CF45" s="643" t="s">
        <v>358</v>
      </c>
      <c r="CG45" s="644"/>
      <c r="CH45" s="644"/>
      <c r="CI45" s="644"/>
      <c r="CJ45" s="644"/>
      <c r="CK45" s="644"/>
      <c r="CL45" s="644"/>
      <c r="CM45" s="644"/>
      <c r="CN45" s="644"/>
      <c r="CO45" s="644"/>
      <c r="CP45" s="644"/>
      <c r="CQ45" s="645"/>
      <c r="CR45" s="646">
        <v>1420055</v>
      </c>
      <c r="CS45" s="683"/>
      <c r="CT45" s="683"/>
      <c r="CU45" s="683"/>
      <c r="CV45" s="683"/>
      <c r="CW45" s="683"/>
      <c r="CX45" s="683"/>
      <c r="CY45" s="684"/>
      <c r="CZ45" s="651">
        <v>3.1</v>
      </c>
      <c r="DA45" s="681"/>
      <c r="DB45" s="681"/>
      <c r="DC45" s="685"/>
      <c r="DD45" s="655">
        <v>62869</v>
      </c>
      <c r="DE45" s="683"/>
      <c r="DF45" s="683"/>
      <c r="DG45" s="683"/>
      <c r="DH45" s="683"/>
      <c r="DI45" s="683"/>
      <c r="DJ45" s="683"/>
      <c r="DK45" s="684"/>
      <c r="DL45" s="733"/>
      <c r="DM45" s="734"/>
      <c r="DN45" s="734"/>
      <c r="DO45" s="734"/>
      <c r="DP45" s="734"/>
      <c r="DQ45" s="734"/>
      <c r="DR45" s="734"/>
      <c r="DS45" s="734"/>
      <c r="DT45" s="734"/>
      <c r="DU45" s="734"/>
      <c r="DV45" s="735"/>
      <c r="DW45" s="736"/>
      <c r="DX45" s="737"/>
      <c r="DY45" s="737"/>
      <c r="DZ45" s="737"/>
      <c r="EA45" s="737"/>
      <c r="EB45" s="737"/>
      <c r="EC45" s="738"/>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60"/>
      <c r="CE46" s="761"/>
      <c r="CF46" s="643" t="s">
        <v>360</v>
      </c>
      <c r="CG46" s="644"/>
      <c r="CH46" s="644"/>
      <c r="CI46" s="644"/>
      <c r="CJ46" s="644"/>
      <c r="CK46" s="644"/>
      <c r="CL46" s="644"/>
      <c r="CM46" s="644"/>
      <c r="CN46" s="644"/>
      <c r="CO46" s="644"/>
      <c r="CP46" s="644"/>
      <c r="CQ46" s="645"/>
      <c r="CR46" s="646">
        <v>3831081</v>
      </c>
      <c r="CS46" s="647"/>
      <c r="CT46" s="647"/>
      <c r="CU46" s="647"/>
      <c r="CV46" s="647"/>
      <c r="CW46" s="647"/>
      <c r="CX46" s="647"/>
      <c r="CY46" s="648"/>
      <c r="CZ46" s="651">
        <v>8.5</v>
      </c>
      <c r="DA46" s="652"/>
      <c r="DB46" s="652"/>
      <c r="DC46" s="664"/>
      <c r="DD46" s="655">
        <v>1309712</v>
      </c>
      <c r="DE46" s="647"/>
      <c r="DF46" s="647"/>
      <c r="DG46" s="647"/>
      <c r="DH46" s="647"/>
      <c r="DI46" s="647"/>
      <c r="DJ46" s="647"/>
      <c r="DK46" s="648"/>
      <c r="DL46" s="733"/>
      <c r="DM46" s="734"/>
      <c r="DN46" s="734"/>
      <c r="DO46" s="734"/>
      <c r="DP46" s="734"/>
      <c r="DQ46" s="734"/>
      <c r="DR46" s="734"/>
      <c r="DS46" s="734"/>
      <c r="DT46" s="734"/>
      <c r="DU46" s="734"/>
      <c r="DV46" s="735"/>
      <c r="DW46" s="736"/>
      <c r="DX46" s="737"/>
      <c r="DY46" s="737"/>
      <c r="DZ46" s="737"/>
      <c r="EA46" s="737"/>
      <c r="EB46" s="737"/>
      <c r="EC46" s="738"/>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0"/>
      <c r="CE47" s="761"/>
      <c r="CF47" s="643" t="s">
        <v>362</v>
      </c>
      <c r="CG47" s="644"/>
      <c r="CH47" s="644"/>
      <c r="CI47" s="644"/>
      <c r="CJ47" s="644"/>
      <c r="CK47" s="644"/>
      <c r="CL47" s="644"/>
      <c r="CM47" s="644"/>
      <c r="CN47" s="644"/>
      <c r="CO47" s="644"/>
      <c r="CP47" s="644"/>
      <c r="CQ47" s="645"/>
      <c r="CR47" s="646">
        <v>94724</v>
      </c>
      <c r="CS47" s="683"/>
      <c r="CT47" s="683"/>
      <c r="CU47" s="683"/>
      <c r="CV47" s="683"/>
      <c r="CW47" s="683"/>
      <c r="CX47" s="683"/>
      <c r="CY47" s="684"/>
      <c r="CZ47" s="651">
        <v>0.2</v>
      </c>
      <c r="DA47" s="681"/>
      <c r="DB47" s="681"/>
      <c r="DC47" s="685"/>
      <c r="DD47" s="655">
        <v>44199</v>
      </c>
      <c r="DE47" s="683"/>
      <c r="DF47" s="683"/>
      <c r="DG47" s="683"/>
      <c r="DH47" s="683"/>
      <c r="DI47" s="683"/>
      <c r="DJ47" s="683"/>
      <c r="DK47" s="684"/>
      <c r="DL47" s="733"/>
      <c r="DM47" s="734"/>
      <c r="DN47" s="734"/>
      <c r="DO47" s="734"/>
      <c r="DP47" s="734"/>
      <c r="DQ47" s="734"/>
      <c r="DR47" s="734"/>
      <c r="DS47" s="734"/>
      <c r="DT47" s="734"/>
      <c r="DU47" s="734"/>
      <c r="DV47" s="735"/>
      <c r="DW47" s="736"/>
      <c r="DX47" s="737"/>
      <c r="DY47" s="737"/>
      <c r="DZ47" s="737"/>
      <c r="EA47" s="737"/>
      <c r="EB47" s="737"/>
      <c r="EC47" s="738"/>
    </row>
    <row r="48" spans="2:133" x14ac:dyDescent="0.15">
      <c r="B48" s="241" t="s">
        <v>363</v>
      </c>
      <c r="CD48" s="762"/>
      <c r="CE48" s="763"/>
      <c r="CF48" s="643" t="s">
        <v>364</v>
      </c>
      <c r="CG48" s="644"/>
      <c r="CH48" s="644"/>
      <c r="CI48" s="644"/>
      <c r="CJ48" s="644"/>
      <c r="CK48" s="644"/>
      <c r="CL48" s="644"/>
      <c r="CM48" s="644"/>
      <c r="CN48" s="644"/>
      <c r="CO48" s="644"/>
      <c r="CP48" s="644"/>
      <c r="CQ48" s="645"/>
      <c r="CR48" s="646" t="s">
        <v>136</v>
      </c>
      <c r="CS48" s="647"/>
      <c r="CT48" s="647"/>
      <c r="CU48" s="647"/>
      <c r="CV48" s="647"/>
      <c r="CW48" s="647"/>
      <c r="CX48" s="647"/>
      <c r="CY48" s="648"/>
      <c r="CZ48" s="651" t="s">
        <v>243</v>
      </c>
      <c r="DA48" s="652"/>
      <c r="DB48" s="652"/>
      <c r="DC48" s="664"/>
      <c r="DD48" s="655" t="s">
        <v>136</v>
      </c>
      <c r="DE48" s="647"/>
      <c r="DF48" s="647"/>
      <c r="DG48" s="647"/>
      <c r="DH48" s="647"/>
      <c r="DI48" s="647"/>
      <c r="DJ48" s="647"/>
      <c r="DK48" s="648"/>
      <c r="DL48" s="733"/>
      <c r="DM48" s="734"/>
      <c r="DN48" s="734"/>
      <c r="DO48" s="734"/>
      <c r="DP48" s="734"/>
      <c r="DQ48" s="734"/>
      <c r="DR48" s="734"/>
      <c r="DS48" s="734"/>
      <c r="DT48" s="734"/>
      <c r="DU48" s="734"/>
      <c r="DV48" s="735"/>
      <c r="DW48" s="736"/>
      <c r="DX48" s="737"/>
      <c r="DY48" s="737"/>
      <c r="DZ48" s="737"/>
      <c r="EA48" s="737"/>
      <c r="EB48" s="737"/>
      <c r="EC48" s="738"/>
    </row>
    <row r="49" spans="82:133" ht="11.25" customHeight="1" x14ac:dyDescent="0.15">
      <c r="CD49" s="695" t="s">
        <v>365</v>
      </c>
      <c r="CE49" s="696"/>
      <c r="CF49" s="696"/>
      <c r="CG49" s="696"/>
      <c r="CH49" s="696"/>
      <c r="CI49" s="696"/>
      <c r="CJ49" s="696"/>
      <c r="CK49" s="696"/>
      <c r="CL49" s="696"/>
      <c r="CM49" s="696"/>
      <c r="CN49" s="696"/>
      <c r="CO49" s="696"/>
      <c r="CP49" s="696"/>
      <c r="CQ49" s="697"/>
      <c r="CR49" s="731">
        <v>45115411</v>
      </c>
      <c r="CS49" s="717"/>
      <c r="CT49" s="717"/>
      <c r="CU49" s="717"/>
      <c r="CV49" s="717"/>
      <c r="CW49" s="717"/>
      <c r="CX49" s="717"/>
      <c r="CY49" s="748"/>
      <c r="CZ49" s="743">
        <v>100</v>
      </c>
      <c r="DA49" s="749"/>
      <c r="DB49" s="749"/>
      <c r="DC49" s="750"/>
      <c r="DD49" s="751">
        <v>28900748</v>
      </c>
      <c r="DE49" s="717"/>
      <c r="DF49" s="717"/>
      <c r="DG49" s="717"/>
      <c r="DH49" s="717"/>
      <c r="DI49" s="717"/>
      <c r="DJ49" s="717"/>
      <c r="DK49" s="748"/>
      <c r="DL49" s="752"/>
      <c r="DM49" s="753"/>
      <c r="DN49" s="753"/>
      <c r="DO49" s="753"/>
      <c r="DP49" s="753"/>
      <c r="DQ49" s="753"/>
      <c r="DR49" s="753"/>
      <c r="DS49" s="753"/>
      <c r="DT49" s="753"/>
      <c r="DU49" s="753"/>
      <c r="DV49" s="754"/>
      <c r="DW49" s="755"/>
      <c r="DX49" s="756"/>
      <c r="DY49" s="756"/>
      <c r="DZ49" s="756"/>
      <c r="EA49" s="756"/>
      <c r="EB49" s="756"/>
      <c r="EC49" s="757"/>
    </row>
  </sheetData>
  <sheetProtection algorithmName="SHA-512" hashValue="jqlm6uUkUNaJIC5kl+ESv3e5YlijfXqqwZP528IJv4ptmuXBXlKnCfCGtqdo4sgdwykqwmEqy4qOX6NbsNk7Ow==" saltValue="8n9kF4kYNHjg7furMDtr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A1" zoomScale="70" zoomScaleNormal="25" zoomScaleSheetLayoutView="70" workbookViewId="0">
      <selection activeCell="AU69" sqref="AU69:AY6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3" t="s">
        <v>367</v>
      </c>
      <c r="DK2" s="794"/>
      <c r="DL2" s="794"/>
      <c r="DM2" s="794"/>
      <c r="DN2" s="794"/>
      <c r="DO2" s="795"/>
      <c r="DP2" s="250"/>
      <c r="DQ2" s="793" t="s">
        <v>368</v>
      </c>
      <c r="DR2" s="794"/>
      <c r="DS2" s="794"/>
      <c r="DT2" s="794"/>
      <c r="DU2" s="794"/>
      <c r="DV2" s="794"/>
      <c r="DW2" s="794"/>
      <c r="DX2" s="794"/>
      <c r="DY2" s="794"/>
      <c r="DZ2" s="79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6" t="s">
        <v>369</v>
      </c>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7" t="s">
        <v>371</v>
      </c>
      <c r="B5" s="788"/>
      <c r="C5" s="788"/>
      <c r="D5" s="788"/>
      <c r="E5" s="788"/>
      <c r="F5" s="788"/>
      <c r="G5" s="788"/>
      <c r="H5" s="788"/>
      <c r="I5" s="788"/>
      <c r="J5" s="788"/>
      <c r="K5" s="788"/>
      <c r="L5" s="788"/>
      <c r="M5" s="788"/>
      <c r="N5" s="788"/>
      <c r="O5" s="788"/>
      <c r="P5" s="789"/>
      <c r="Q5" s="764" t="s">
        <v>372</v>
      </c>
      <c r="R5" s="765"/>
      <c r="S5" s="765"/>
      <c r="T5" s="765"/>
      <c r="U5" s="766"/>
      <c r="V5" s="764" t="s">
        <v>373</v>
      </c>
      <c r="W5" s="765"/>
      <c r="X5" s="765"/>
      <c r="Y5" s="765"/>
      <c r="Z5" s="766"/>
      <c r="AA5" s="764" t="s">
        <v>374</v>
      </c>
      <c r="AB5" s="765"/>
      <c r="AC5" s="765"/>
      <c r="AD5" s="765"/>
      <c r="AE5" s="765"/>
      <c r="AF5" s="797" t="s">
        <v>375</v>
      </c>
      <c r="AG5" s="765"/>
      <c r="AH5" s="765"/>
      <c r="AI5" s="765"/>
      <c r="AJ5" s="776"/>
      <c r="AK5" s="765" t="s">
        <v>376</v>
      </c>
      <c r="AL5" s="765"/>
      <c r="AM5" s="765"/>
      <c r="AN5" s="765"/>
      <c r="AO5" s="766"/>
      <c r="AP5" s="764" t="s">
        <v>377</v>
      </c>
      <c r="AQ5" s="765"/>
      <c r="AR5" s="765"/>
      <c r="AS5" s="765"/>
      <c r="AT5" s="766"/>
      <c r="AU5" s="764" t="s">
        <v>378</v>
      </c>
      <c r="AV5" s="765"/>
      <c r="AW5" s="765"/>
      <c r="AX5" s="765"/>
      <c r="AY5" s="776"/>
      <c r="AZ5" s="257"/>
      <c r="BA5" s="257"/>
      <c r="BB5" s="257"/>
      <c r="BC5" s="257"/>
      <c r="BD5" s="257"/>
      <c r="BE5" s="258"/>
      <c r="BF5" s="258"/>
      <c r="BG5" s="258"/>
      <c r="BH5" s="258"/>
      <c r="BI5" s="258"/>
      <c r="BJ5" s="258"/>
      <c r="BK5" s="258"/>
      <c r="BL5" s="258"/>
      <c r="BM5" s="258"/>
      <c r="BN5" s="258"/>
      <c r="BO5" s="258"/>
      <c r="BP5" s="258"/>
      <c r="BQ5" s="787" t="s">
        <v>379</v>
      </c>
      <c r="BR5" s="788"/>
      <c r="BS5" s="788"/>
      <c r="BT5" s="788"/>
      <c r="BU5" s="788"/>
      <c r="BV5" s="788"/>
      <c r="BW5" s="788"/>
      <c r="BX5" s="788"/>
      <c r="BY5" s="788"/>
      <c r="BZ5" s="788"/>
      <c r="CA5" s="788"/>
      <c r="CB5" s="788"/>
      <c r="CC5" s="788"/>
      <c r="CD5" s="788"/>
      <c r="CE5" s="788"/>
      <c r="CF5" s="788"/>
      <c r="CG5" s="789"/>
      <c r="CH5" s="764" t="s">
        <v>380</v>
      </c>
      <c r="CI5" s="765"/>
      <c r="CJ5" s="765"/>
      <c r="CK5" s="765"/>
      <c r="CL5" s="766"/>
      <c r="CM5" s="764" t="s">
        <v>381</v>
      </c>
      <c r="CN5" s="765"/>
      <c r="CO5" s="765"/>
      <c r="CP5" s="765"/>
      <c r="CQ5" s="766"/>
      <c r="CR5" s="764" t="s">
        <v>382</v>
      </c>
      <c r="CS5" s="765"/>
      <c r="CT5" s="765"/>
      <c r="CU5" s="765"/>
      <c r="CV5" s="766"/>
      <c r="CW5" s="764" t="s">
        <v>383</v>
      </c>
      <c r="CX5" s="765"/>
      <c r="CY5" s="765"/>
      <c r="CZ5" s="765"/>
      <c r="DA5" s="766"/>
      <c r="DB5" s="764" t="s">
        <v>384</v>
      </c>
      <c r="DC5" s="765"/>
      <c r="DD5" s="765"/>
      <c r="DE5" s="765"/>
      <c r="DF5" s="766"/>
      <c r="DG5" s="770" t="s">
        <v>385</v>
      </c>
      <c r="DH5" s="771"/>
      <c r="DI5" s="771"/>
      <c r="DJ5" s="771"/>
      <c r="DK5" s="772"/>
      <c r="DL5" s="770" t="s">
        <v>386</v>
      </c>
      <c r="DM5" s="771"/>
      <c r="DN5" s="771"/>
      <c r="DO5" s="771"/>
      <c r="DP5" s="772"/>
      <c r="DQ5" s="764" t="s">
        <v>387</v>
      </c>
      <c r="DR5" s="765"/>
      <c r="DS5" s="765"/>
      <c r="DT5" s="765"/>
      <c r="DU5" s="766"/>
      <c r="DV5" s="764" t="s">
        <v>378</v>
      </c>
      <c r="DW5" s="765"/>
      <c r="DX5" s="765"/>
      <c r="DY5" s="765"/>
      <c r="DZ5" s="776"/>
      <c r="EA5" s="255"/>
    </row>
    <row r="6" spans="1:131" s="256" customFormat="1" ht="26.25" customHeight="1" thickBot="1" x14ac:dyDescent="0.2">
      <c r="A6" s="790"/>
      <c r="B6" s="791"/>
      <c r="C6" s="791"/>
      <c r="D6" s="791"/>
      <c r="E6" s="791"/>
      <c r="F6" s="791"/>
      <c r="G6" s="791"/>
      <c r="H6" s="791"/>
      <c r="I6" s="791"/>
      <c r="J6" s="791"/>
      <c r="K6" s="791"/>
      <c r="L6" s="791"/>
      <c r="M6" s="791"/>
      <c r="N6" s="791"/>
      <c r="O6" s="791"/>
      <c r="P6" s="792"/>
      <c r="Q6" s="767"/>
      <c r="R6" s="768"/>
      <c r="S6" s="768"/>
      <c r="T6" s="768"/>
      <c r="U6" s="769"/>
      <c r="V6" s="767"/>
      <c r="W6" s="768"/>
      <c r="X6" s="768"/>
      <c r="Y6" s="768"/>
      <c r="Z6" s="769"/>
      <c r="AA6" s="767"/>
      <c r="AB6" s="768"/>
      <c r="AC6" s="768"/>
      <c r="AD6" s="768"/>
      <c r="AE6" s="768"/>
      <c r="AF6" s="798"/>
      <c r="AG6" s="768"/>
      <c r="AH6" s="768"/>
      <c r="AI6" s="768"/>
      <c r="AJ6" s="777"/>
      <c r="AK6" s="768"/>
      <c r="AL6" s="768"/>
      <c r="AM6" s="768"/>
      <c r="AN6" s="768"/>
      <c r="AO6" s="769"/>
      <c r="AP6" s="767"/>
      <c r="AQ6" s="768"/>
      <c r="AR6" s="768"/>
      <c r="AS6" s="768"/>
      <c r="AT6" s="769"/>
      <c r="AU6" s="767"/>
      <c r="AV6" s="768"/>
      <c r="AW6" s="768"/>
      <c r="AX6" s="768"/>
      <c r="AY6" s="777"/>
      <c r="AZ6" s="253"/>
      <c r="BA6" s="253"/>
      <c r="BB6" s="253"/>
      <c r="BC6" s="253"/>
      <c r="BD6" s="253"/>
      <c r="BE6" s="254"/>
      <c r="BF6" s="254"/>
      <c r="BG6" s="254"/>
      <c r="BH6" s="254"/>
      <c r="BI6" s="254"/>
      <c r="BJ6" s="254"/>
      <c r="BK6" s="254"/>
      <c r="BL6" s="254"/>
      <c r="BM6" s="254"/>
      <c r="BN6" s="254"/>
      <c r="BO6" s="254"/>
      <c r="BP6" s="254"/>
      <c r="BQ6" s="790"/>
      <c r="BR6" s="791"/>
      <c r="BS6" s="791"/>
      <c r="BT6" s="791"/>
      <c r="BU6" s="791"/>
      <c r="BV6" s="791"/>
      <c r="BW6" s="791"/>
      <c r="BX6" s="791"/>
      <c r="BY6" s="791"/>
      <c r="BZ6" s="791"/>
      <c r="CA6" s="791"/>
      <c r="CB6" s="791"/>
      <c r="CC6" s="791"/>
      <c r="CD6" s="791"/>
      <c r="CE6" s="791"/>
      <c r="CF6" s="791"/>
      <c r="CG6" s="792"/>
      <c r="CH6" s="767"/>
      <c r="CI6" s="768"/>
      <c r="CJ6" s="768"/>
      <c r="CK6" s="768"/>
      <c r="CL6" s="769"/>
      <c r="CM6" s="767"/>
      <c r="CN6" s="768"/>
      <c r="CO6" s="768"/>
      <c r="CP6" s="768"/>
      <c r="CQ6" s="769"/>
      <c r="CR6" s="767"/>
      <c r="CS6" s="768"/>
      <c r="CT6" s="768"/>
      <c r="CU6" s="768"/>
      <c r="CV6" s="769"/>
      <c r="CW6" s="767"/>
      <c r="CX6" s="768"/>
      <c r="CY6" s="768"/>
      <c r="CZ6" s="768"/>
      <c r="DA6" s="769"/>
      <c r="DB6" s="767"/>
      <c r="DC6" s="768"/>
      <c r="DD6" s="768"/>
      <c r="DE6" s="768"/>
      <c r="DF6" s="769"/>
      <c r="DG6" s="773"/>
      <c r="DH6" s="774"/>
      <c r="DI6" s="774"/>
      <c r="DJ6" s="774"/>
      <c r="DK6" s="775"/>
      <c r="DL6" s="773"/>
      <c r="DM6" s="774"/>
      <c r="DN6" s="774"/>
      <c r="DO6" s="774"/>
      <c r="DP6" s="775"/>
      <c r="DQ6" s="767"/>
      <c r="DR6" s="768"/>
      <c r="DS6" s="768"/>
      <c r="DT6" s="768"/>
      <c r="DU6" s="769"/>
      <c r="DV6" s="767"/>
      <c r="DW6" s="768"/>
      <c r="DX6" s="768"/>
      <c r="DY6" s="768"/>
      <c r="DZ6" s="777"/>
      <c r="EA6" s="255"/>
    </row>
    <row r="7" spans="1:131" s="256" customFormat="1" ht="26.25" customHeight="1" thickTop="1" x14ac:dyDescent="0.15">
      <c r="A7" s="259">
        <v>1</v>
      </c>
      <c r="B7" s="778" t="s">
        <v>388</v>
      </c>
      <c r="C7" s="779"/>
      <c r="D7" s="779"/>
      <c r="E7" s="779"/>
      <c r="F7" s="779"/>
      <c r="G7" s="779"/>
      <c r="H7" s="779"/>
      <c r="I7" s="779"/>
      <c r="J7" s="779"/>
      <c r="K7" s="779"/>
      <c r="L7" s="779"/>
      <c r="M7" s="779"/>
      <c r="N7" s="779"/>
      <c r="O7" s="779"/>
      <c r="P7" s="780"/>
      <c r="Q7" s="781">
        <v>47138</v>
      </c>
      <c r="R7" s="782"/>
      <c r="S7" s="782"/>
      <c r="T7" s="782"/>
      <c r="U7" s="782"/>
      <c r="V7" s="782">
        <v>44770</v>
      </c>
      <c r="W7" s="782"/>
      <c r="X7" s="782"/>
      <c r="Y7" s="782"/>
      <c r="Z7" s="782"/>
      <c r="AA7" s="782">
        <v>2367</v>
      </c>
      <c r="AB7" s="782"/>
      <c r="AC7" s="782"/>
      <c r="AD7" s="782"/>
      <c r="AE7" s="783"/>
      <c r="AF7" s="784">
        <v>2180</v>
      </c>
      <c r="AG7" s="785"/>
      <c r="AH7" s="785"/>
      <c r="AI7" s="785"/>
      <c r="AJ7" s="786"/>
      <c r="AK7" s="821">
        <v>2098</v>
      </c>
      <c r="AL7" s="822"/>
      <c r="AM7" s="822"/>
      <c r="AN7" s="822"/>
      <c r="AO7" s="822"/>
      <c r="AP7" s="822">
        <v>34518</v>
      </c>
      <c r="AQ7" s="822"/>
      <c r="AR7" s="822"/>
      <c r="AS7" s="822"/>
      <c r="AT7" s="822"/>
      <c r="AU7" s="823"/>
      <c r="AV7" s="823"/>
      <c r="AW7" s="823"/>
      <c r="AX7" s="823"/>
      <c r="AY7" s="824"/>
      <c r="AZ7" s="253"/>
      <c r="BA7" s="253"/>
      <c r="BB7" s="253"/>
      <c r="BC7" s="253"/>
      <c r="BD7" s="253"/>
      <c r="BE7" s="254"/>
      <c r="BF7" s="254"/>
      <c r="BG7" s="254"/>
      <c r="BH7" s="254"/>
      <c r="BI7" s="254"/>
      <c r="BJ7" s="254"/>
      <c r="BK7" s="254"/>
      <c r="BL7" s="254"/>
      <c r="BM7" s="254"/>
      <c r="BN7" s="254"/>
      <c r="BO7" s="254"/>
      <c r="BP7" s="254"/>
      <c r="BQ7" s="260">
        <v>1</v>
      </c>
      <c r="BR7" s="261"/>
      <c r="BS7" s="825" t="s">
        <v>587</v>
      </c>
      <c r="BT7" s="826"/>
      <c r="BU7" s="826"/>
      <c r="BV7" s="826"/>
      <c r="BW7" s="826"/>
      <c r="BX7" s="826"/>
      <c r="BY7" s="826"/>
      <c r="BZ7" s="826"/>
      <c r="CA7" s="826"/>
      <c r="CB7" s="826"/>
      <c r="CC7" s="826"/>
      <c r="CD7" s="826"/>
      <c r="CE7" s="826"/>
      <c r="CF7" s="826"/>
      <c r="CG7" s="827"/>
      <c r="CH7" s="818">
        <v>-15</v>
      </c>
      <c r="CI7" s="819"/>
      <c r="CJ7" s="819"/>
      <c r="CK7" s="819"/>
      <c r="CL7" s="820"/>
      <c r="CM7" s="818">
        <v>382</v>
      </c>
      <c r="CN7" s="819"/>
      <c r="CO7" s="819"/>
      <c r="CP7" s="819"/>
      <c r="CQ7" s="820"/>
      <c r="CR7" s="818">
        <v>10</v>
      </c>
      <c r="CS7" s="819"/>
      <c r="CT7" s="819"/>
      <c r="CU7" s="819"/>
      <c r="CV7" s="820"/>
      <c r="CW7" s="818">
        <v>72</v>
      </c>
      <c r="CX7" s="819"/>
      <c r="CY7" s="819"/>
      <c r="CZ7" s="819"/>
      <c r="DA7" s="820"/>
      <c r="DB7" s="818" t="s">
        <v>593</v>
      </c>
      <c r="DC7" s="819"/>
      <c r="DD7" s="819"/>
      <c r="DE7" s="819"/>
      <c r="DF7" s="820"/>
      <c r="DG7" s="818" t="s">
        <v>593</v>
      </c>
      <c r="DH7" s="819"/>
      <c r="DI7" s="819"/>
      <c r="DJ7" s="819"/>
      <c r="DK7" s="820"/>
      <c r="DL7" s="818" t="s">
        <v>593</v>
      </c>
      <c r="DM7" s="819"/>
      <c r="DN7" s="819"/>
      <c r="DO7" s="819"/>
      <c r="DP7" s="820"/>
      <c r="DQ7" s="818" t="s">
        <v>593</v>
      </c>
      <c r="DR7" s="819"/>
      <c r="DS7" s="819"/>
      <c r="DT7" s="819"/>
      <c r="DU7" s="820"/>
      <c r="DV7" s="799"/>
      <c r="DW7" s="800"/>
      <c r="DX7" s="800"/>
      <c r="DY7" s="800"/>
      <c r="DZ7" s="801"/>
      <c r="EA7" s="255"/>
    </row>
    <row r="8" spans="1:131" s="256" customFormat="1" ht="26.25" customHeight="1" x14ac:dyDescent="0.15">
      <c r="A8" s="262">
        <v>2</v>
      </c>
      <c r="B8" s="802" t="s">
        <v>389</v>
      </c>
      <c r="C8" s="803"/>
      <c r="D8" s="803"/>
      <c r="E8" s="803"/>
      <c r="F8" s="803"/>
      <c r="G8" s="803"/>
      <c r="H8" s="803"/>
      <c r="I8" s="803"/>
      <c r="J8" s="803"/>
      <c r="K8" s="803"/>
      <c r="L8" s="803"/>
      <c r="M8" s="803"/>
      <c r="N8" s="803"/>
      <c r="O8" s="803"/>
      <c r="P8" s="804"/>
      <c r="Q8" s="805">
        <v>688</v>
      </c>
      <c r="R8" s="806"/>
      <c r="S8" s="806"/>
      <c r="T8" s="806"/>
      <c r="U8" s="806"/>
      <c r="V8" s="806">
        <v>688</v>
      </c>
      <c r="W8" s="806"/>
      <c r="X8" s="806"/>
      <c r="Y8" s="806"/>
      <c r="Z8" s="806"/>
      <c r="AA8" s="806" t="s">
        <v>591</v>
      </c>
      <c r="AB8" s="806"/>
      <c r="AC8" s="806"/>
      <c r="AD8" s="806"/>
      <c r="AE8" s="807"/>
      <c r="AF8" s="808" t="s">
        <v>136</v>
      </c>
      <c r="AG8" s="809"/>
      <c r="AH8" s="809"/>
      <c r="AI8" s="809"/>
      <c r="AJ8" s="810"/>
      <c r="AK8" s="811">
        <v>345</v>
      </c>
      <c r="AL8" s="812"/>
      <c r="AM8" s="812"/>
      <c r="AN8" s="812"/>
      <c r="AO8" s="812"/>
      <c r="AP8" s="812" t="s">
        <v>591</v>
      </c>
      <c r="AQ8" s="812"/>
      <c r="AR8" s="812"/>
      <c r="AS8" s="812"/>
      <c r="AT8" s="812"/>
      <c r="AU8" s="813"/>
      <c r="AV8" s="813"/>
      <c r="AW8" s="813"/>
      <c r="AX8" s="813"/>
      <c r="AY8" s="814"/>
      <c r="AZ8" s="253"/>
      <c r="BA8" s="253"/>
      <c r="BB8" s="253"/>
      <c r="BC8" s="253"/>
      <c r="BD8" s="253"/>
      <c r="BE8" s="254"/>
      <c r="BF8" s="254"/>
      <c r="BG8" s="254"/>
      <c r="BH8" s="254"/>
      <c r="BI8" s="254"/>
      <c r="BJ8" s="254"/>
      <c r="BK8" s="254"/>
      <c r="BL8" s="254"/>
      <c r="BM8" s="254"/>
      <c r="BN8" s="254"/>
      <c r="BO8" s="254"/>
      <c r="BP8" s="254"/>
      <c r="BQ8" s="263">
        <v>2</v>
      </c>
      <c r="BR8" s="264"/>
      <c r="BS8" s="815" t="s">
        <v>588</v>
      </c>
      <c r="BT8" s="816"/>
      <c r="BU8" s="816"/>
      <c r="BV8" s="816"/>
      <c r="BW8" s="816"/>
      <c r="BX8" s="816"/>
      <c r="BY8" s="816"/>
      <c r="BZ8" s="816"/>
      <c r="CA8" s="816"/>
      <c r="CB8" s="816"/>
      <c r="CC8" s="816"/>
      <c r="CD8" s="816"/>
      <c r="CE8" s="816"/>
      <c r="CF8" s="816"/>
      <c r="CG8" s="817"/>
      <c r="CH8" s="828">
        <v>6</v>
      </c>
      <c r="CI8" s="829"/>
      <c r="CJ8" s="829"/>
      <c r="CK8" s="829"/>
      <c r="CL8" s="830"/>
      <c r="CM8" s="828">
        <v>488</v>
      </c>
      <c r="CN8" s="829"/>
      <c r="CO8" s="829"/>
      <c r="CP8" s="829"/>
      <c r="CQ8" s="830"/>
      <c r="CR8" s="828">
        <v>403</v>
      </c>
      <c r="CS8" s="829"/>
      <c r="CT8" s="829"/>
      <c r="CU8" s="829"/>
      <c r="CV8" s="830"/>
      <c r="CW8" s="828">
        <v>105</v>
      </c>
      <c r="CX8" s="829"/>
      <c r="CY8" s="829"/>
      <c r="CZ8" s="829"/>
      <c r="DA8" s="830"/>
      <c r="DB8" s="828" t="s">
        <v>593</v>
      </c>
      <c r="DC8" s="829"/>
      <c r="DD8" s="829"/>
      <c r="DE8" s="829"/>
      <c r="DF8" s="830"/>
      <c r="DG8" s="828" t="s">
        <v>593</v>
      </c>
      <c r="DH8" s="829"/>
      <c r="DI8" s="829"/>
      <c r="DJ8" s="829"/>
      <c r="DK8" s="830"/>
      <c r="DL8" s="828" t="s">
        <v>593</v>
      </c>
      <c r="DM8" s="829"/>
      <c r="DN8" s="829"/>
      <c r="DO8" s="829"/>
      <c r="DP8" s="830"/>
      <c r="DQ8" s="828" t="s">
        <v>593</v>
      </c>
      <c r="DR8" s="829"/>
      <c r="DS8" s="829"/>
      <c r="DT8" s="829"/>
      <c r="DU8" s="830"/>
      <c r="DV8" s="831"/>
      <c r="DW8" s="832"/>
      <c r="DX8" s="832"/>
      <c r="DY8" s="832"/>
      <c r="DZ8" s="833"/>
      <c r="EA8" s="255"/>
    </row>
    <row r="9" spans="1:131" s="256" customFormat="1" ht="26.25" customHeight="1" x14ac:dyDescent="0.15">
      <c r="A9" s="262">
        <v>3</v>
      </c>
      <c r="B9" s="802" t="s">
        <v>390</v>
      </c>
      <c r="C9" s="803"/>
      <c r="D9" s="803"/>
      <c r="E9" s="803"/>
      <c r="F9" s="803"/>
      <c r="G9" s="803"/>
      <c r="H9" s="803"/>
      <c r="I9" s="803"/>
      <c r="J9" s="803"/>
      <c r="K9" s="803"/>
      <c r="L9" s="803"/>
      <c r="M9" s="803"/>
      <c r="N9" s="803"/>
      <c r="O9" s="803"/>
      <c r="P9" s="804"/>
      <c r="Q9" s="805">
        <v>16</v>
      </c>
      <c r="R9" s="806"/>
      <c r="S9" s="806"/>
      <c r="T9" s="806"/>
      <c r="U9" s="806"/>
      <c r="V9" s="806">
        <v>1</v>
      </c>
      <c r="W9" s="806"/>
      <c r="X9" s="806"/>
      <c r="Y9" s="806"/>
      <c r="Z9" s="806"/>
      <c r="AA9" s="806">
        <v>14</v>
      </c>
      <c r="AB9" s="806"/>
      <c r="AC9" s="806"/>
      <c r="AD9" s="806"/>
      <c r="AE9" s="807"/>
      <c r="AF9" s="808">
        <v>14</v>
      </c>
      <c r="AG9" s="809"/>
      <c r="AH9" s="809"/>
      <c r="AI9" s="809"/>
      <c r="AJ9" s="810"/>
      <c r="AK9" s="811">
        <v>0</v>
      </c>
      <c r="AL9" s="812"/>
      <c r="AM9" s="812"/>
      <c r="AN9" s="812"/>
      <c r="AO9" s="812"/>
      <c r="AP9" s="812" t="s">
        <v>591</v>
      </c>
      <c r="AQ9" s="812"/>
      <c r="AR9" s="812"/>
      <c r="AS9" s="812"/>
      <c r="AT9" s="812"/>
      <c r="AU9" s="813"/>
      <c r="AV9" s="813"/>
      <c r="AW9" s="813"/>
      <c r="AX9" s="813"/>
      <c r="AY9" s="814"/>
      <c r="AZ9" s="253"/>
      <c r="BA9" s="253"/>
      <c r="BB9" s="253"/>
      <c r="BC9" s="253"/>
      <c r="BD9" s="253"/>
      <c r="BE9" s="254"/>
      <c r="BF9" s="254"/>
      <c r="BG9" s="254"/>
      <c r="BH9" s="254"/>
      <c r="BI9" s="254"/>
      <c r="BJ9" s="254"/>
      <c r="BK9" s="254"/>
      <c r="BL9" s="254"/>
      <c r="BM9" s="254"/>
      <c r="BN9" s="254"/>
      <c r="BO9" s="254"/>
      <c r="BP9" s="254"/>
      <c r="BQ9" s="263">
        <v>3</v>
      </c>
      <c r="BR9" s="264"/>
      <c r="BS9" s="815" t="s">
        <v>589</v>
      </c>
      <c r="BT9" s="816"/>
      <c r="BU9" s="816"/>
      <c r="BV9" s="816"/>
      <c r="BW9" s="816"/>
      <c r="BX9" s="816"/>
      <c r="BY9" s="816"/>
      <c r="BZ9" s="816"/>
      <c r="CA9" s="816"/>
      <c r="CB9" s="816"/>
      <c r="CC9" s="816"/>
      <c r="CD9" s="816"/>
      <c r="CE9" s="816"/>
      <c r="CF9" s="816"/>
      <c r="CG9" s="817"/>
      <c r="CH9" s="828">
        <v>18</v>
      </c>
      <c r="CI9" s="829"/>
      <c r="CJ9" s="829"/>
      <c r="CK9" s="829"/>
      <c r="CL9" s="830"/>
      <c r="CM9" s="828">
        <v>612</v>
      </c>
      <c r="CN9" s="829"/>
      <c r="CO9" s="829"/>
      <c r="CP9" s="829"/>
      <c r="CQ9" s="830"/>
      <c r="CR9" s="828">
        <v>6</v>
      </c>
      <c r="CS9" s="829"/>
      <c r="CT9" s="829"/>
      <c r="CU9" s="829"/>
      <c r="CV9" s="830"/>
      <c r="CW9" s="828" t="s">
        <v>593</v>
      </c>
      <c r="CX9" s="829"/>
      <c r="CY9" s="829"/>
      <c r="CZ9" s="829"/>
      <c r="DA9" s="830"/>
      <c r="DB9" s="828" t="s">
        <v>593</v>
      </c>
      <c r="DC9" s="829"/>
      <c r="DD9" s="829"/>
      <c r="DE9" s="829"/>
      <c r="DF9" s="830"/>
      <c r="DG9" s="828" t="s">
        <v>593</v>
      </c>
      <c r="DH9" s="829"/>
      <c r="DI9" s="829"/>
      <c r="DJ9" s="829"/>
      <c r="DK9" s="830"/>
      <c r="DL9" s="828" t="s">
        <v>593</v>
      </c>
      <c r="DM9" s="829"/>
      <c r="DN9" s="829"/>
      <c r="DO9" s="829"/>
      <c r="DP9" s="830"/>
      <c r="DQ9" s="828" t="s">
        <v>593</v>
      </c>
      <c r="DR9" s="829"/>
      <c r="DS9" s="829"/>
      <c r="DT9" s="829"/>
      <c r="DU9" s="830"/>
      <c r="DV9" s="831"/>
      <c r="DW9" s="832"/>
      <c r="DX9" s="832"/>
      <c r="DY9" s="832"/>
      <c r="DZ9" s="833"/>
      <c r="EA9" s="255"/>
    </row>
    <row r="10" spans="1:131" s="256" customFormat="1" ht="26.25" customHeight="1" x14ac:dyDescent="0.15">
      <c r="A10" s="262">
        <v>4</v>
      </c>
      <c r="B10" s="802" t="s">
        <v>391</v>
      </c>
      <c r="C10" s="803"/>
      <c r="D10" s="803"/>
      <c r="E10" s="803"/>
      <c r="F10" s="803"/>
      <c r="G10" s="803"/>
      <c r="H10" s="803"/>
      <c r="I10" s="803"/>
      <c r="J10" s="803"/>
      <c r="K10" s="803"/>
      <c r="L10" s="803"/>
      <c r="M10" s="803"/>
      <c r="N10" s="803"/>
      <c r="O10" s="803"/>
      <c r="P10" s="804"/>
      <c r="Q10" s="805">
        <v>21</v>
      </c>
      <c r="R10" s="806"/>
      <c r="S10" s="806"/>
      <c r="T10" s="806"/>
      <c r="U10" s="806"/>
      <c r="V10" s="806">
        <v>16</v>
      </c>
      <c r="W10" s="806"/>
      <c r="X10" s="806"/>
      <c r="Y10" s="806"/>
      <c r="Z10" s="806"/>
      <c r="AA10" s="806">
        <v>5</v>
      </c>
      <c r="AB10" s="806"/>
      <c r="AC10" s="806"/>
      <c r="AD10" s="806"/>
      <c r="AE10" s="807"/>
      <c r="AF10" s="808">
        <v>5</v>
      </c>
      <c r="AG10" s="809"/>
      <c r="AH10" s="809"/>
      <c r="AI10" s="809"/>
      <c r="AJ10" s="810"/>
      <c r="AK10" s="811" t="s">
        <v>591</v>
      </c>
      <c r="AL10" s="812"/>
      <c r="AM10" s="812"/>
      <c r="AN10" s="812"/>
      <c r="AO10" s="812"/>
      <c r="AP10" s="812" t="s">
        <v>591</v>
      </c>
      <c r="AQ10" s="812"/>
      <c r="AR10" s="812"/>
      <c r="AS10" s="812"/>
      <c r="AT10" s="812"/>
      <c r="AU10" s="813"/>
      <c r="AV10" s="813"/>
      <c r="AW10" s="813"/>
      <c r="AX10" s="813"/>
      <c r="AY10" s="814"/>
      <c r="AZ10" s="253"/>
      <c r="BA10" s="253"/>
      <c r="BB10" s="253"/>
      <c r="BC10" s="253"/>
      <c r="BD10" s="253"/>
      <c r="BE10" s="254"/>
      <c r="BF10" s="254"/>
      <c r="BG10" s="254"/>
      <c r="BH10" s="254"/>
      <c r="BI10" s="254"/>
      <c r="BJ10" s="254"/>
      <c r="BK10" s="254"/>
      <c r="BL10" s="254"/>
      <c r="BM10" s="254"/>
      <c r="BN10" s="254"/>
      <c r="BO10" s="254"/>
      <c r="BP10" s="254"/>
      <c r="BQ10" s="263">
        <v>4</v>
      </c>
      <c r="BR10" s="264"/>
      <c r="BS10" s="815"/>
      <c r="BT10" s="816"/>
      <c r="BU10" s="816"/>
      <c r="BV10" s="816"/>
      <c r="BW10" s="816"/>
      <c r="BX10" s="816"/>
      <c r="BY10" s="816"/>
      <c r="BZ10" s="816"/>
      <c r="CA10" s="816"/>
      <c r="CB10" s="816"/>
      <c r="CC10" s="816"/>
      <c r="CD10" s="816"/>
      <c r="CE10" s="816"/>
      <c r="CF10" s="816"/>
      <c r="CG10" s="817"/>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31"/>
      <c r="DW10" s="832"/>
      <c r="DX10" s="832"/>
      <c r="DY10" s="832"/>
      <c r="DZ10" s="833"/>
      <c r="EA10" s="255"/>
    </row>
    <row r="11" spans="1:131" s="256" customFormat="1" ht="26.25" customHeight="1" x14ac:dyDescent="0.15">
      <c r="A11" s="262">
        <v>5</v>
      </c>
      <c r="B11" s="802"/>
      <c r="C11" s="803"/>
      <c r="D11" s="803"/>
      <c r="E11" s="803"/>
      <c r="F11" s="803"/>
      <c r="G11" s="803"/>
      <c r="H11" s="803"/>
      <c r="I11" s="803"/>
      <c r="J11" s="803"/>
      <c r="K11" s="803"/>
      <c r="L11" s="803"/>
      <c r="M11" s="803"/>
      <c r="N11" s="803"/>
      <c r="O11" s="803"/>
      <c r="P11" s="804"/>
      <c r="Q11" s="805"/>
      <c r="R11" s="806"/>
      <c r="S11" s="806"/>
      <c r="T11" s="806"/>
      <c r="U11" s="806"/>
      <c r="V11" s="806"/>
      <c r="W11" s="806"/>
      <c r="X11" s="806"/>
      <c r="Y11" s="806"/>
      <c r="Z11" s="806"/>
      <c r="AA11" s="806"/>
      <c r="AB11" s="806"/>
      <c r="AC11" s="806"/>
      <c r="AD11" s="806"/>
      <c r="AE11" s="807"/>
      <c r="AF11" s="808"/>
      <c r="AG11" s="809"/>
      <c r="AH11" s="809"/>
      <c r="AI11" s="809"/>
      <c r="AJ11" s="810"/>
      <c r="AK11" s="811"/>
      <c r="AL11" s="812"/>
      <c r="AM11" s="812"/>
      <c r="AN11" s="812"/>
      <c r="AO11" s="812"/>
      <c r="AP11" s="812"/>
      <c r="AQ11" s="812"/>
      <c r="AR11" s="812"/>
      <c r="AS11" s="812"/>
      <c r="AT11" s="812"/>
      <c r="AU11" s="813"/>
      <c r="AV11" s="813"/>
      <c r="AW11" s="813"/>
      <c r="AX11" s="813"/>
      <c r="AY11" s="814"/>
      <c r="AZ11" s="253"/>
      <c r="BA11" s="253"/>
      <c r="BB11" s="253"/>
      <c r="BC11" s="253"/>
      <c r="BD11" s="253"/>
      <c r="BE11" s="254"/>
      <c r="BF11" s="254"/>
      <c r="BG11" s="254"/>
      <c r="BH11" s="254"/>
      <c r="BI11" s="254"/>
      <c r="BJ11" s="254"/>
      <c r="BK11" s="254"/>
      <c r="BL11" s="254"/>
      <c r="BM11" s="254"/>
      <c r="BN11" s="254"/>
      <c r="BO11" s="254"/>
      <c r="BP11" s="254"/>
      <c r="BQ11" s="263">
        <v>5</v>
      </c>
      <c r="BR11" s="264"/>
      <c r="BS11" s="815"/>
      <c r="BT11" s="816"/>
      <c r="BU11" s="816"/>
      <c r="BV11" s="816"/>
      <c r="BW11" s="816"/>
      <c r="BX11" s="816"/>
      <c r="BY11" s="816"/>
      <c r="BZ11" s="816"/>
      <c r="CA11" s="816"/>
      <c r="CB11" s="816"/>
      <c r="CC11" s="816"/>
      <c r="CD11" s="816"/>
      <c r="CE11" s="816"/>
      <c r="CF11" s="816"/>
      <c r="CG11" s="817"/>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31"/>
      <c r="DW11" s="832"/>
      <c r="DX11" s="832"/>
      <c r="DY11" s="832"/>
      <c r="DZ11" s="833"/>
      <c r="EA11" s="255"/>
    </row>
    <row r="12" spans="1:131" s="256" customFormat="1" ht="26.25" customHeight="1" x14ac:dyDescent="0.15">
      <c r="A12" s="262">
        <v>6</v>
      </c>
      <c r="B12" s="802"/>
      <c r="C12" s="803"/>
      <c r="D12" s="803"/>
      <c r="E12" s="803"/>
      <c r="F12" s="803"/>
      <c r="G12" s="803"/>
      <c r="H12" s="803"/>
      <c r="I12" s="803"/>
      <c r="J12" s="803"/>
      <c r="K12" s="803"/>
      <c r="L12" s="803"/>
      <c r="M12" s="803"/>
      <c r="N12" s="803"/>
      <c r="O12" s="803"/>
      <c r="P12" s="804"/>
      <c r="Q12" s="805"/>
      <c r="R12" s="806"/>
      <c r="S12" s="806"/>
      <c r="T12" s="806"/>
      <c r="U12" s="806"/>
      <c r="V12" s="806"/>
      <c r="W12" s="806"/>
      <c r="X12" s="806"/>
      <c r="Y12" s="806"/>
      <c r="Z12" s="806"/>
      <c r="AA12" s="806"/>
      <c r="AB12" s="806"/>
      <c r="AC12" s="806"/>
      <c r="AD12" s="806"/>
      <c r="AE12" s="807"/>
      <c r="AF12" s="808"/>
      <c r="AG12" s="809"/>
      <c r="AH12" s="809"/>
      <c r="AI12" s="809"/>
      <c r="AJ12" s="810"/>
      <c r="AK12" s="811"/>
      <c r="AL12" s="812"/>
      <c r="AM12" s="812"/>
      <c r="AN12" s="812"/>
      <c r="AO12" s="812"/>
      <c r="AP12" s="812"/>
      <c r="AQ12" s="812"/>
      <c r="AR12" s="812"/>
      <c r="AS12" s="812"/>
      <c r="AT12" s="812"/>
      <c r="AU12" s="813"/>
      <c r="AV12" s="813"/>
      <c r="AW12" s="813"/>
      <c r="AX12" s="813"/>
      <c r="AY12" s="814"/>
      <c r="AZ12" s="253"/>
      <c r="BA12" s="253"/>
      <c r="BB12" s="253"/>
      <c r="BC12" s="253"/>
      <c r="BD12" s="253"/>
      <c r="BE12" s="254"/>
      <c r="BF12" s="254"/>
      <c r="BG12" s="254"/>
      <c r="BH12" s="254"/>
      <c r="BI12" s="254"/>
      <c r="BJ12" s="254"/>
      <c r="BK12" s="254"/>
      <c r="BL12" s="254"/>
      <c r="BM12" s="254"/>
      <c r="BN12" s="254"/>
      <c r="BO12" s="254"/>
      <c r="BP12" s="254"/>
      <c r="BQ12" s="263">
        <v>6</v>
      </c>
      <c r="BR12" s="264"/>
      <c r="BS12" s="815"/>
      <c r="BT12" s="816"/>
      <c r="BU12" s="816"/>
      <c r="BV12" s="816"/>
      <c r="BW12" s="816"/>
      <c r="BX12" s="816"/>
      <c r="BY12" s="816"/>
      <c r="BZ12" s="816"/>
      <c r="CA12" s="816"/>
      <c r="CB12" s="816"/>
      <c r="CC12" s="816"/>
      <c r="CD12" s="816"/>
      <c r="CE12" s="816"/>
      <c r="CF12" s="816"/>
      <c r="CG12" s="817"/>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31"/>
      <c r="DW12" s="832"/>
      <c r="DX12" s="832"/>
      <c r="DY12" s="832"/>
      <c r="DZ12" s="833"/>
      <c r="EA12" s="255"/>
    </row>
    <row r="13" spans="1:131" s="256" customFormat="1" ht="26.25" customHeight="1" x14ac:dyDescent="0.15">
      <c r="A13" s="262">
        <v>7</v>
      </c>
      <c r="B13" s="802"/>
      <c r="C13" s="803"/>
      <c r="D13" s="803"/>
      <c r="E13" s="803"/>
      <c r="F13" s="803"/>
      <c r="G13" s="803"/>
      <c r="H13" s="803"/>
      <c r="I13" s="803"/>
      <c r="J13" s="803"/>
      <c r="K13" s="803"/>
      <c r="L13" s="803"/>
      <c r="M13" s="803"/>
      <c r="N13" s="803"/>
      <c r="O13" s="803"/>
      <c r="P13" s="804"/>
      <c r="Q13" s="805"/>
      <c r="R13" s="806"/>
      <c r="S13" s="806"/>
      <c r="T13" s="806"/>
      <c r="U13" s="806"/>
      <c r="V13" s="806"/>
      <c r="W13" s="806"/>
      <c r="X13" s="806"/>
      <c r="Y13" s="806"/>
      <c r="Z13" s="806"/>
      <c r="AA13" s="806"/>
      <c r="AB13" s="806"/>
      <c r="AC13" s="806"/>
      <c r="AD13" s="806"/>
      <c r="AE13" s="807"/>
      <c r="AF13" s="808"/>
      <c r="AG13" s="809"/>
      <c r="AH13" s="809"/>
      <c r="AI13" s="809"/>
      <c r="AJ13" s="810"/>
      <c r="AK13" s="811"/>
      <c r="AL13" s="812"/>
      <c r="AM13" s="812"/>
      <c r="AN13" s="812"/>
      <c r="AO13" s="812"/>
      <c r="AP13" s="812"/>
      <c r="AQ13" s="812"/>
      <c r="AR13" s="812"/>
      <c r="AS13" s="812"/>
      <c r="AT13" s="812"/>
      <c r="AU13" s="813"/>
      <c r="AV13" s="813"/>
      <c r="AW13" s="813"/>
      <c r="AX13" s="813"/>
      <c r="AY13" s="814"/>
      <c r="AZ13" s="253"/>
      <c r="BA13" s="253"/>
      <c r="BB13" s="253"/>
      <c r="BC13" s="253"/>
      <c r="BD13" s="253"/>
      <c r="BE13" s="254"/>
      <c r="BF13" s="254"/>
      <c r="BG13" s="254"/>
      <c r="BH13" s="254"/>
      <c r="BI13" s="254"/>
      <c r="BJ13" s="254"/>
      <c r="BK13" s="254"/>
      <c r="BL13" s="254"/>
      <c r="BM13" s="254"/>
      <c r="BN13" s="254"/>
      <c r="BO13" s="254"/>
      <c r="BP13" s="254"/>
      <c r="BQ13" s="263">
        <v>7</v>
      </c>
      <c r="BR13" s="264"/>
      <c r="BS13" s="815"/>
      <c r="BT13" s="816"/>
      <c r="BU13" s="816"/>
      <c r="BV13" s="816"/>
      <c r="BW13" s="816"/>
      <c r="BX13" s="816"/>
      <c r="BY13" s="816"/>
      <c r="BZ13" s="816"/>
      <c r="CA13" s="816"/>
      <c r="CB13" s="816"/>
      <c r="CC13" s="816"/>
      <c r="CD13" s="816"/>
      <c r="CE13" s="816"/>
      <c r="CF13" s="816"/>
      <c r="CG13" s="817"/>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31"/>
      <c r="DW13" s="832"/>
      <c r="DX13" s="832"/>
      <c r="DY13" s="832"/>
      <c r="DZ13" s="833"/>
      <c r="EA13" s="255"/>
    </row>
    <row r="14" spans="1:131" s="256" customFormat="1" ht="26.25" customHeight="1" x14ac:dyDescent="0.15">
      <c r="A14" s="262">
        <v>8</v>
      </c>
      <c r="B14" s="802"/>
      <c r="C14" s="803"/>
      <c r="D14" s="803"/>
      <c r="E14" s="803"/>
      <c r="F14" s="803"/>
      <c r="G14" s="803"/>
      <c r="H14" s="803"/>
      <c r="I14" s="803"/>
      <c r="J14" s="803"/>
      <c r="K14" s="803"/>
      <c r="L14" s="803"/>
      <c r="M14" s="803"/>
      <c r="N14" s="803"/>
      <c r="O14" s="803"/>
      <c r="P14" s="804"/>
      <c r="Q14" s="805"/>
      <c r="R14" s="806"/>
      <c r="S14" s="806"/>
      <c r="T14" s="806"/>
      <c r="U14" s="806"/>
      <c r="V14" s="806"/>
      <c r="W14" s="806"/>
      <c r="X14" s="806"/>
      <c r="Y14" s="806"/>
      <c r="Z14" s="806"/>
      <c r="AA14" s="806"/>
      <c r="AB14" s="806"/>
      <c r="AC14" s="806"/>
      <c r="AD14" s="806"/>
      <c r="AE14" s="807"/>
      <c r="AF14" s="808"/>
      <c r="AG14" s="809"/>
      <c r="AH14" s="809"/>
      <c r="AI14" s="809"/>
      <c r="AJ14" s="810"/>
      <c r="AK14" s="811"/>
      <c r="AL14" s="812"/>
      <c r="AM14" s="812"/>
      <c r="AN14" s="812"/>
      <c r="AO14" s="812"/>
      <c r="AP14" s="812"/>
      <c r="AQ14" s="812"/>
      <c r="AR14" s="812"/>
      <c r="AS14" s="812"/>
      <c r="AT14" s="812"/>
      <c r="AU14" s="813"/>
      <c r="AV14" s="813"/>
      <c r="AW14" s="813"/>
      <c r="AX14" s="813"/>
      <c r="AY14" s="814"/>
      <c r="AZ14" s="253"/>
      <c r="BA14" s="253"/>
      <c r="BB14" s="253"/>
      <c r="BC14" s="253"/>
      <c r="BD14" s="253"/>
      <c r="BE14" s="254"/>
      <c r="BF14" s="254"/>
      <c r="BG14" s="254"/>
      <c r="BH14" s="254"/>
      <c r="BI14" s="254"/>
      <c r="BJ14" s="254"/>
      <c r="BK14" s="254"/>
      <c r="BL14" s="254"/>
      <c r="BM14" s="254"/>
      <c r="BN14" s="254"/>
      <c r="BO14" s="254"/>
      <c r="BP14" s="254"/>
      <c r="BQ14" s="263">
        <v>8</v>
      </c>
      <c r="BR14" s="264"/>
      <c r="BS14" s="815"/>
      <c r="BT14" s="816"/>
      <c r="BU14" s="816"/>
      <c r="BV14" s="816"/>
      <c r="BW14" s="816"/>
      <c r="BX14" s="816"/>
      <c r="BY14" s="816"/>
      <c r="BZ14" s="816"/>
      <c r="CA14" s="816"/>
      <c r="CB14" s="816"/>
      <c r="CC14" s="816"/>
      <c r="CD14" s="816"/>
      <c r="CE14" s="816"/>
      <c r="CF14" s="816"/>
      <c r="CG14" s="817"/>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31"/>
      <c r="DW14" s="832"/>
      <c r="DX14" s="832"/>
      <c r="DY14" s="832"/>
      <c r="DZ14" s="833"/>
      <c r="EA14" s="255"/>
    </row>
    <row r="15" spans="1:131" s="256" customFormat="1" ht="26.25" customHeight="1" x14ac:dyDescent="0.15">
      <c r="A15" s="262">
        <v>9</v>
      </c>
      <c r="B15" s="802"/>
      <c r="C15" s="803"/>
      <c r="D15" s="803"/>
      <c r="E15" s="803"/>
      <c r="F15" s="803"/>
      <c r="G15" s="803"/>
      <c r="H15" s="803"/>
      <c r="I15" s="803"/>
      <c r="J15" s="803"/>
      <c r="K15" s="803"/>
      <c r="L15" s="803"/>
      <c r="M15" s="803"/>
      <c r="N15" s="803"/>
      <c r="O15" s="803"/>
      <c r="P15" s="804"/>
      <c r="Q15" s="805"/>
      <c r="R15" s="806"/>
      <c r="S15" s="806"/>
      <c r="T15" s="806"/>
      <c r="U15" s="806"/>
      <c r="V15" s="806"/>
      <c r="W15" s="806"/>
      <c r="X15" s="806"/>
      <c r="Y15" s="806"/>
      <c r="Z15" s="806"/>
      <c r="AA15" s="806"/>
      <c r="AB15" s="806"/>
      <c r="AC15" s="806"/>
      <c r="AD15" s="806"/>
      <c r="AE15" s="807"/>
      <c r="AF15" s="808"/>
      <c r="AG15" s="809"/>
      <c r="AH15" s="809"/>
      <c r="AI15" s="809"/>
      <c r="AJ15" s="810"/>
      <c r="AK15" s="811"/>
      <c r="AL15" s="812"/>
      <c r="AM15" s="812"/>
      <c r="AN15" s="812"/>
      <c r="AO15" s="812"/>
      <c r="AP15" s="812"/>
      <c r="AQ15" s="812"/>
      <c r="AR15" s="812"/>
      <c r="AS15" s="812"/>
      <c r="AT15" s="812"/>
      <c r="AU15" s="813"/>
      <c r="AV15" s="813"/>
      <c r="AW15" s="813"/>
      <c r="AX15" s="813"/>
      <c r="AY15" s="814"/>
      <c r="AZ15" s="253"/>
      <c r="BA15" s="253"/>
      <c r="BB15" s="253"/>
      <c r="BC15" s="253"/>
      <c r="BD15" s="253"/>
      <c r="BE15" s="254"/>
      <c r="BF15" s="254"/>
      <c r="BG15" s="254"/>
      <c r="BH15" s="254"/>
      <c r="BI15" s="254"/>
      <c r="BJ15" s="254"/>
      <c r="BK15" s="254"/>
      <c r="BL15" s="254"/>
      <c r="BM15" s="254"/>
      <c r="BN15" s="254"/>
      <c r="BO15" s="254"/>
      <c r="BP15" s="254"/>
      <c r="BQ15" s="263">
        <v>9</v>
      </c>
      <c r="BR15" s="264"/>
      <c r="BS15" s="815"/>
      <c r="BT15" s="816"/>
      <c r="BU15" s="816"/>
      <c r="BV15" s="816"/>
      <c r="BW15" s="816"/>
      <c r="BX15" s="816"/>
      <c r="BY15" s="816"/>
      <c r="BZ15" s="816"/>
      <c r="CA15" s="816"/>
      <c r="CB15" s="816"/>
      <c r="CC15" s="816"/>
      <c r="CD15" s="816"/>
      <c r="CE15" s="816"/>
      <c r="CF15" s="816"/>
      <c r="CG15" s="817"/>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31"/>
      <c r="DW15" s="832"/>
      <c r="DX15" s="832"/>
      <c r="DY15" s="832"/>
      <c r="DZ15" s="833"/>
      <c r="EA15" s="255"/>
    </row>
    <row r="16" spans="1:131" s="256" customFormat="1" ht="26.25" customHeight="1" x14ac:dyDescent="0.15">
      <c r="A16" s="262">
        <v>10</v>
      </c>
      <c r="B16" s="802"/>
      <c r="C16" s="803"/>
      <c r="D16" s="803"/>
      <c r="E16" s="803"/>
      <c r="F16" s="803"/>
      <c r="G16" s="803"/>
      <c r="H16" s="803"/>
      <c r="I16" s="803"/>
      <c r="J16" s="803"/>
      <c r="K16" s="803"/>
      <c r="L16" s="803"/>
      <c r="M16" s="803"/>
      <c r="N16" s="803"/>
      <c r="O16" s="803"/>
      <c r="P16" s="804"/>
      <c r="Q16" s="805"/>
      <c r="R16" s="806"/>
      <c r="S16" s="806"/>
      <c r="T16" s="806"/>
      <c r="U16" s="806"/>
      <c r="V16" s="806"/>
      <c r="W16" s="806"/>
      <c r="X16" s="806"/>
      <c r="Y16" s="806"/>
      <c r="Z16" s="806"/>
      <c r="AA16" s="806"/>
      <c r="AB16" s="806"/>
      <c r="AC16" s="806"/>
      <c r="AD16" s="806"/>
      <c r="AE16" s="807"/>
      <c r="AF16" s="808"/>
      <c r="AG16" s="809"/>
      <c r="AH16" s="809"/>
      <c r="AI16" s="809"/>
      <c r="AJ16" s="810"/>
      <c r="AK16" s="811"/>
      <c r="AL16" s="812"/>
      <c r="AM16" s="812"/>
      <c r="AN16" s="812"/>
      <c r="AO16" s="812"/>
      <c r="AP16" s="812"/>
      <c r="AQ16" s="812"/>
      <c r="AR16" s="812"/>
      <c r="AS16" s="812"/>
      <c r="AT16" s="812"/>
      <c r="AU16" s="813"/>
      <c r="AV16" s="813"/>
      <c r="AW16" s="813"/>
      <c r="AX16" s="813"/>
      <c r="AY16" s="814"/>
      <c r="AZ16" s="253"/>
      <c r="BA16" s="253"/>
      <c r="BB16" s="253"/>
      <c r="BC16" s="253"/>
      <c r="BD16" s="253"/>
      <c r="BE16" s="254"/>
      <c r="BF16" s="254"/>
      <c r="BG16" s="254"/>
      <c r="BH16" s="254"/>
      <c r="BI16" s="254"/>
      <c r="BJ16" s="254"/>
      <c r="BK16" s="254"/>
      <c r="BL16" s="254"/>
      <c r="BM16" s="254"/>
      <c r="BN16" s="254"/>
      <c r="BO16" s="254"/>
      <c r="BP16" s="254"/>
      <c r="BQ16" s="263">
        <v>10</v>
      </c>
      <c r="BR16" s="264"/>
      <c r="BS16" s="815"/>
      <c r="BT16" s="816"/>
      <c r="BU16" s="816"/>
      <c r="BV16" s="816"/>
      <c r="BW16" s="816"/>
      <c r="BX16" s="816"/>
      <c r="BY16" s="816"/>
      <c r="BZ16" s="816"/>
      <c r="CA16" s="816"/>
      <c r="CB16" s="816"/>
      <c r="CC16" s="816"/>
      <c r="CD16" s="816"/>
      <c r="CE16" s="816"/>
      <c r="CF16" s="816"/>
      <c r="CG16" s="817"/>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31"/>
      <c r="DW16" s="832"/>
      <c r="DX16" s="832"/>
      <c r="DY16" s="832"/>
      <c r="DZ16" s="833"/>
      <c r="EA16" s="255"/>
    </row>
    <row r="17" spans="1:131" s="256" customFormat="1" ht="26.25" customHeight="1" x14ac:dyDescent="0.15">
      <c r="A17" s="262">
        <v>11</v>
      </c>
      <c r="B17" s="802"/>
      <c r="C17" s="803"/>
      <c r="D17" s="803"/>
      <c r="E17" s="803"/>
      <c r="F17" s="803"/>
      <c r="G17" s="803"/>
      <c r="H17" s="803"/>
      <c r="I17" s="803"/>
      <c r="J17" s="803"/>
      <c r="K17" s="803"/>
      <c r="L17" s="803"/>
      <c r="M17" s="803"/>
      <c r="N17" s="803"/>
      <c r="O17" s="803"/>
      <c r="P17" s="804"/>
      <c r="Q17" s="805"/>
      <c r="R17" s="806"/>
      <c r="S17" s="806"/>
      <c r="T17" s="806"/>
      <c r="U17" s="806"/>
      <c r="V17" s="806"/>
      <c r="W17" s="806"/>
      <c r="X17" s="806"/>
      <c r="Y17" s="806"/>
      <c r="Z17" s="806"/>
      <c r="AA17" s="806"/>
      <c r="AB17" s="806"/>
      <c r="AC17" s="806"/>
      <c r="AD17" s="806"/>
      <c r="AE17" s="807"/>
      <c r="AF17" s="808"/>
      <c r="AG17" s="809"/>
      <c r="AH17" s="809"/>
      <c r="AI17" s="809"/>
      <c r="AJ17" s="810"/>
      <c r="AK17" s="811"/>
      <c r="AL17" s="812"/>
      <c r="AM17" s="812"/>
      <c r="AN17" s="812"/>
      <c r="AO17" s="812"/>
      <c r="AP17" s="812"/>
      <c r="AQ17" s="812"/>
      <c r="AR17" s="812"/>
      <c r="AS17" s="812"/>
      <c r="AT17" s="812"/>
      <c r="AU17" s="813"/>
      <c r="AV17" s="813"/>
      <c r="AW17" s="813"/>
      <c r="AX17" s="813"/>
      <c r="AY17" s="814"/>
      <c r="AZ17" s="253"/>
      <c r="BA17" s="253"/>
      <c r="BB17" s="253"/>
      <c r="BC17" s="253"/>
      <c r="BD17" s="253"/>
      <c r="BE17" s="254"/>
      <c r="BF17" s="254"/>
      <c r="BG17" s="254"/>
      <c r="BH17" s="254"/>
      <c r="BI17" s="254"/>
      <c r="BJ17" s="254"/>
      <c r="BK17" s="254"/>
      <c r="BL17" s="254"/>
      <c r="BM17" s="254"/>
      <c r="BN17" s="254"/>
      <c r="BO17" s="254"/>
      <c r="BP17" s="254"/>
      <c r="BQ17" s="263">
        <v>11</v>
      </c>
      <c r="BR17" s="264"/>
      <c r="BS17" s="815"/>
      <c r="BT17" s="816"/>
      <c r="BU17" s="816"/>
      <c r="BV17" s="816"/>
      <c r="BW17" s="816"/>
      <c r="BX17" s="816"/>
      <c r="BY17" s="816"/>
      <c r="BZ17" s="816"/>
      <c r="CA17" s="816"/>
      <c r="CB17" s="816"/>
      <c r="CC17" s="816"/>
      <c r="CD17" s="816"/>
      <c r="CE17" s="816"/>
      <c r="CF17" s="816"/>
      <c r="CG17" s="817"/>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31"/>
      <c r="DW17" s="832"/>
      <c r="DX17" s="832"/>
      <c r="DY17" s="832"/>
      <c r="DZ17" s="833"/>
      <c r="EA17" s="255"/>
    </row>
    <row r="18" spans="1:131" s="256" customFormat="1" ht="26.25" customHeight="1" x14ac:dyDescent="0.15">
      <c r="A18" s="262">
        <v>12</v>
      </c>
      <c r="B18" s="802"/>
      <c r="C18" s="803"/>
      <c r="D18" s="803"/>
      <c r="E18" s="803"/>
      <c r="F18" s="803"/>
      <c r="G18" s="803"/>
      <c r="H18" s="803"/>
      <c r="I18" s="803"/>
      <c r="J18" s="803"/>
      <c r="K18" s="803"/>
      <c r="L18" s="803"/>
      <c r="M18" s="803"/>
      <c r="N18" s="803"/>
      <c r="O18" s="803"/>
      <c r="P18" s="804"/>
      <c r="Q18" s="805"/>
      <c r="R18" s="806"/>
      <c r="S18" s="806"/>
      <c r="T18" s="806"/>
      <c r="U18" s="806"/>
      <c r="V18" s="806"/>
      <c r="W18" s="806"/>
      <c r="X18" s="806"/>
      <c r="Y18" s="806"/>
      <c r="Z18" s="806"/>
      <c r="AA18" s="806"/>
      <c r="AB18" s="806"/>
      <c r="AC18" s="806"/>
      <c r="AD18" s="806"/>
      <c r="AE18" s="807"/>
      <c r="AF18" s="808"/>
      <c r="AG18" s="809"/>
      <c r="AH18" s="809"/>
      <c r="AI18" s="809"/>
      <c r="AJ18" s="810"/>
      <c r="AK18" s="811"/>
      <c r="AL18" s="812"/>
      <c r="AM18" s="812"/>
      <c r="AN18" s="812"/>
      <c r="AO18" s="812"/>
      <c r="AP18" s="812"/>
      <c r="AQ18" s="812"/>
      <c r="AR18" s="812"/>
      <c r="AS18" s="812"/>
      <c r="AT18" s="812"/>
      <c r="AU18" s="813"/>
      <c r="AV18" s="813"/>
      <c r="AW18" s="813"/>
      <c r="AX18" s="813"/>
      <c r="AY18" s="814"/>
      <c r="AZ18" s="253"/>
      <c r="BA18" s="253"/>
      <c r="BB18" s="253"/>
      <c r="BC18" s="253"/>
      <c r="BD18" s="253"/>
      <c r="BE18" s="254"/>
      <c r="BF18" s="254"/>
      <c r="BG18" s="254"/>
      <c r="BH18" s="254"/>
      <c r="BI18" s="254"/>
      <c r="BJ18" s="254"/>
      <c r="BK18" s="254"/>
      <c r="BL18" s="254"/>
      <c r="BM18" s="254"/>
      <c r="BN18" s="254"/>
      <c r="BO18" s="254"/>
      <c r="BP18" s="254"/>
      <c r="BQ18" s="263">
        <v>12</v>
      </c>
      <c r="BR18" s="264"/>
      <c r="BS18" s="815"/>
      <c r="BT18" s="816"/>
      <c r="BU18" s="816"/>
      <c r="BV18" s="816"/>
      <c r="BW18" s="816"/>
      <c r="BX18" s="816"/>
      <c r="BY18" s="816"/>
      <c r="BZ18" s="816"/>
      <c r="CA18" s="816"/>
      <c r="CB18" s="816"/>
      <c r="CC18" s="816"/>
      <c r="CD18" s="816"/>
      <c r="CE18" s="816"/>
      <c r="CF18" s="816"/>
      <c r="CG18" s="817"/>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31"/>
      <c r="DW18" s="832"/>
      <c r="DX18" s="832"/>
      <c r="DY18" s="832"/>
      <c r="DZ18" s="833"/>
      <c r="EA18" s="255"/>
    </row>
    <row r="19" spans="1:131" s="256" customFormat="1" ht="26.25" customHeight="1" x14ac:dyDescent="0.15">
      <c r="A19" s="262">
        <v>13</v>
      </c>
      <c r="B19" s="802"/>
      <c r="C19" s="803"/>
      <c r="D19" s="803"/>
      <c r="E19" s="803"/>
      <c r="F19" s="803"/>
      <c r="G19" s="803"/>
      <c r="H19" s="803"/>
      <c r="I19" s="803"/>
      <c r="J19" s="803"/>
      <c r="K19" s="803"/>
      <c r="L19" s="803"/>
      <c r="M19" s="803"/>
      <c r="N19" s="803"/>
      <c r="O19" s="803"/>
      <c r="P19" s="804"/>
      <c r="Q19" s="805"/>
      <c r="R19" s="806"/>
      <c r="S19" s="806"/>
      <c r="T19" s="806"/>
      <c r="U19" s="806"/>
      <c r="V19" s="806"/>
      <c r="W19" s="806"/>
      <c r="X19" s="806"/>
      <c r="Y19" s="806"/>
      <c r="Z19" s="806"/>
      <c r="AA19" s="806"/>
      <c r="AB19" s="806"/>
      <c r="AC19" s="806"/>
      <c r="AD19" s="806"/>
      <c r="AE19" s="807"/>
      <c r="AF19" s="808"/>
      <c r="AG19" s="809"/>
      <c r="AH19" s="809"/>
      <c r="AI19" s="809"/>
      <c r="AJ19" s="810"/>
      <c r="AK19" s="811"/>
      <c r="AL19" s="812"/>
      <c r="AM19" s="812"/>
      <c r="AN19" s="812"/>
      <c r="AO19" s="812"/>
      <c r="AP19" s="812"/>
      <c r="AQ19" s="812"/>
      <c r="AR19" s="812"/>
      <c r="AS19" s="812"/>
      <c r="AT19" s="812"/>
      <c r="AU19" s="813"/>
      <c r="AV19" s="813"/>
      <c r="AW19" s="813"/>
      <c r="AX19" s="813"/>
      <c r="AY19" s="814"/>
      <c r="AZ19" s="253"/>
      <c r="BA19" s="253"/>
      <c r="BB19" s="253"/>
      <c r="BC19" s="253"/>
      <c r="BD19" s="253"/>
      <c r="BE19" s="254"/>
      <c r="BF19" s="254"/>
      <c r="BG19" s="254"/>
      <c r="BH19" s="254"/>
      <c r="BI19" s="254"/>
      <c r="BJ19" s="254"/>
      <c r="BK19" s="254"/>
      <c r="BL19" s="254"/>
      <c r="BM19" s="254"/>
      <c r="BN19" s="254"/>
      <c r="BO19" s="254"/>
      <c r="BP19" s="254"/>
      <c r="BQ19" s="263">
        <v>13</v>
      </c>
      <c r="BR19" s="264"/>
      <c r="BS19" s="815"/>
      <c r="BT19" s="816"/>
      <c r="BU19" s="816"/>
      <c r="BV19" s="816"/>
      <c r="BW19" s="816"/>
      <c r="BX19" s="816"/>
      <c r="BY19" s="816"/>
      <c r="BZ19" s="816"/>
      <c r="CA19" s="816"/>
      <c r="CB19" s="816"/>
      <c r="CC19" s="816"/>
      <c r="CD19" s="816"/>
      <c r="CE19" s="816"/>
      <c r="CF19" s="816"/>
      <c r="CG19" s="817"/>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31"/>
      <c r="DW19" s="832"/>
      <c r="DX19" s="832"/>
      <c r="DY19" s="832"/>
      <c r="DZ19" s="833"/>
      <c r="EA19" s="255"/>
    </row>
    <row r="20" spans="1:131" s="256" customFormat="1" ht="26.25" customHeight="1" x14ac:dyDescent="0.15">
      <c r="A20" s="262">
        <v>14</v>
      </c>
      <c r="B20" s="802"/>
      <c r="C20" s="803"/>
      <c r="D20" s="803"/>
      <c r="E20" s="803"/>
      <c r="F20" s="803"/>
      <c r="G20" s="803"/>
      <c r="H20" s="803"/>
      <c r="I20" s="803"/>
      <c r="J20" s="803"/>
      <c r="K20" s="803"/>
      <c r="L20" s="803"/>
      <c r="M20" s="803"/>
      <c r="N20" s="803"/>
      <c r="O20" s="803"/>
      <c r="P20" s="804"/>
      <c r="Q20" s="805"/>
      <c r="R20" s="806"/>
      <c r="S20" s="806"/>
      <c r="T20" s="806"/>
      <c r="U20" s="806"/>
      <c r="V20" s="806"/>
      <c r="W20" s="806"/>
      <c r="X20" s="806"/>
      <c r="Y20" s="806"/>
      <c r="Z20" s="806"/>
      <c r="AA20" s="806"/>
      <c r="AB20" s="806"/>
      <c r="AC20" s="806"/>
      <c r="AD20" s="806"/>
      <c r="AE20" s="807"/>
      <c r="AF20" s="808"/>
      <c r="AG20" s="809"/>
      <c r="AH20" s="809"/>
      <c r="AI20" s="809"/>
      <c r="AJ20" s="810"/>
      <c r="AK20" s="811"/>
      <c r="AL20" s="812"/>
      <c r="AM20" s="812"/>
      <c r="AN20" s="812"/>
      <c r="AO20" s="812"/>
      <c r="AP20" s="812"/>
      <c r="AQ20" s="812"/>
      <c r="AR20" s="812"/>
      <c r="AS20" s="812"/>
      <c r="AT20" s="812"/>
      <c r="AU20" s="813"/>
      <c r="AV20" s="813"/>
      <c r="AW20" s="813"/>
      <c r="AX20" s="813"/>
      <c r="AY20" s="814"/>
      <c r="AZ20" s="253"/>
      <c r="BA20" s="253"/>
      <c r="BB20" s="253"/>
      <c r="BC20" s="253"/>
      <c r="BD20" s="253"/>
      <c r="BE20" s="254"/>
      <c r="BF20" s="254"/>
      <c r="BG20" s="254"/>
      <c r="BH20" s="254"/>
      <c r="BI20" s="254"/>
      <c r="BJ20" s="254"/>
      <c r="BK20" s="254"/>
      <c r="BL20" s="254"/>
      <c r="BM20" s="254"/>
      <c r="BN20" s="254"/>
      <c r="BO20" s="254"/>
      <c r="BP20" s="254"/>
      <c r="BQ20" s="263">
        <v>14</v>
      </c>
      <c r="BR20" s="264"/>
      <c r="BS20" s="815"/>
      <c r="BT20" s="816"/>
      <c r="BU20" s="816"/>
      <c r="BV20" s="816"/>
      <c r="BW20" s="816"/>
      <c r="BX20" s="816"/>
      <c r="BY20" s="816"/>
      <c r="BZ20" s="816"/>
      <c r="CA20" s="816"/>
      <c r="CB20" s="816"/>
      <c r="CC20" s="816"/>
      <c r="CD20" s="816"/>
      <c r="CE20" s="816"/>
      <c r="CF20" s="816"/>
      <c r="CG20" s="817"/>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31"/>
      <c r="DW20" s="832"/>
      <c r="DX20" s="832"/>
      <c r="DY20" s="832"/>
      <c r="DZ20" s="833"/>
      <c r="EA20" s="255"/>
    </row>
    <row r="21" spans="1:131" s="256" customFormat="1" ht="26.25" customHeight="1" thickBot="1" x14ac:dyDescent="0.2">
      <c r="A21" s="262">
        <v>15</v>
      </c>
      <c r="B21" s="802"/>
      <c r="C21" s="803"/>
      <c r="D21" s="803"/>
      <c r="E21" s="803"/>
      <c r="F21" s="803"/>
      <c r="G21" s="803"/>
      <c r="H21" s="803"/>
      <c r="I21" s="803"/>
      <c r="J21" s="803"/>
      <c r="K21" s="803"/>
      <c r="L21" s="803"/>
      <c r="M21" s="803"/>
      <c r="N21" s="803"/>
      <c r="O21" s="803"/>
      <c r="P21" s="804"/>
      <c r="Q21" s="805"/>
      <c r="R21" s="806"/>
      <c r="S21" s="806"/>
      <c r="T21" s="806"/>
      <c r="U21" s="806"/>
      <c r="V21" s="806"/>
      <c r="W21" s="806"/>
      <c r="X21" s="806"/>
      <c r="Y21" s="806"/>
      <c r="Z21" s="806"/>
      <c r="AA21" s="806"/>
      <c r="AB21" s="806"/>
      <c r="AC21" s="806"/>
      <c r="AD21" s="806"/>
      <c r="AE21" s="807"/>
      <c r="AF21" s="808"/>
      <c r="AG21" s="809"/>
      <c r="AH21" s="809"/>
      <c r="AI21" s="809"/>
      <c r="AJ21" s="810"/>
      <c r="AK21" s="811"/>
      <c r="AL21" s="812"/>
      <c r="AM21" s="812"/>
      <c r="AN21" s="812"/>
      <c r="AO21" s="812"/>
      <c r="AP21" s="812"/>
      <c r="AQ21" s="812"/>
      <c r="AR21" s="812"/>
      <c r="AS21" s="812"/>
      <c r="AT21" s="812"/>
      <c r="AU21" s="813"/>
      <c r="AV21" s="813"/>
      <c r="AW21" s="813"/>
      <c r="AX21" s="813"/>
      <c r="AY21" s="814"/>
      <c r="AZ21" s="253"/>
      <c r="BA21" s="253"/>
      <c r="BB21" s="253"/>
      <c r="BC21" s="253"/>
      <c r="BD21" s="253"/>
      <c r="BE21" s="254"/>
      <c r="BF21" s="254"/>
      <c r="BG21" s="254"/>
      <c r="BH21" s="254"/>
      <c r="BI21" s="254"/>
      <c r="BJ21" s="254"/>
      <c r="BK21" s="254"/>
      <c r="BL21" s="254"/>
      <c r="BM21" s="254"/>
      <c r="BN21" s="254"/>
      <c r="BO21" s="254"/>
      <c r="BP21" s="254"/>
      <c r="BQ21" s="263">
        <v>15</v>
      </c>
      <c r="BR21" s="264"/>
      <c r="BS21" s="815"/>
      <c r="BT21" s="816"/>
      <c r="BU21" s="816"/>
      <c r="BV21" s="816"/>
      <c r="BW21" s="816"/>
      <c r="BX21" s="816"/>
      <c r="BY21" s="816"/>
      <c r="BZ21" s="816"/>
      <c r="CA21" s="816"/>
      <c r="CB21" s="816"/>
      <c r="CC21" s="816"/>
      <c r="CD21" s="816"/>
      <c r="CE21" s="816"/>
      <c r="CF21" s="816"/>
      <c r="CG21" s="817"/>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31"/>
      <c r="DW21" s="832"/>
      <c r="DX21" s="832"/>
      <c r="DY21" s="832"/>
      <c r="DZ21" s="833"/>
      <c r="EA21" s="255"/>
    </row>
    <row r="22" spans="1:131" s="256" customFormat="1" ht="26.25" customHeight="1" x14ac:dyDescent="0.15">
      <c r="A22" s="262">
        <v>16</v>
      </c>
      <c r="B22" s="802"/>
      <c r="C22" s="803"/>
      <c r="D22" s="803"/>
      <c r="E22" s="803"/>
      <c r="F22" s="803"/>
      <c r="G22" s="803"/>
      <c r="H22" s="803"/>
      <c r="I22" s="803"/>
      <c r="J22" s="803"/>
      <c r="K22" s="803"/>
      <c r="L22" s="803"/>
      <c r="M22" s="803"/>
      <c r="N22" s="803"/>
      <c r="O22" s="803"/>
      <c r="P22" s="804"/>
      <c r="Q22" s="834"/>
      <c r="R22" s="835"/>
      <c r="S22" s="835"/>
      <c r="T22" s="835"/>
      <c r="U22" s="835"/>
      <c r="V22" s="835"/>
      <c r="W22" s="835"/>
      <c r="X22" s="835"/>
      <c r="Y22" s="835"/>
      <c r="Z22" s="835"/>
      <c r="AA22" s="835"/>
      <c r="AB22" s="835"/>
      <c r="AC22" s="835"/>
      <c r="AD22" s="835"/>
      <c r="AE22" s="836"/>
      <c r="AF22" s="808"/>
      <c r="AG22" s="809"/>
      <c r="AH22" s="809"/>
      <c r="AI22" s="809"/>
      <c r="AJ22" s="810"/>
      <c r="AK22" s="849"/>
      <c r="AL22" s="850"/>
      <c r="AM22" s="850"/>
      <c r="AN22" s="850"/>
      <c r="AO22" s="850"/>
      <c r="AP22" s="850"/>
      <c r="AQ22" s="850"/>
      <c r="AR22" s="850"/>
      <c r="AS22" s="850"/>
      <c r="AT22" s="850"/>
      <c r="AU22" s="851"/>
      <c r="AV22" s="851"/>
      <c r="AW22" s="851"/>
      <c r="AX22" s="851"/>
      <c r="AY22" s="852"/>
      <c r="AZ22" s="853" t="s">
        <v>392</v>
      </c>
      <c r="BA22" s="853"/>
      <c r="BB22" s="853"/>
      <c r="BC22" s="853"/>
      <c r="BD22" s="854"/>
      <c r="BE22" s="254"/>
      <c r="BF22" s="254"/>
      <c r="BG22" s="254"/>
      <c r="BH22" s="254"/>
      <c r="BI22" s="254"/>
      <c r="BJ22" s="254"/>
      <c r="BK22" s="254"/>
      <c r="BL22" s="254"/>
      <c r="BM22" s="254"/>
      <c r="BN22" s="254"/>
      <c r="BO22" s="254"/>
      <c r="BP22" s="254"/>
      <c r="BQ22" s="263">
        <v>16</v>
      </c>
      <c r="BR22" s="264"/>
      <c r="BS22" s="815"/>
      <c r="BT22" s="816"/>
      <c r="BU22" s="816"/>
      <c r="BV22" s="816"/>
      <c r="BW22" s="816"/>
      <c r="BX22" s="816"/>
      <c r="BY22" s="816"/>
      <c r="BZ22" s="816"/>
      <c r="CA22" s="816"/>
      <c r="CB22" s="816"/>
      <c r="CC22" s="816"/>
      <c r="CD22" s="816"/>
      <c r="CE22" s="816"/>
      <c r="CF22" s="816"/>
      <c r="CG22" s="817"/>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31"/>
      <c r="DW22" s="832"/>
      <c r="DX22" s="832"/>
      <c r="DY22" s="832"/>
      <c r="DZ22" s="833"/>
      <c r="EA22" s="255"/>
    </row>
    <row r="23" spans="1:131" s="256" customFormat="1" ht="26.25" customHeight="1" thickBot="1" x14ac:dyDescent="0.2">
      <c r="A23" s="265" t="s">
        <v>393</v>
      </c>
      <c r="B23" s="837" t="s">
        <v>394</v>
      </c>
      <c r="C23" s="838"/>
      <c r="D23" s="838"/>
      <c r="E23" s="838"/>
      <c r="F23" s="838"/>
      <c r="G23" s="838"/>
      <c r="H23" s="838"/>
      <c r="I23" s="838"/>
      <c r="J23" s="838"/>
      <c r="K23" s="838"/>
      <c r="L23" s="838"/>
      <c r="M23" s="838"/>
      <c r="N23" s="838"/>
      <c r="O23" s="838"/>
      <c r="P23" s="839"/>
      <c r="Q23" s="840">
        <v>47518</v>
      </c>
      <c r="R23" s="841"/>
      <c r="S23" s="841"/>
      <c r="T23" s="841"/>
      <c r="U23" s="841"/>
      <c r="V23" s="841">
        <v>45131</v>
      </c>
      <c r="W23" s="841"/>
      <c r="X23" s="841"/>
      <c r="Y23" s="841"/>
      <c r="Z23" s="841"/>
      <c r="AA23" s="841">
        <v>2387</v>
      </c>
      <c r="AB23" s="841"/>
      <c r="AC23" s="841"/>
      <c r="AD23" s="841"/>
      <c r="AE23" s="842"/>
      <c r="AF23" s="843">
        <v>2199</v>
      </c>
      <c r="AG23" s="841"/>
      <c r="AH23" s="841"/>
      <c r="AI23" s="841"/>
      <c r="AJ23" s="844"/>
      <c r="AK23" s="845"/>
      <c r="AL23" s="846"/>
      <c r="AM23" s="846"/>
      <c r="AN23" s="846"/>
      <c r="AO23" s="846"/>
      <c r="AP23" s="841">
        <v>34518</v>
      </c>
      <c r="AQ23" s="841"/>
      <c r="AR23" s="841"/>
      <c r="AS23" s="841"/>
      <c r="AT23" s="841"/>
      <c r="AU23" s="847"/>
      <c r="AV23" s="847"/>
      <c r="AW23" s="847"/>
      <c r="AX23" s="847"/>
      <c r="AY23" s="848"/>
      <c r="AZ23" s="856" t="s">
        <v>395</v>
      </c>
      <c r="BA23" s="857"/>
      <c r="BB23" s="857"/>
      <c r="BC23" s="857"/>
      <c r="BD23" s="858"/>
      <c r="BE23" s="254"/>
      <c r="BF23" s="254"/>
      <c r="BG23" s="254"/>
      <c r="BH23" s="254"/>
      <c r="BI23" s="254"/>
      <c r="BJ23" s="254"/>
      <c r="BK23" s="254"/>
      <c r="BL23" s="254"/>
      <c r="BM23" s="254"/>
      <c r="BN23" s="254"/>
      <c r="BO23" s="254"/>
      <c r="BP23" s="254"/>
      <c r="BQ23" s="263">
        <v>17</v>
      </c>
      <c r="BR23" s="264"/>
      <c r="BS23" s="815"/>
      <c r="BT23" s="816"/>
      <c r="BU23" s="816"/>
      <c r="BV23" s="816"/>
      <c r="BW23" s="816"/>
      <c r="BX23" s="816"/>
      <c r="BY23" s="816"/>
      <c r="BZ23" s="816"/>
      <c r="CA23" s="816"/>
      <c r="CB23" s="816"/>
      <c r="CC23" s="816"/>
      <c r="CD23" s="816"/>
      <c r="CE23" s="816"/>
      <c r="CF23" s="816"/>
      <c r="CG23" s="817"/>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31"/>
      <c r="DW23" s="832"/>
      <c r="DX23" s="832"/>
      <c r="DY23" s="832"/>
      <c r="DZ23" s="833"/>
      <c r="EA23" s="255"/>
    </row>
    <row r="24" spans="1:131" s="256" customFormat="1" ht="26.25" customHeight="1" x14ac:dyDescent="0.15">
      <c r="A24" s="855" t="s">
        <v>396</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5"/>
      <c r="BT24" s="816"/>
      <c r="BU24" s="816"/>
      <c r="BV24" s="816"/>
      <c r="BW24" s="816"/>
      <c r="BX24" s="816"/>
      <c r="BY24" s="816"/>
      <c r="BZ24" s="816"/>
      <c r="CA24" s="816"/>
      <c r="CB24" s="816"/>
      <c r="CC24" s="816"/>
      <c r="CD24" s="816"/>
      <c r="CE24" s="816"/>
      <c r="CF24" s="816"/>
      <c r="CG24" s="817"/>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31"/>
      <c r="DW24" s="832"/>
      <c r="DX24" s="832"/>
      <c r="DY24" s="832"/>
      <c r="DZ24" s="833"/>
      <c r="EA24" s="255"/>
    </row>
    <row r="25" spans="1:131" s="248" customFormat="1" ht="26.25" customHeight="1" thickBot="1" x14ac:dyDescent="0.2">
      <c r="A25" s="796" t="s">
        <v>397</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c r="AQ25" s="796"/>
      <c r="AR25" s="796"/>
      <c r="AS25" s="796"/>
      <c r="AT25" s="796"/>
      <c r="AU25" s="796"/>
      <c r="AV25" s="796"/>
      <c r="AW25" s="796"/>
      <c r="AX25" s="796"/>
      <c r="AY25" s="796"/>
      <c r="AZ25" s="796"/>
      <c r="BA25" s="796"/>
      <c r="BB25" s="796"/>
      <c r="BC25" s="796"/>
      <c r="BD25" s="796"/>
      <c r="BE25" s="796"/>
      <c r="BF25" s="796"/>
      <c r="BG25" s="796"/>
      <c r="BH25" s="796"/>
      <c r="BI25" s="796"/>
      <c r="BJ25" s="253"/>
      <c r="BK25" s="253"/>
      <c r="BL25" s="253"/>
      <c r="BM25" s="253"/>
      <c r="BN25" s="253"/>
      <c r="BO25" s="266"/>
      <c r="BP25" s="266"/>
      <c r="BQ25" s="263">
        <v>19</v>
      </c>
      <c r="BR25" s="264"/>
      <c r="BS25" s="815"/>
      <c r="BT25" s="816"/>
      <c r="BU25" s="816"/>
      <c r="BV25" s="816"/>
      <c r="BW25" s="816"/>
      <c r="BX25" s="816"/>
      <c r="BY25" s="816"/>
      <c r="BZ25" s="816"/>
      <c r="CA25" s="816"/>
      <c r="CB25" s="816"/>
      <c r="CC25" s="816"/>
      <c r="CD25" s="816"/>
      <c r="CE25" s="816"/>
      <c r="CF25" s="816"/>
      <c r="CG25" s="817"/>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31"/>
      <c r="DW25" s="832"/>
      <c r="DX25" s="832"/>
      <c r="DY25" s="832"/>
      <c r="DZ25" s="833"/>
      <c r="EA25" s="247"/>
    </row>
    <row r="26" spans="1:131" s="248" customFormat="1" ht="26.25" customHeight="1" x14ac:dyDescent="0.15">
      <c r="A26" s="787" t="s">
        <v>371</v>
      </c>
      <c r="B26" s="788"/>
      <c r="C26" s="788"/>
      <c r="D26" s="788"/>
      <c r="E26" s="788"/>
      <c r="F26" s="788"/>
      <c r="G26" s="788"/>
      <c r="H26" s="788"/>
      <c r="I26" s="788"/>
      <c r="J26" s="788"/>
      <c r="K26" s="788"/>
      <c r="L26" s="788"/>
      <c r="M26" s="788"/>
      <c r="N26" s="788"/>
      <c r="O26" s="788"/>
      <c r="P26" s="789"/>
      <c r="Q26" s="764" t="s">
        <v>398</v>
      </c>
      <c r="R26" s="765"/>
      <c r="S26" s="765"/>
      <c r="T26" s="765"/>
      <c r="U26" s="766"/>
      <c r="V26" s="764" t="s">
        <v>399</v>
      </c>
      <c r="W26" s="765"/>
      <c r="X26" s="765"/>
      <c r="Y26" s="765"/>
      <c r="Z26" s="766"/>
      <c r="AA26" s="764" t="s">
        <v>400</v>
      </c>
      <c r="AB26" s="765"/>
      <c r="AC26" s="765"/>
      <c r="AD26" s="765"/>
      <c r="AE26" s="765"/>
      <c r="AF26" s="859" t="s">
        <v>401</v>
      </c>
      <c r="AG26" s="860"/>
      <c r="AH26" s="860"/>
      <c r="AI26" s="860"/>
      <c r="AJ26" s="861"/>
      <c r="AK26" s="765" t="s">
        <v>402</v>
      </c>
      <c r="AL26" s="765"/>
      <c r="AM26" s="765"/>
      <c r="AN26" s="765"/>
      <c r="AO26" s="766"/>
      <c r="AP26" s="764" t="s">
        <v>403</v>
      </c>
      <c r="AQ26" s="765"/>
      <c r="AR26" s="765"/>
      <c r="AS26" s="765"/>
      <c r="AT26" s="766"/>
      <c r="AU26" s="764" t="s">
        <v>404</v>
      </c>
      <c r="AV26" s="765"/>
      <c r="AW26" s="765"/>
      <c r="AX26" s="765"/>
      <c r="AY26" s="766"/>
      <c r="AZ26" s="764" t="s">
        <v>405</v>
      </c>
      <c r="BA26" s="765"/>
      <c r="BB26" s="765"/>
      <c r="BC26" s="765"/>
      <c r="BD26" s="766"/>
      <c r="BE26" s="764" t="s">
        <v>378</v>
      </c>
      <c r="BF26" s="765"/>
      <c r="BG26" s="765"/>
      <c r="BH26" s="765"/>
      <c r="BI26" s="776"/>
      <c r="BJ26" s="253"/>
      <c r="BK26" s="253"/>
      <c r="BL26" s="253"/>
      <c r="BM26" s="253"/>
      <c r="BN26" s="253"/>
      <c r="BO26" s="266"/>
      <c r="BP26" s="266"/>
      <c r="BQ26" s="263">
        <v>20</v>
      </c>
      <c r="BR26" s="264"/>
      <c r="BS26" s="815"/>
      <c r="BT26" s="816"/>
      <c r="BU26" s="816"/>
      <c r="BV26" s="816"/>
      <c r="BW26" s="816"/>
      <c r="BX26" s="816"/>
      <c r="BY26" s="816"/>
      <c r="BZ26" s="816"/>
      <c r="CA26" s="816"/>
      <c r="CB26" s="816"/>
      <c r="CC26" s="816"/>
      <c r="CD26" s="816"/>
      <c r="CE26" s="816"/>
      <c r="CF26" s="816"/>
      <c r="CG26" s="817"/>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31"/>
      <c r="DW26" s="832"/>
      <c r="DX26" s="832"/>
      <c r="DY26" s="832"/>
      <c r="DZ26" s="833"/>
      <c r="EA26" s="247"/>
    </row>
    <row r="27" spans="1:131" s="248" customFormat="1" ht="26.25" customHeight="1" thickBot="1" x14ac:dyDescent="0.2">
      <c r="A27" s="790"/>
      <c r="B27" s="791"/>
      <c r="C27" s="791"/>
      <c r="D27" s="791"/>
      <c r="E27" s="791"/>
      <c r="F27" s="791"/>
      <c r="G27" s="791"/>
      <c r="H27" s="791"/>
      <c r="I27" s="791"/>
      <c r="J27" s="791"/>
      <c r="K27" s="791"/>
      <c r="L27" s="791"/>
      <c r="M27" s="791"/>
      <c r="N27" s="791"/>
      <c r="O27" s="791"/>
      <c r="P27" s="792"/>
      <c r="Q27" s="767"/>
      <c r="R27" s="768"/>
      <c r="S27" s="768"/>
      <c r="T27" s="768"/>
      <c r="U27" s="769"/>
      <c r="V27" s="767"/>
      <c r="W27" s="768"/>
      <c r="X27" s="768"/>
      <c r="Y27" s="768"/>
      <c r="Z27" s="769"/>
      <c r="AA27" s="767"/>
      <c r="AB27" s="768"/>
      <c r="AC27" s="768"/>
      <c r="AD27" s="768"/>
      <c r="AE27" s="768"/>
      <c r="AF27" s="862"/>
      <c r="AG27" s="863"/>
      <c r="AH27" s="863"/>
      <c r="AI27" s="863"/>
      <c r="AJ27" s="864"/>
      <c r="AK27" s="768"/>
      <c r="AL27" s="768"/>
      <c r="AM27" s="768"/>
      <c r="AN27" s="768"/>
      <c r="AO27" s="769"/>
      <c r="AP27" s="767"/>
      <c r="AQ27" s="768"/>
      <c r="AR27" s="768"/>
      <c r="AS27" s="768"/>
      <c r="AT27" s="769"/>
      <c r="AU27" s="767"/>
      <c r="AV27" s="768"/>
      <c r="AW27" s="768"/>
      <c r="AX27" s="768"/>
      <c r="AY27" s="769"/>
      <c r="AZ27" s="767"/>
      <c r="BA27" s="768"/>
      <c r="BB27" s="768"/>
      <c r="BC27" s="768"/>
      <c r="BD27" s="769"/>
      <c r="BE27" s="767"/>
      <c r="BF27" s="768"/>
      <c r="BG27" s="768"/>
      <c r="BH27" s="768"/>
      <c r="BI27" s="777"/>
      <c r="BJ27" s="253"/>
      <c r="BK27" s="253"/>
      <c r="BL27" s="253"/>
      <c r="BM27" s="253"/>
      <c r="BN27" s="253"/>
      <c r="BO27" s="266"/>
      <c r="BP27" s="266"/>
      <c r="BQ27" s="263">
        <v>21</v>
      </c>
      <c r="BR27" s="264"/>
      <c r="BS27" s="815"/>
      <c r="BT27" s="816"/>
      <c r="BU27" s="816"/>
      <c r="BV27" s="816"/>
      <c r="BW27" s="816"/>
      <c r="BX27" s="816"/>
      <c r="BY27" s="816"/>
      <c r="BZ27" s="816"/>
      <c r="CA27" s="816"/>
      <c r="CB27" s="816"/>
      <c r="CC27" s="816"/>
      <c r="CD27" s="816"/>
      <c r="CE27" s="816"/>
      <c r="CF27" s="816"/>
      <c r="CG27" s="817"/>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31"/>
      <c r="DW27" s="832"/>
      <c r="DX27" s="832"/>
      <c r="DY27" s="832"/>
      <c r="DZ27" s="833"/>
      <c r="EA27" s="247"/>
    </row>
    <row r="28" spans="1:131" s="248" customFormat="1" ht="26.25" customHeight="1" thickTop="1" x14ac:dyDescent="0.15">
      <c r="A28" s="267">
        <v>1</v>
      </c>
      <c r="B28" s="778" t="s">
        <v>406</v>
      </c>
      <c r="C28" s="779"/>
      <c r="D28" s="779"/>
      <c r="E28" s="779"/>
      <c r="F28" s="779"/>
      <c r="G28" s="779"/>
      <c r="H28" s="779"/>
      <c r="I28" s="779"/>
      <c r="J28" s="779"/>
      <c r="K28" s="779"/>
      <c r="L28" s="779"/>
      <c r="M28" s="779"/>
      <c r="N28" s="779"/>
      <c r="O28" s="779"/>
      <c r="P28" s="780"/>
      <c r="Q28" s="868">
        <v>12541</v>
      </c>
      <c r="R28" s="869"/>
      <c r="S28" s="869"/>
      <c r="T28" s="869"/>
      <c r="U28" s="869"/>
      <c r="V28" s="869">
        <v>12396</v>
      </c>
      <c r="W28" s="869"/>
      <c r="X28" s="869"/>
      <c r="Y28" s="869"/>
      <c r="Z28" s="869"/>
      <c r="AA28" s="869">
        <v>145</v>
      </c>
      <c r="AB28" s="869"/>
      <c r="AC28" s="869"/>
      <c r="AD28" s="869"/>
      <c r="AE28" s="870"/>
      <c r="AF28" s="871">
        <v>145</v>
      </c>
      <c r="AG28" s="869"/>
      <c r="AH28" s="869"/>
      <c r="AI28" s="869"/>
      <c r="AJ28" s="872"/>
      <c r="AK28" s="873">
        <v>1033</v>
      </c>
      <c r="AL28" s="865"/>
      <c r="AM28" s="865"/>
      <c r="AN28" s="865"/>
      <c r="AO28" s="865"/>
      <c r="AP28" s="865" t="s">
        <v>592</v>
      </c>
      <c r="AQ28" s="865"/>
      <c r="AR28" s="865"/>
      <c r="AS28" s="865"/>
      <c r="AT28" s="865"/>
      <c r="AU28" s="865" t="s">
        <v>592</v>
      </c>
      <c r="AV28" s="865"/>
      <c r="AW28" s="865"/>
      <c r="AX28" s="865"/>
      <c r="AY28" s="865"/>
      <c r="AZ28" s="865" t="s">
        <v>592</v>
      </c>
      <c r="BA28" s="865"/>
      <c r="BB28" s="865"/>
      <c r="BC28" s="865"/>
      <c r="BD28" s="865"/>
      <c r="BE28" s="866"/>
      <c r="BF28" s="866"/>
      <c r="BG28" s="866"/>
      <c r="BH28" s="866"/>
      <c r="BI28" s="867"/>
      <c r="BJ28" s="253"/>
      <c r="BK28" s="253"/>
      <c r="BL28" s="253"/>
      <c r="BM28" s="253"/>
      <c r="BN28" s="253"/>
      <c r="BO28" s="266"/>
      <c r="BP28" s="266"/>
      <c r="BQ28" s="263">
        <v>22</v>
      </c>
      <c r="BR28" s="264"/>
      <c r="BS28" s="815"/>
      <c r="BT28" s="816"/>
      <c r="BU28" s="816"/>
      <c r="BV28" s="816"/>
      <c r="BW28" s="816"/>
      <c r="BX28" s="816"/>
      <c r="BY28" s="816"/>
      <c r="BZ28" s="816"/>
      <c r="CA28" s="816"/>
      <c r="CB28" s="816"/>
      <c r="CC28" s="816"/>
      <c r="CD28" s="816"/>
      <c r="CE28" s="816"/>
      <c r="CF28" s="816"/>
      <c r="CG28" s="817"/>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31"/>
      <c r="DW28" s="832"/>
      <c r="DX28" s="832"/>
      <c r="DY28" s="832"/>
      <c r="DZ28" s="833"/>
      <c r="EA28" s="247"/>
    </row>
    <row r="29" spans="1:131" s="248" customFormat="1" ht="26.25" customHeight="1" x14ac:dyDescent="0.15">
      <c r="A29" s="267">
        <v>2</v>
      </c>
      <c r="B29" s="802" t="s">
        <v>407</v>
      </c>
      <c r="C29" s="803"/>
      <c r="D29" s="803"/>
      <c r="E29" s="803"/>
      <c r="F29" s="803"/>
      <c r="G29" s="803"/>
      <c r="H29" s="803"/>
      <c r="I29" s="803"/>
      <c r="J29" s="803"/>
      <c r="K29" s="803"/>
      <c r="L29" s="803"/>
      <c r="M29" s="803"/>
      <c r="N29" s="803"/>
      <c r="O29" s="803"/>
      <c r="P29" s="804"/>
      <c r="Q29" s="805">
        <v>13607</v>
      </c>
      <c r="R29" s="806"/>
      <c r="S29" s="806"/>
      <c r="T29" s="806"/>
      <c r="U29" s="806"/>
      <c r="V29" s="806">
        <v>13295</v>
      </c>
      <c r="W29" s="806"/>
      <c r="X29" s="806"/>
      <c r="Y29" s="806"/>
      <c r="Z29" s="806"/>
      <c r="AA29" s="806">
        <v>312</v>
      </c>
      <c r="AB29" s="806"/>
      <c r="AC29" s="806"/>
      <c r="AD29" s="806"/>
      <c r="AE29" s="807"/>
      <c r="AF29" s="808">
        <v>312</v>
      </c>
      <c r="AG29" s="809"/>
      <c r="AH29" s="809"/>
      <c r="AI29" s="809"/>
      <c r="AJ29" s="810"/>
      <c r="AK29" s="876">
        <v>1942</v>
      </c>
      <c r="AL29" s="877"/>
      <c r="AM29" s="877"/>
      <c r="AN29" s="877"/>
      <c r="AO29" s="877"/>
      <c r="AP29" s="877" t="s">
        <v>591</v>
      </c>
      <c r="AQ29" s="877"/>
      <c r="AR29" s="877"/>
      <c r="AS29" s="877"/>
      <c r="AT29" s="877"/>
      <c r="AU29" s="877" t="s">
        <v>591</v>
      </c>
      <c r="AV29" s="877"/>
      <c r="AW29" s="877"/>
      <c r="AX29" s="877"/>
      <c r="AY29" s="877"/>
      <c r="AZ29" s="877" t="s">
        <v>591</v>
      </c>
      <c r="BA29" s="877"/>
      <c r="BB29" s="877"/>
      <c r="BC29" s="877"/>
      <c r="BD29" s="877"/>
      <c r="BE29" s="874"/>
      <c r="BF29" s="874"/>
      <c r="BG29" s="874"/>
      <c r="BH29" s="874"/>
      <c r="BI29" s="875"/>
      <c r="BJ29" s="253"/>
      <c r="BK29" s="253"/>
      <c r="BL29" s="253"/>
      <c r="BM29" s="253"/>
      <c r="BN29" s="253"/>
      <c r="BO29" s="266"/>
      <c r="BP29" s="266"/>
      <c r="BQ29" s="263">
        <v>23</v>
      </c>
      <c r="BR29" s="264"/>
      <c r="BS29" s="815"/>
      <c r="BT29" s="816"/>
      <c r="BU29" s="816"/>
      <c r="BV29" s="816"/>
      <c r="BW29" s="816"/>
      <c r="BX29" s="816"/>
      <c r="BY29" s="816"/>
      <c r="BZ29" s="816"/>
      <c r="CA29" s="816"/>
      <c r="CB29" s="816"/>
      <c r="CC29" s="816"/>
      <c r="CD29" s="816"/>
      <c r="CE29" s="816"/>
      <c r="CF29" s="816"/>
      <c r="CG29" s="817"/>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31"/>
      <c r="DW29" s="832"/>
      <c r="DX29" s="832"/>
      <c r="DY29" s="832"/>
      <c r="DZ29" s="833"/>
      <c r="EA29" s="247"/>
    </row>
    <row r="30" spans="1:131" s="248" customFormat="1" ht="26.25" customHeight="1" x14ac:dyDescent="0.15">
      <c r="A30" s="267">
        <v>3</v>
      </c>
      <c r="B30" s="802" t="s">
        <v>408</v>
      </c>
      <c r="C30" s="803"/>
      <c r="D30" s="803"/>
      <c r="E30" s="803"/>
      <c r="F30" s="803"/>
      <c r="G30" s="803"/>
      <c r="H30" s="803"/>
      <c r="I30" s="803"/>
      <c r="J30" s="803"/>
      <c r="K30" s="803"/>
      <c r="L30" s="803"/>
      <c r="M30" s="803"/>
      <c r="N30" s="803"/>
      <c r="O30" s="803"/>
      <c r="P30" s="804"/>
      <c r="Q30" s="805">
        <v>1624</v>
      </c>
      <c r="R30" s="806"/>
      <c r="S30" s="806"/>
      <c r="T30" s="806"/>
      <c r="U30" s="806"/>
      <c r="V30" s="806">
        <v>1623</v>
      </c>
      <c r="W30" s="806"/>
      <c r="X30" s="806"/>
      <c r="Y30" s="806"/>
      <c r="Z30" s="806"/>
      <c r="AA30" s="806">
        <v>1</v>
      </c>
      <c r="AB30" s="806"/>
      <c r="AC30" s="806"/>
      <c r="AD30" s="806"/>
      <c r="AE30" s="807"/>
      <c r="AF30" s="808">
        <v>1</v>
      </c>
      <c r="AG30" s="809"/>
      <c r="AH30" s="809"/>
      <c r="AI30" s="809"/>
      <c r="AJ30" s="810"/>
      <c r="AK30" s="876">
        <v>455</v>
      </c>
      <c r="AL30" s="877"/>
      <c r="AM30" s="877"/>
      <c r="AN30" s="877"/>
      <c r="AO30" s="877"/>
      <c r="AP30" s="877" t="s">
        <v>591</v>
      </c>
      <c r="AQ30" s="877"/>
      <c r="AR30" s="877"/>
      <c r="AS30" s="877"/>
      <c r="AT30" s="877"/>
      <c r="AU30" s="877" t="s">
        <v>591</v>
      </c>
      <c r="AV30" s="877"/>
      <c r="AW30" s="877"/>
      <c r="AX30" s="877"/>
      <c r="AY30" s="877"/>
      <c r="AZ30" s="877" t="s">
        <v>591</v>
      </c>
      <c r="BA30" s="877"/>
      <c r="BB30" s="877"/>
      <c r="BC30" s="877"/>
      <c r="BD30" s="877"/>
      <c r="BE30" s="874"/>
      <c r="BF30" s="874"/>
      <c r="BG30" s="874"/>
      <c r="BH30" s="874"/>
      <c r="BI30" s="875"/>
      <c r="BJ30" s="253"/>
      <c r="BK30" s="253"/>
      <c r="BL30" s="253"/>
      <c r="BM30" s="253"/>
      <c r="BN30" s="253"/>
      <c r="BO30" s="266"/>
      <c r="BP30" s="266"/>
      <c r="BQ30" s="263">
        <v>24</v>
      </c>
      <c r="BR30" s="264"/>
      <c r="BS30" s="815"/>
      <c r="BT30" s="816"/>
      <c r="BU30" s="816"/>
      <c r="BV30" s="816"/>
      <c r="BW30" s="816"/>
      <c r="BX30" s="816"/>
      <c r="BY30" s="816"/>
      <c r="BZ30" s="816"/>
      <c r="CA30" s="816"/>
      <c r="CB30" s="816"/>
      <c r="CC30" s="816"/>
      <c r="CD30" s="816"/>
      <c r="CE30" s="816"/>
      <c r="CF30" s="816"/>
      <c r="CG30" s="817"/>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31"/>
      <c r="DW30" s="832"/>
      <c r="DX30" s="832"/>
      <c r="DY30" s="832"/>
      <c r="DZ30" s="833"/>
      <c r="EA30" s="247"/>
    </row>
    <row r="31" spans="1:131" s="248" customFormat="1" ht="26.25" customHeight="1" x14ac:dyDescent="0.15">
      <c r="A31" s="267">
        <v>4</v>
      </c>
      <c r="B31" s="802" t="s">
        <v>409</v>
      </c>
      <c r="C31" s="803"/>
      <c r="D31" s="803"/>
      <c r="E31" s="803"/>
      <c r="F31" s="803"/>
      <c r="G31" s="803"/>
      <c r="H31" s="803"/>
      <c r="I31" s="803"/>
      <c r="J31" s="803"/>
      <c r="K31" s="803"/>
      <c r="L31" s="803"/>
      <c r="M31" s="803"/>
      <c r="N31" s="803"/>
      <c r="O31" s="803"/>
      <c r="P31" s="804"/>
      <c r="Q31" s="805">
        <v>2052</v>
      </c>
      <c r="R31" s="806"/>
      <c r="S31" s="806"/>
      <c r="T31" s="806"/>
      <c r="U31" s="806"/>
      <c r="V31" s="806">
        <v>1776</v>
      </c>
      <c r="W31" s="806"/>
      <c r="X31" s="806"/>
      <c r="Y31" s="806"/>
      <c r="Z31" s="806"/>
      <c r="AA31" s="806">
        <v>277</v>
      </c>
      <c r="AB31" s="806"/>
      <c r="AC31" s="806"/>
      <c r="AD31" s="806"/>
      <c r="AE31" s="807"/>
      <c r="AF31" s="808">
        <v>5336</v>
      </c>
      <c r="AG31" s="809"/>
      <c r="AH31" s="809"/>
      <c r="AI31" s="809"/>
      <c r="AJ31" s="810"/>
      <c r="AK31" s="876">
        <v>43</v>
      </c>
      <c r="AL31" s="877"/>
      <c r="AM31" s="877"/>
      <c r="AN31" s="877"/>
      <c r="AO31" s="877"/>
      <c r="AP31" s="877">
        <v>6213</v>
      </c>
      <c r="AQ31" s="877"/>
      <c r="AR31" s="877"/>
      <c r="AS31" s="877"/>
      <c r="AT31" s="877"/>
      <c r="AU31" s="877">
        <v>236</v>
      </c>
      <c r="AV31" s="877"/>
      <c r="AW31" s="877"/>
      <c r="AX31" s="877"/>
      <c r="AY31" s="877"/>
      <c r="AZ31" s="877" t="s">
        <v>591</v>
      </c>
      <c r="BA31" s="877"/>
      <c r="BB31" s="877"/>
      <c r="BC31" s="877"/>
      <c r="BD31" s="877"/>
      <c r="BE31" s="874" t="s">
        <v>410</v>
      </c>
      <c r="BF31" s="874"/>
      <c r="BG31" s="874"/>
      <c r="BH31" s="874"/>
      <c r="BI31" s="875"/>
      <c r="BJ31" s="253"/>
      <c r="BK31" s="253"/>
      <c r="BL31" s="253"/>
      <c r="BM31" s="253"/>
      <c r="BN31" s="253"/>
      <c r="BO31" s="266"/>
      <c r="BP31" s="266"/>
      <c r="BQ31" s="263">
        <v>25</v>
      </c>
      <c r="BR31" s="264"/>
      <c r="BS31" s="815"/>
      <c r="BT31" s="816"/>
      <c r="BU31" s="816"/>
      <c r="BV31" s="816"/>
      <c r="BW31" s="816"/>
      <c r="BX31" s="816"/>
      <c r="BY31" s="816"/>
      <c r="BZ31" s="816"/>
      <c r="CA31" s="816"/>
      <c r="CB31" s="816"/>
      <c r="CC31" s="816"/>
      <c r="CD31" s="816"/>
      <c r="CE31" s="816"/>
      <c r="CF31" s="816"/>
      <c r="CG31" s="817"/>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31"/>
      <c r="DW31" s="832"/>
      <c r="DX31" s="832"/>
      <c r="DY31" s="832"/>
      <c r="DZ31" s="833"/>
      <c r="EA31" s="247"/>
    </row>
    <row r="32" spans="1:131" s="248" customFormat="1" ht="26.25" customHeight="1" x14ac:dyDescent="0.15">
      <c r="A32" s="267">
        <v>5</v>
      </c>
      <c r="B32" s="802" t="s">
        <v>411</v>
      </c>
      <c r="C32" s="803"/>
      <c r="D32" s="803"/>
      <c r="E32" s="803"/>
      <c r="F32" s="803"/>
      <c r="G32" s="803"/>
      <c r="H32" s="803"/>
      <c r="I32" s="803"/>
      <c r="J32" s="803"/>
      <c r="K32" s="803"/>
      <c r="L32" s="803"/>
      <c r="M32" s="803"/>
      <c r="N32" s="803"/>
      <c r="O32" s="803"/>
      <c r="P32" s="804"/>
      <c r="Q32" s="805">
        <v>2934</v>
      </c>
      <c r="R32" s="806"/>
      <c r="S32" s="806"/>
      <c r="T32" s="806"/>
      <c r="U32" s="806"/>
      <c r="V32" s="806">
        <v>2884</v>
      </c>
      <c r="W32" s="806"/>
      <c r="X32" s="806"/>
      <c r="Y32" s="806"/>
      <c r="Z32" s="806"/>
      <c r="AA32" s="806">
        <v>50</v>
      </c>
      <c r="AB32" s="806"/>
      <c r="AC32" s="806"/>
      <c r="AD32" s="806"/>
      <c r="AE32" s="807"/>
      <c r="AF32" s="808">
        <v>50</v>
      </c>
      <c r="AG32" s="809"/>
      <c r="AH32" s="809"/>
      <c r="AI32" s="809"/>
      <c r="AJ32" s="810"/>
      <c r="AK32" s="876">
        <v>1285</v>
      </c>
      <c r="AL32" s="877"/>
      <c r="AM32" s="877"/>
      <c r="AN32" s="877"/>
      <c r="AO32" s="877"/>
      <c r="AP32" s="877">
        <v>13641</v>
      </c>
      <c r="AQ32" s="877"/>
      <c r="AR32" s="877"/>
      <c r="AS32" s="877"/>
      <c r="AT32" s="877"/>
      <c r="AU32" s="877">
        <v>8485</v>
      </c>
      <c r="AV32" s="877"/>
      <c r="AW32" s="877"/>
      <c r="AX32" s="877"/>
      <c r="AY32" s="877"/>
      <c r="AZ32" s="877" t="s">
        <v>591</v>
      </c>
      <c r="BA32" s="877"/>
      <c r="BB32" s="877"/>
      <c r="BC32" s="877"/>
      <c r="BD32" s="877"/>
      <c r="BE32" s="874" t="s">
        <v>412</v>
      </c>
      <c r="BF32" s="874"/>
      <c r="BG32" s="874"/>
      <c r="BH32" s="874"/>
      <c r="BI32" s="875"/>
      <c r="BJ32" s="253"/>
      <c r="BK32" s="253"/>
      <c r="BL32" s="253"/>
      <c r="BM32" s="253"/>
      <c r="BN32" s="253"/>
      <c r="BO32" s="266"/>
      <c r="BP32" s="266"/>
      <c r="BQ32" s="263">
        <v>26</v>
      </c>
      <c r="BR32" s="264"/>
      <c r="BS32" s="815"/>
      <c r="BT32" s="816"/>
      <c r="BU32" s="816"/>
      <c r="BV32" s="816"/>
      <c r="BW32" s="816"/>
      <c r="BX32" s="816"/>
      <c r="BY32" s="816"/>
      <c r="BZ32" s="816"/>
      <c r="CA32" s="816"/>
      <c r="CB32" s="816"/>
      <c r="CC32" s="816"/>
      <c r="CD32" s="816"/>
      <c r="CE32" s="816"/>
      <c r="CF32" s="816"/>
      <c r="CG32" s="817"/>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31"/>
      <c r="DW32" s="832"/>
      <c r="DX32" s="832"/>
      <c r="DY32" s="832"/>
      <c r="DZ32" s="833"/>
      <c r="EA32" s="247"/>
    </row>
    <row r="33" spans="1:131" s="248" customFormat="1" ht="26.25" customHeight="1" x14ac:dyDescent="0.15">
      <c r="A33" s="267">
        <v>6</v>
      </c>
      <c r="B33" s="802" t="s">
        <v>413</v>
      </c>
      <c r="C33" s="803"/>
      <c r="D33" s="803"/>
      <c r="E33" s="803"/>
      <c r="F33" s="803"/>
      <c r="G33" s="803"/>
      <c r="H33" s="803"/>
      <c r="I33" s="803"/>
      <c r="J33" s="803"/>
      <c r="K33" s="803"/>
      <c r="L33" s="803"/>
      <c r="M33" s="803"/>
      <c r="N33" s="803"/>
      <c r="O33" s="803"/>
      <c r="P33" s="804"/>
      <c r="Q33" s="805">
        <v>254</v>
      </c>
      <c r="R33" s="806"/>
      <c r="S33" s="806"/>
      <c r="T33" s="806"/>
      <c r="U33" s="806"/>
      <c r="V33" s="806">
        <v>254</v>
      </c>
      <c r="W33" s="806"/>
      <c r="X33" s="806"/>
      <c r="Y33" s="806"/>
      <c r="Z33" s="806"/>
      <c r="AA33" s="806" t="s">
        <v>594</v>
      </c>
      <c r="AB33" s="806"/>
      <c r="AC33" s="806"/>
      <c r="AD33" s="806"/>
      <c r="AE33" s="807"/>
      <c r="AF33" s="808" t="s">
        <v>414</v>
      </c>
      <c r="AG33" s="809"/>
      <c r="AH33" s="809"/>
      <c r="AI33" s="809"/>
      <c r="AJ33" s="810"/>
      <c r="AK33" s="876">
        <v>213</v>
      </c>
      <c r="AL33" s="877"/>
      <c r="AM33" s="877"/>
      <c r="AN33" s="877"/>
      <c r="AO33" s="877"/>
      <c r="AP33" s="877">
        <v>1062</v>
      </c>
      <c r="AQ33" s="877"/>
      <c r="AR33" s="877"/>
      <c r="AS33" s="877"/>
      <c r="AT33" s="877"/>
      <c r="AU33" s="877">
        <v>1062</v>
      </c>
      <c r="AV33" s="877"/>
      <c r="AW33" s="877"/>
      <c r="AX33" s="877"/>
      <c r="AY33" s="877"/>
      <c r="AZ33" s="877" t="s">
        <v>591</v>
      </c>
      <c r="BA33" s="877"/>
      <c r="BB33" s="877"/>
      <c r="BC33" s="877"/>
      <c r="BD33" s="877"/>
      <c r="BE33" s="874" t="s">
        <v>412</v>
      </c>
      <c r="BF33" s="874"/>
      <c r="BG33" s="874"/>
      <c r="BH33" s="874"/>
      <c r="BI33" s="875"/>
      <c r="BJ33" s="253"/>
      <c r="BK33" s="253"/>
      <c r="BL33" s="253"/>
      <c r="BM33" s="253"/>
      <c r="BN33" s="253"/>
      <c r="BO33" s="266"/>
      <c r="BP33" s="266"/>
      <c r="BQ33" s="263">
        <v>27</v>
      </c>
      <c r="BR33" s="264"/>
      <c r="BS33" s="815"/>
      <c r="BT33" s="816"/>
      <c r="BU33" s="816"/>
      <c r="BV33" s="816"/>
      <c r="BW33" s="816"/>
      <c r="BX33" s="816"/>
      <c r="BY33" s="816"/>
      <c r="BZ33" s="816"/>
      <c r="CA33" s="816"/>
      <c r="CB33" s="816"/>
      <c r="CC33" s="816"/>
      <c r="CD33" s="816"/>
      <c r="CE33" s="816"/>
      <c r="CF33" s="816"/>
      <c r="CG33" s="817"/>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31"/>
      <c r="DW33" s="832"/>
      <c r="DX33" s="832"/>
      <c r="DY33" s="832"/>
      <c r="DZ33" s="833"/>
      <c r="EA33" s="247"/>
    </row>
    <row r="34" spans="1:131" s="248" customFormat="1" ht="26.25" customHeight="1" x14ac:dyDescent="0.15">
      <c r="A34" s="267">
        <v>7</v>
      </c>
      <c r="B34" s="802" t="s">
        <v>415</v>
      </c>
      <c r="C34" s="803"/>
      <c r="D34" s="803"/>
      <c r="E34" s="803"/>
      <c r="F34" s="803"/>
      <c r="G34" s="803"/>
      <c r="H34" s="803"/>
      <c r="I34" s="803"/>
      <c r="J34" s="803"/>
      <c r="K34" s="803"/>
      <c r="L34" s="803"/>
      <c r="M34" s="803"/>
      <c r="N34" s="803"/>
      <c r="O34" s="803"/>
      <c r="P34" s="804"/>
      <c r="Q34" s="805">
        <v>252</v>
      </c>
      <c r="R34" s="806"/>
      <c r="S34" s="806"/>
      <c r="T34" s="806"/>
      <c r="U34" s="806"/>
      <c r="V34" s="806">
        <v>180</v>
      </c>
      <c r="W34" s="806"/>
      <c r="X34" s="806"/>
      <c r="Y34" s="806"/>
      <c r="Z34" s="806"/>
      <c r="AA34" s="806">
        <v>72</v>
      </c>
      <c r="AB34" s="806"/>
      <c r="AC34" s="806"/>
      <c r="AD34" s="806"/>
      <c r="AE34" s="807"/>
      <c r="AF34" s="808">
        <v>72</v>
      </c>
      <c r="AG34" s="809"/>
      <c r="AH34" s="809"/>
      <c r="AI34" s="809"/>
      <c r="AJ34" s="810"/>
      <c r="AK34" s="876" t="s">
        <v>590</v>
      </c>
      <c r="AL34" s="877"/>
      <c r="AM34" s="877"/>
      <c r="AN34" s="877"/>
      <c r="AO34" s="877"/>
      <c r="AP34" s="877">
        <v>1</v>
      </c>
      <c r="AQ34" s="877"/>
      <c r="AR34" s="877"/>
      <c r="AS34" s="877"/>
      <c r="AT34" s="877"/>
      <c r="AU34" s="877" t="s">
        <v>595</v>
      </c>
      <c r="AV34" s="877"/>
      <c r="AW34" s="877"/>
      <c r="AX34" s="877"/>
      <c r="AY34" s="877"/>
      <c r="AZ34" s="877" t="s">
        <v>591</v>
      </c>
      <c r="BA34" s="877"/>
      <c r="BB34" s="877"/>
      <c r="BC34" s="877"/>
      <c r="BD34" s="877"/>
      <c r="BE34" s="874" t="s">
        <v>412</v>
      </c>
      <c r="BF34" s="874"/>
      <c r="BG34" s="874"/>
      <c r="BH34" s="874"/>
      <c r="BI34" s="875"/>
      <c r="BJ34" s="253"/>
      <c r="BK34" s="253"/>
      <c r="BL34" s="253"/>
      <c r="BM34" s="253"/>
      <c r="BN34" s="253"/>
      <c r="BO34" s="266"/>
      <c r="BP34" s="266"/>
      <c r="BQ34" s="263">
        <v>28</v>
      </c>
      <c r="BR34" s="264"/>
      <c r="BS34" s="815"/>
      <c r="BT34" s="816"/>
      <c r="BU34" s="816"/>
      <c r="BV34" s="816"/>
      <c r="BW34" s="816"/>
      <c r="BX34" s="816"/>
      <c r="BY34" s="816"/>
      <c r="BZ34" s="816"/>
      <c r="CA34" s="816"/>
      <c r="CB34" s="816"/>
      <c r="CC34" s="816"/>
      <c r="CD34" s="816"/>
      <c r="CE34" s="816"/>
      <c r="CF34" s="816"/>
      <c r="CG34" s="817"/>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31"/>
      <c r="DW34" s="832"/>
      <c r="DX34" s="832"/>
      <c r="DY34" s="832"/>
      <c r="DZ34" s="833"/>
      <c r="EA34" s="247"/>
    </row>
    <row r="35" spans="1:131" s="248" customFormat="1" ht="26.25" customHeight="1" x14ac:dyDescent="0.15">
      <c r="A35" s="267">
        <v>8</v>
      </c>
      <c r="B35" s="802"/>
      <c r="C35" s="803"/>
      <c r="D35" s="803"/>
      <c r="E35" s="803"/>
      <c r="F35" s="803"/>
      <c r="G35" s="803"/>
      <c r="H35" s="803"/>
      <c r="I35" s="803"/>
      <c r="J35" s="803"/>
      <c r="K35" s="803"/>
      <c r="L35" s="803"/>
      <c r="M35" s="803"/>
      <c r="N35" s="803"/>
      <c r="O35" s="803"/>
      <c r="P35" s="804"/>
      <c r="Q35" s="805"/>
      <c r="R35" s="806"/>
      <c r="S35" s="806"/>
      <c r="T35" s="806"/>
      <c r="U35" s="806"/>
      <c r="V35" s="806"/>
      <c r="W35" s="806"/>
      <c r="X35" s="806"/>
      <c r="Y35" s="806"/>
      <c r="Z35" s="806"/>
      <c r="AA35" s="806"/>
      <c r="AB35" s="806"/>
      <c r="AC35" s="806"/>
      <c r="AD35" s="806"/>
      <c r="AE35" s="807"/>
      <c r="AF35" s="808"/>
      <c r="AG35" s="809"/>
      <c r="AH35" s="809"/>
      <c r="AI35" s="809"/>
      <c r="AJ35" s="810"/>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5"/>
      <c r="BT35" s="816"/>
      <c r="BU35" s="816"/>
      <c r="BV35" s="816"/>
      <c r="BW35" s="816"/>
      <c r="BX35" s="816"/>
      <c r="BY35" s="816"/>
      <c r="BZ35" s="816"/>
      <c r="CA35" s="816"/>
      <c r="CB35" s="816"/>
      <c r="CC35" s="816"/>
      <c r="CD35" s="816"/>
      <c r="CE35" s="816"/>
      <c r="CF35" s="816"/>
      <c r="CG35" s="817"/>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31"/>
      <c r="DW35" s="832"/>
      <c r="DX35" s="832"/>
      <c r="DY35" s="832"/>
      <c r="DZ35" s="833"/>
      <c r="EA35" s="247"/>
    </row>
    <row r="36" spans="1:131" s="248" customFormat="1" ht="26.25" customHeight="1" x14ac:dyDescent="0.15">
      <c r="A36" s="267">
        <v>9</v>
      </c>
      <c r="B36" s="802"/>
      <c r="C36" s="803"/>
      <c r="D36" s="803"/>
      <c r="E36" s="803"/>
      <c r="F36" s="803"/>
      <c r="G36" s="803"/>
      <c r="H36" s="803"/>
      <c r="I36" s="803"/>
      <c r="J36" s="803"/>
      <c r="K36" s="803"/>
      <c r="L36" s="803"/>
      <c r="M36" s="803"/>
      <c r="N36" s="803"/>
      <c r="O36" s="803"/>
      <c r="P36" s="804"/>
      <c r="Q36" s="805"/>
      <c r="R36" s="806"/>
      <c r="S36" s="806"/>
      <c r="T36" s="806"/>
      <c r="U36" s="806"/>
      <c r="V36" s="806"/>
      <c r="W36" s="806"/>
      <c r="X36" s="806"/>
      <c r="Y36" s="806"/>
      <c r="Z36" s="806"/>
      <c r="AA36" s="806"/>
      <c r="AB36" s="806"/>
      <c r="AC36" s="806"/>
      <c r="AD36" s="806"/>
      <c r="AE36" s="807"/>
      <c r="AF36" s="808"/>
      <c r="AG36" s="809"/>
      <c r="AH36" s="809"/>
      <c r="AI36" s="809"/>
      <c r="AJ36" s="810"/>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5"/>
      <c r="BT36" s="816"/>
      <c r="BU36" s="816"/>
      <c r="BV36" s="816"/>
      <c r="BW36" s="816"/>
      <c r="BX36" s="816"/>
      <c r="BY36" s="816"/>
      <c r="BZ36" s="816"/>
      <c r="CA36" s="816"/>
      <c r="CB36" s="816"/>
      <c r="CC36" s="816"/>
      <c r="CD36" s="816"/>
      <c r="CE36" s="816"/>
      <c r="CF36" s="816"/>
      <c r="CG36" s="817"/>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31"/>
      <c r="DW36" s="832"/>
      <c r="DX36" s="832"/>
      <c r="DY36" s="832"/>
      <c r="DZ36" s="833"/>
      <c r="EA36" s="247"/>
    </row>
    <row r="37" spans="1:131" s="248" customFormat="1" ht="26.25" customHeight="1" x14ac:dyDescent="0.15">
      <c r="A37" s="267">
        <v>10</v>
      </c>
      <c r="B37" s="802"/>
      <c r="C37" s="803"/>
      <c r="D37" s="803"/>
      <c r="E37" s="803"/>
      <c r="F37" s="803"/>
      <c r="G37" s="803"/>
      <c r="H37" s="803"/>
      <c r="I37" s="803"/>
      <c r="J37" s="803"/>
      <c r="K37" s="803"/>
      <c r="L37" s="803"/>
      <c r="M37" s="803"/>
      <c r="N37" s="803"/>
      <c r="O37" s="803"/>
      <c r="P37" s="804"/>
      <c r="Q37" s="805"/>
      <c r="R37" s="806"/>
      <c r="S37" s="806"/>
      <c r="T37" s="806"/>
      <c r="U37" s="806"/>
      <c r="V37" s="806"/>
      <c r="W37" s="806"/>
      <c r="X37" s="806"/>
      <c r="Y37" s="806"/>
      <c r="Z37" s="806"/>
      <c r="AA37" s="806"/>
      <c r="AB37" s="806"/>
      <c r="AC37" s="806"/>
      <c r="AD37" s="806"/>
      <c r="AE37" s="807"/>
      <c r="AF37" s="808"/>
      <c r="AG37" s="809"/>
      <c r="AH37" s="809"/>
      <c r="AI37" s="809"/>
      <c r="AJ37" s="810"/>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5"/>
      <c r="BT37" s="816"/>
      <c r="BU37" s="816"/>
      <c r="BV37" s="816"/>
      <c r="BW37" s="816"/>
      <c r="BX37" s="816"/>
      <c r="BY37" s="816"/>
      <c r="BZ37" s="816"/>
      <c r="CA37" s="816"/>
      <c r="CB37" s="816"/>
      <c r="CC37" s="816"/>
      <c r="CD37" s="816"/>
      <c r="CE37" s="816"/>
      <c r="CF37" s="816"/>
      <c r="CG37" s="817"/>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31"/>
      <c r="DW37" s="832"/>
      <c r="DX37" s="832"/>
      <c r="DY37" s="832"/>
      <c r="DZ37" s="833"/>
      <c r="EA37" s="247"/>
    </row>
    <row r="38" spans="1:131" s="248" customFormat="1" ht="26.25" customHeight="1" x14ac:dyDescent="0.15">
      <c r="A38" s="267">
        <v>11</v>
      </c>
      <c r="B38" s="802"/>
      <c r="C38" s="803"/>
      <c r="D38" s="803"/>
      <c r="E38" s="803"/>
      <c r="F38" s="803"/>
      <c r="G38" s="803"/>
      <c r="H38" s="803"/>
      <c r="I38" s="803"/>
      <c r="J38" s="803"/>
      <c r="K38" s="803"/>
      <c r="L38" s="803"/>
      <c r="M38" s="803"/>
      <c r="N38" s="803"/>
      <c r="O38" s="803"/>
      <c r="P38" s="804"/>
      <c r="Q38" s="805"/>
      <c r="R38" s="806"/>
      <c r="S38" s="806"/>
      <c r="T38" s="806"/>
      <c r="U38" s="806"/>
      <c r="V38" s="806"/>
      <c r="W38" s="806"/>
      <c r="X38" s="806"/>
      <c r="Y38" s="806"/>
      <c r="Z38" s="806"/>
      <c r="AA38" s="806"/>
      <c r="AB38" s="806"/>
      <c r="AC38" s="806"/>
      <c r="AD38" s="806"/>
      <c r="AE38" s="807"/>
      <c r="AF38" s="808"/>
      <c r="AG38" s="809"/>
      <c r="AH38" s="809"/>
      <c r="AI38" s="809"/>
      <c r="AJ38" s="810"/>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5"/>
      <c r="BT38" s="816"/>
      <c r="BU38" s="816"/>
      <c r="BV38" s="816"/>
      <c r="BW38" s="816"/>
      <c r="BX38" s="816"/>
      <c r="BY38" s="816"/>
      <c r="BZ38" s="816"/>
      <c r="CA38" s="816"/>
      <c r="CB38" s="816"/>
      <c r="CC38" s="816"/>
      <c r="CD38" s="816"/>
      <c r="CE38" s="816"/>
      <c r="CF38" s="816"/>
      <c r="CG38" s="817"/>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31"/>
      <c r="DW38" s="832"/>
      <c r="DX38" s="832"/>
      <c r="DY38" s="832"/>
      <c r="DZ38" s="833"/>
      <c r="EA38" s="247"/>
    </row>
    <row r="39" spans="1:131" s="248" customFormat="1" ht="26.25" customHeight="1" x14ac:dyDescent="0.15">
      <c r="A39" s="267">
        <v>12</v>
      </c>
      <c r="B39" s="802"/>
      <c r="C39" s="803"/>
      <c r="D39" s="803"/>
      <c r="E39" s="803"/>
      <c r="F39" s="803"/>
      <c r="G39" s="803"/>
      <c r="H39" s="803"/>
      <c r="I39" s="803"/>
      <c r="J39" s="803"/>
      <c r="K39" s="803"/>
      <c r="L39" s="803"/>
      <c r="M39" s="803"/>
      <c r="N39" s="803"/>
      <c r="O39" s="803"/>
      <c r="P39" s="804"/>
      <c r="Q39" s="805"/>
      <c r="R39" s="806"/>
      <c r="S39" s="806"/>
      <c r="T39" s="806"/>
      <c r="U39" s="806"/>
      <c r="V39" s="806"/>
      <c r="W39" s="806"/>
      <c r="X39" s="806"/>
      <c r="Y39" s="806"/>
      <c r="Z39" s="806"/>
      <c r="AA39" s="806"/>
      <c r="AB39" s="806"/>
      <c r="AC39" s="806"/>
      <c r="AD39" s="806"/>
      <c r="AE39" s="807"/>
      <c r="AF39" s="808"/>
      <c r="AG39" s="809"/>
      <c r="AH39" s="809"/>
      <c r="AI39" s="809"/>
      <c r="AJ39" s="810"/>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5"/>
      <c r="BT39" s="816"/>
      <c r="BU39" s="816"/>
      <c r="BV39" s="816"/>
      <c r="BW39" s="816"/>
      <c r="BX39" s="816"/>
      <c r="BY39" s="816"/>
      <c r="BZ39" s="816"/>
      <c r="CA39" s="816"/>
      <c r="CB39" s="816"/>
      <c r="CC39" s="816"/>
      <c r="CD39" s="816"/>
      <c r="CE39" s="816"/>
      <c r="CF39" s="816"/>
      <c r="CG39" s="817"/>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31"/>
      <c r="DW39" s="832"/>
      <c r="DX39" s="832"/>
      <c r="DY39" s="832"/>
      <c r="DZ39" s="833"/>
      <c r="EA39" s="247"/>
    </row>
    <row r="40" spans="1:131" s="248" customFormat="1" ht="26.25" customHeight="1" x14ac:dyDescent="0.15">
      <c r="A40" s="262">
        <v>13</v>
      </c>
      <c r="B40" s="802"/>
      <c r="C40" s="803"/>
      <c r="D40" s="803"/>
      <c r="E40" s="803"/>
      <c r="F40" s="803"/>
      <c r="G40" s="803"/>
      <c r="H40" s="803"/>
      <c r="I40" s="803"/>
      <c r="J40" s="803"/>
      <c r="K40" s="803"/>
      <c r="L40" s="803"/>
      <c r="M40" s="803"/>
      <c r="N40" s="803"/>
      <c r="O40" s="803"/>
      <c r="P40" s="804"/>
      <c r="Q40" s="805"/>
      <c r="R40" s="806"/>
      <c r="S40" s="806"/>
      <c r="T40" s="806"/>
      <c r="U40" s="806"/>
      <c r="V40" s="806"/>
      <c r="W40" s="806"/>
      <c r="X40" s="806"/>
      <c r="Y40" s="806"/>
      <c r="Z40" s="806"/>
      <c r="AA40" s="806"/>
      <c r="AB40" s="806"/>
      <c r="AC40" s="806"/>
      <c r="AD40" s="806"/>
      <c r="AE40" s="807"/>
      <c r="AF40" s="808"/>
      <c r="AG40" s="809"/>
      <c r="AH40" s="809"/>
      <c r="AI40" s="809"/>
      <c r="AJ40" s="810"/>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5"/>
      <c r="BT40" s="816"/>
      <c r="BU40" s="816"/>
      <c r="BV40" s="816"/>
      <c r="BW40" s="816"/>
      <c r="BX40" s="816"/>
      <c r="BY40" s="816"/>
      <c r="BZ40" s="816"/>
      <c r="CA40" s="816"/>
      <c r="CB40" s="816"/>
      <c r="CC40" s="816"/>
      <c r="CD40" s="816"/>
      <c r="CE40" s="816"/>
      <c r="CF40" s="816"/>
      <c r="CG40" s="817"/>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31"/>
      <c r="DW40" s="832"/>
      <c r="DX40" s="832"/>
      <c r="DY40" s="832"/>
      <c r="DZ40" s="833"/>
      <c r="EA40" s="247"/>
    </row>
    <row r="41" spans="1:131" s="248" customFormat="1" ht="26.25" customHeight="1" x14ac:dyDescent="0.15">
      <c r="A41" s="262">
        <v>14</v>
      </c>
      <c r="B41" s="802"/>
      <c r="C41" s="803"/>
      <c r="D41" s="803"/>
      <c r="E41" s="803"/>
      <c r="F41" s="803"/>
      <c r="G41" s="803"/>
      <c r="H41" s="803"/>
      <c r="I41" s="803"/>
      <c r="J41" s="803"/>
      <c r="K41" s="803"/>
      <c r="L41" s="803"/>
      <c r="M41" s="803"/>
      <c r="N41" s="803"/>
      <c r="O41" s="803"/>
      <c r="P41" s="804"/>
      <c r="Q41" s="805"/>
      <c r="R41" s="806"/>
      <c r="S41" s="806"/>
      <c r="T41" s="806"/>
      <c r="U41" s="806"/>
      <c r="V41" s="806"/>
      <c r="W41" s="806"/>
      <c r="X41" s="806"/>
      <c r="Y41" s="806"/>
      <c r="Z41" s="806"/>
      <c r="AA41" s="806"/>
      <c r="AB41" s="806"/>
      <c r="AC41" s="806"/>
      <c r="AD41" s="806"/>
      <c r="AE41" s="807"/>
      <c r="AF41" s="808"/>
      <c r="AG41" s="809"/>
      <c r="AH41" s="809"/>
      <c r="AI41" s="809"/>
      <c r="AJ41" s="810"/>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5"/>
      <c r="BT41" s="816"/>
      <c r="BU41" s="816"/>
      <c r="BV41" s="816"/>
      <c r="BW41" s="816"/>
      <c r="BX41" s="816"/>
      <c r="BY41" s="816"/>
      <c r="BZ41" s="816"/>
      <c r="CA41" s="816"/>
      <c r="CB41" s="816"/>
      <c r="CC41" s="816"/>
      <c r="CD41" s="816"/>
      <c r="CE41" s="816"/>
      <c r="CF41" s="816"/>
      <c r="CG41" s="817"/>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31"/>
      <c r="DW41" s="832"/>
      <c r="DX41" s="832"/>
      <c r="DY41" s="832"/>
      <c r="DZ41" s="833"/>
      <c r="EA41" s="247"/>
    </row>
    <row r="42" spans="1:131" s="248" customFormat="1" ht="26.25" customHeight="1" x14ac:dyDescent="0.15">
      <c r="A42" s="262">
        <v>15</v>
      </c>
      <c r="B42" s="802"/>
      <c r="C42" s="803"/>
      <c r="D42" s="803"/>
      <c r="E42" s="803"/>
      <c r="F42" s="803"/>
      <c r="G42" s="803"/>
      <c r="H42" s="803"/>
      <c r="I42" s="803"/>
      <c r="J42" s="803"/>
      <c r="K42" s="803"/>
      <c r="L42" s="803"/>
      <c r="M42" s="803"/>
      <c r="N42" s="803"/>
      <c r="O42" s="803"/>
      <c r="P42" s="804"/>
      <c r="Q42" s="805"/>
      <c r="R42" s="806"/>
      <c r="S42" s="806"/>
      <c r="T42" s="806"/>
      <c r="U42" s="806"/>
      <c r="V42" s="806"/>
      <c r="W42" s="806"/>
      <c r="X42" s="806"/>
      <c r="Y42" s="806"/>
      <c r="Z42" s="806"/>
      <c r="AA42" s="806"/>
      <c r="AB42" s="806"/>
      <c r="AC42" s="806"/>
      <c r="AD42" s="806"/>
      <c r="AE42" s="807"/>
      <c r="AF42" s="808"/>
      <c r="AG42" s="809"/>
      <c r="AH42" s="809"/>
      <c r="AI42" s="809"/>
      <c r="AJ42" s="810"/>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5"/>
      <c r="BT42" s="816"/>
      <c r="BU42" s="816"/>
      <c r="BV42" s="816"/>
      <c r="BW42" s="816"/>
      <c r="BX42" s="816"/>
      <c r="BY42" s="816"/>
      <c r="BZ42" s="816"/>
      <c r="CA42" s="816"/>
      <c r="CB42" s="816"/>
      <c r="CC42" s="816"/>
      <c r="CD42" s="816"/>
      <c r="CE42" s="816"/>
      <c r="CF42" s="816"/>
      <c r="CG42" s="817"/>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31"/>
      <c r="DW42" s="832"/>
      <c r="DX42" s="832"/>
      <c r="DY42" s="832"/>
      <c r="DZ42" s="833"/>
      <c r="EA42" s="247"/>
    </row>
    <row r="43" spans="1:131" s="248" customFormat="1" ht="26.25" customHeight="1" x14ac:dyDescent="0.15">
      <c r="A43" s="262">
        <v>16</v>
      </c>
      <c r="B43" s="802"/>
      <c r="C43" s="803"/>
      <c r="D43" s="803"/>
      <c r="E43" s="803"/>
      <c r="F43" s="803"/>
      <c r="G43" s="803"/>
      <c r="H43" s="803"/>
      <c r="I43" s="803"/>
      <c r="J43" s="803"/>
      <c r="K43" s="803"/>
      <c r="L43" s="803"/>
      <c r="M43" s="803"/>
      <c r="N43" s="803"/>
      <c r="O43" s="803"/>
      <c r="P43" s="804"/>
      <c r="Q43" s="805"/>
      <c r="R43" s="806"/>
      <c r="S43" s="806"/>
      <c r="T43" s="806"/>
      <c r="U43" s="806"/>
      <c r="V43" s="806"/>
      <c r="W43" s="806"/>
      <c r="X43" s="806"/>
      <c r="Y43" s="806"/>
      <c r="Z43" s="806"/>
      <c r="AA43" s="806"/>
      <c r="AB43" s="806"/>
      <c r="AC43" s="806"/>
      <c r="AD43" s="806"/>
      <c r="AE43" s="807"/>
      <c r="AF43" s="808"/>
      <c r="AG43" s="809"/>
      <c r="AH43" s="809"/>
      <c r="AI43" s="809"/>
      <c r="AJ43" s="810"/>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5"/>
      <c r="BT43" s="816"/>
      <c r="BU43" s="816"/>
      <c r="BV43" s="816"/>
      <c r="BW43" s="816"/>
      <c r="BX43" s="816"/>
      <c r="BY43" s="816"/>
      <c r="BZ43" s="816"/>
      <c r="CA43" s="816"/>
      <c r="CB43" s="816"/>
      <c r="CC43" s="816"/>
      <c r="CD43" s="816"/>
      <c r="CE43" s="816"/>
      <c r="CF43" s="816"/>
      <c r="CG43" s="817"/>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31"/>
      <c r="DW43" s="832"/>
      <c r="DX43" s="832"/>
      <c r="DY43" s="832"/>
      <c r="DZ43" s="833"/>
      <c r="EA43" s="247"/>
    </row>
    <row r="44" spans="1:131" s="248" customFormat="1" ht="26.25" customHeight="1" x14ac:dyDescent="0.15">
      <c r="A44" s="262">
        <v>17</v>
      </c>
      <c r="B44" s="802"/>
      <c r="C44" s="803"/>
      <c r="D44" s="803"/>
      <c r="E44" s="803"/>
      <c r="F44" s="803"/>
      <c r="G44" s="803"/>
      <c r="H44" s="803"/>
      <c r="I44" s="803"/>
      <c r="J44" s="803"/>
      <c r="K44" s="803"/>
      <c r="L44" s="803"/>
      <c r="M44" s="803"/>
      <c r="N44" s="803"/>
      <c r="O44" s="803"/>
      <c r="P44" s="804"/>
      <c r="Q44" s="805"/>
      <c r="R44" s="806"/>
      <c r="S44" s="806"/>
      <c r="T44" s="806"/>
      <c r="U44" s="806"/>
      <c r="V44" s="806"/>
      <c r="W44" s="806"/>
      <c r="X44" s="806"/>
      <c r="Y44" s="806"/>
      <c r="Z44" s="806"/>
      <c r="AA44" s="806"/>
      <c r="AB44" s="806"/>
      <c r="AC44" s="806"/>
      <c r="AD44" s="806"/>
      <c r="AE44" s="807"/>
      <c r="AF44" s="808"/>
      <c r="AG44" s="809"/>
      <c r="AH44" s="809"/>
      <c r="AI44" s="809"/>
      <c r="AJ44" s="810"/>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5"/>
      <c r="BT44" s="816"/>
      <c r="BU44" s="816"/>
      <c r="BV44" s="816"/>
      <c r="BW44" s="816"/>
      <c r="BX44" s="816"/>
      <c r="BY44" s="816"/>
      <c r="BZ44" s="816"/>
      <c r="CA44" s="816"/>
      <c r="CB44" s="816"/>
      <c r="CC44" s="816"/>
      <c r="CD44" s="816"/>
      <c r="CE44" s="816"/>
      <c r="CF44" s="816"/>
      <c r="CG44" s="817"/>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31"/>
      <c r="DW44" s="832"/>
      <c r="DX44" s="832"/>
      <c r="DY44" s="832"/>
      <c r="DZ44" s="833"/>
      <c r="EA44" s="247"/>
    </row>
    <row r="45" spans="1:131" s="248" customFormat="1" ht="26.25" customHeight="1" x14ac:dyDescent="0.15">
      <c r="A45" s="262">
        <v>18</v>
      </c>
      <c r="B45" s="802"/>
      <c r="C45" s="803"/>
      <c r="D45" s="803"/>
      <c r="E45" s="803"/>
      <c r="F45" s="803"/>
      <c r="G45" s="803"/>
      <c r="H45" s="803"/>
      <c r="I45" s="803"/>
      <c r="J45" s="803"/>
      <c r="K45" s="803"/>
      <c r="L45" s="803"/>
      <c r="M45" s="803"/>
      <c r="N45" s="803"/>
      <c r="O45" s="803"/>
      <c r="P45" s="804"/>
      <c r="Q45" s="805"/>
      <c r="R45" s="806"/>
      <c r="S45" s="806"/>
      <c r="T45" s="806"/>
      <c r="U45" s="806"/>
      <c r="V45" s="806"/>
      <c r="W45" s="806"/>
      <c r="X45" s="806"/>
      <c r="Y45" s="806"/>
      <c r="Z45" s="806"/>
      <c r="AA45" s="806"/>
      <c r="AB45" s="806"/>
      <c r="AC45" s="806"/>
      <c r="AD45" s="806"/>
      <c r="AE45" s="807"/>
      <c r="AF45" s="808"/>
      <c r="AG45" s="809"/>
      <c r="AH45" s="809"/>
      <c r="AI45" s="809"/>
      <c r="AJ45" s="810"/>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5"/>
      <c r="BT45" s="816"/>
      <c r="BU45" s="816"/>
      <c r="BV45" s="816"/>
      <c r="BW45" s="816"/>
      <c r="BX45" s="816"/>
      <c r="BY45" s="816"/>
      <c r="BZ45" s="816"/>
      <c r="CA45" s="816"/>
      <c r="CB45" s="816"/>
      <c r="CC45" s="816"/>
      <c r="CD45" s="816"/>
      <c r="CE45" s="816"/>
      <c r="CF45" s="816"/>
      <c r="CG45" s="817"/>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31"/>
      <c r="DW45" s="832"/>
      <c r="DX45" s="832"/>
      <c r="DY45" s="832"/>
      <c r="DZ45" s="833"/>
      <c r="EA45" s="247"/>
    </row>
    <row r="46" spans="1:131" s="248" customFormat="1" ht="26.25" customHeight="1" x14ac:dyDescent="0.15">
      <c r="A46" s="262">
        <v>19</v>
      </c>
      <c r="B46" s="802"/>
      <c r="C46" s="803"/>
      <c r="D46" s="803"/>
      <c r="E46" s="803"/>
      <c r="F46" s="803"/>
      <c r="G46" s="803"/>
      <c r="H46" s="803"/>
      <c r="I46" s="803"/>
      <c r="J46" s="803"/>
      <c r="K46" s="803"/>
      <c r="L46" s="803"/>
      <c r="M46" s="803"/>
      <c r="N46" s="803"/>
      <c r="O46" s="803"/>
      <c r="P46" s="804"/>
      <c r="Q46" s="805"/>
      <c r="R46" s="806"/>
      <c r="S46" s="806"/>
      <c r="T46" s="806"/>
      <c r="U46" s="806"/>
      <c r="V46" s="806"/>
      <c r="W46" s="806"/>
      <c r="X46" s="806"/>
      <c r="Y46" s="806"/>
      <c r="Z46" s="806"/>
      <c r="AA46" s="806"/>
      <c r="AB46" s="806"/>
      <c r="AC46" s="806"/>
      <c r="AD46" s="806"/>
      <c r="AE46" s="807"/>
      <c r="AF46" s="808"/>
      <c r="AG46" s="809"/>
      <c r="AH46" s="809"/>
      <c r="AI46" s="809"/>
      <c r="AJ46" s="810"/>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5"/>
      <c r="BT46" s="816"/>
      <c r="BU46" s="816"/>
      <c r="BV46" s="816"/>
      <c r="BW46" s="816"/>
      <c r="BX46" s="816"/>
      <c r="BY46" s="816"/>
      <c r="BZ46" s="816"/>
      <c r="CA46" s="816"/>
      <c r="CB46" s="816"/>
      <c r="CC46" s="816"/>
      <c r="CD46" s="816"/>
      <c r="CE46" s="816"/>
      <c r="CF46" s="816"/>
      <c r="CG46" s="817"/>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31"/>
      <c r="DW46" s="832"/>
      <c r="DX46" s="832"/>
      <c r="DY46" s="832"/>
      <c r="DZ46" s="833"/>
      <c r="EA46" s="247"/>
    </row>
    <row r="47" spans="1:131" s="248" customFormat="1" ht="26.25" customHeight="1" x14ac:dyDescent="0.15">
      <c r="A47" s="262">
        <v>20</v>
      </c>
      <c r="B47" s="802"/>
      <c r="C47" s="803"/>
      <c r="D47" s="803"/>
      <c r="E47" s="803"/>
      <c r="F47" s="803"/>
      <c r="G47" s="803"/>
      <c r="H47" s="803"/>
      <c r="I47" s="803"/>
      <c r="J47" s="803"/>
      <c r="K47" s="803"/>
      <c r="L47" s="803"/>
      <c r="M47" s="803"/>
      <c r="N47" s="803"/>
      <c r="O47" s="803"/>
      <c r="P47" s="804"/>
      <c r="Q47" s="805"/>
      <c r="R47" s="806"/>
      <c r="S47" s="806"/>
      <c r="T47" s="806"/>
      <c r="U47" s="806"/>
      <c r="V47" s="806"/>
      <c r="W47" s="806"/>
      <c r="X47" s="806"/>
      <c r="Y47" s="806"/>
      <c r="Z47" s="806"/>
      <c r="AA47" s="806"/>
      <c r="AB47" s="806"/>
      <c r="AC47" s="806"/>
      <c r="AD47" s="806"/>
      <c r="AE47" s="807"/>
      <c r="AF47" s="808"/>
      <c r="AG47" s="809"/>
      <c r="AH47" s="809"/>
      <c r="AI47" s="809"/>
      <c r="AJ47" s="810"/>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5"/>
      <c r="BT47" s="816"/>
      <c r="BU47" s="816"/>
      <c r="BV47" s="816"/>
      <c r="BW47" s="816"/>
      <c r="BX47" s="816"/>
      <c r="BY47" s="816"/>
      <c r="BZ47" s="816"/>
      <c r="CA47" s="816"/>
      <c r="CB47" s="816"/>
      <c r="CC47" s="816"/>
      <c r="CD47" s="816"/>
      <c r="CE47" s="816"/>
      <c r="CF47" s="816"/>
      <c r="CG47" s="817"/>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31"/>
      <c r="DW47" s="832"/>
      <c r="DX47" s="832"/>
      <c r="DY47" s="832"/>
      <c r="DZ47" s="833"/>
      <c r="EA47" s="247"/>
    </row>
    <row r="48" spans="1:131" s="248" customFormat="1" ht="26.25" customHeight="1" x14ac:dyDescent="0.15">
      <c r="A48" s="262">
        <v>21</v>
      </c>
      <c r="B48" s="802"/>
      <c r="C48" s="803"/>
      <c r="D48" s="803"/>
      <c r="E48" s="803"/>
      <c r="F48" s="803"/>
      <c r="G48" s="803"/>
      <c r="H48" s="803"/>
      <c r="I48" s="803"/>
      <c r="J48" s="803"/>
      <c r="K48" s="803"/>
      <c r="L48" s="803"/>
      <c r="M48" s="803"/>
      <c r="N48" s="803"/>
      <c r="O48" s="803"/>
      <c r="P48" s="804"/>
      <c r="Q48" s="805"/>
      <c r="R48" s="806"/>
      <c r="S48" s="806"/>
      <c r="T48" s="806"/>
      <c r="U48" s="806"/>
      <c r="V48" s="806"/>
      <c r="W48" s="806"/>
      <c r="X48" s="806"/>
      <c r="Y48" s="806"/>
      <c r="Z48" s="806"/>
      <c r="AA48" s="806"/>
      <c r="AB48" s="806"/>
      <c r="AC48" s="806"/>
      <c r="AD48" s="806"/>
      <c r="AE48" s="807"/>
      <c r="AF48" s="808"/>
      <c r="AG48" s="809"/>
      <c r="AH48" s="809"/>
      <c r="AI48" s="809"/>
      <c r="AJ48" s="810"/>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5"/>
      <c r="BT48" s="816"/>
      <c r="BU48" s="816"/>
      <c r="BV48" s="816"/>
      <c r="BW48" s="816"/>
      <c r="BX48" s="816"/>
      <c r="BY48" s="816"/>
      <c r="BZ48" s="816"/>
      <c r="CA48" s="816"/>
      <c r="CB48" s="816"/>
      <c r="CC48" s="816"/>
      <c r="CD48" s="816"/>
      <c r="CE48" s="816"/>
      <c r="CF48" s="816"/>
      <c r="CG48" s="817"/>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31"/>
      <c r="DW48" s="832"/>
      <c r="DX48" s="832"/>
      <c r="DY48" s="832"/>
      <c r="DZ48" s="833"/>
      <c r="EA48" s="247"/>
    </row>
    <row r="49" spans="1:131" s="248" customFormat="1" ht="26.25" customHeight="1" x14ac:dyDescent="0.15">
      <c r="A49" s="262">
        <v>22</v>
      </c>
      <c r="B49" s="802"/>
      <c r="C49" s="803"/>
      <c r="D49" s="803"/>
      <c r="E49" s="803"/>
      <c r="F49" s="803"/>
      <c r="G49" s="803"/>
      <c r="H49" s="803"/>
      <c r="I49" s="803"/>
      <c r="J49" s="803"/>
      <c r="K49" s="803"/>
      <c r="L49" s="803"/>
      <c r="M49" s="803"/>
      <c r="N49" s="803"/>
      <c r="O49" s="803"/>
      <c r="P49" s="804"/>
      <c r="Q49" s="805"/>
      <c r="R49" s="806"/>
      <c r="S49" s="806"/>
      <c r="T49" s="806"/>
      <c r="U49" s="806"/>
      <c r="V49" s="806"/>
      <c r="W49" s="806"/>
      <c r="X49" s="806"/>
      <c r="Y49" s="806"/>
      <c r="Z49" s="806"/>
      <c r="AA49" s="806"/>
      <c r="AB49" s="806"/>
      <c r="AC49" s="806"/>
      <c r="AD49" s="806"/>
      <c r="AE49" s="807"/>
      <c r="AF49" s="808"/>
      <c r="AG49" s="809"/>
      <c r="AH49" s="809"/>
      <c r="AI49" s="809"/>
      <c r="AJ49" s="810"/>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5"/>
      <c r="BT49" s="816"/>
      <c r="BU49" s="816"/>
      <c r="BV49" s="816"/>
      <c r="BW49" s="816"/>
      <c r="BX49" s="816"/>
      <c r="BY49" s="816"/>
      <c r="BZ49" s="816"/>
      <c r="CA49" s="816"/>
      <c r="CB49" s="816"/>
      <c r="CC49" s="816"/>
      <c r="CD49" s="816"/>
      <c r="CE49" s="816"/>
      <c r="CF49" s="816"/>
      <c r="CG49" s="817"/>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31"/>
      <c r="DW49" s="832"/>
      <c r="DX49" s="832"/>
      <c r="DY49" s="832"/>
      <c r="DZ49" s="833"/>
      <c r="EA49" s="247"/>
    </row>
    <row r="50" spans="1:131" s="248" customFormat="1" ht="26.25" customHeight="1" x14ac:dyDescent="0.15">
      <c r="A50" s="262">
        <v>23</v>
      </c>
      <c r="B50" s="802"/>
      <c r="C50" s="803"/>
      <c r="D50" s="803"/>
      <c r="E50" s="803"/>
      <c r="F50" s="803"/>
      <c r="G50" s="803"/>
      <c r="H50" s="803"/>
      <c r="I50" s="803"/>
      <c r="J50" s="803"/>
      <c r="K50" s="803"/>
      <c r="L50" s="803"/>
      <c r="M50" s="803"/>
      <c r="N50" s="803"/>
      <c r="O50" s="803"/>
      <c r="P50" s="804"/>
      <c r="Q50" s="879"/>
      <c r="R50" s="880"/>
      <c r="S50" s="880"/>
      <c r="T50" s="880"/>
      <c r="U50" s="880"/>
      <c r="V50" s="880"/>
      <c r="W50" s="880"/>
      <c r="X50" s="880"/>
      <c r="Y50" s="880"/>
      <c r="Z50" s="880"/>
      <c r="AA50" s="880"/>
      <c r="AB50" s="880"/>
      <c r="AC50" s="880"/>
      <c r="AD50" s="880"/>
      <c r="AE50" s="881"/>
      <c r="AF50" s="808"/>
      <c r="AG50" s="809"/>
      <c r="AH50" s="809"/>
      <c r="AI50" s="809"/>
      <c r="AJ50" s="810"/>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5"/>
      <c r="BT50" s="816"/>
      <c r="BU50" s="816"/>
      <c r="BV50" s="816"/>
      <c r="BW50" s="816"/>
      <c r="BX50" s="816"/>
      <c r="BY50" s="816"/>
      <c r="BZ50" s="816"/>
      <c r="CA50" s="816"/>
      <c r="CB50" s="816"/>
      <c r="CC50" s="816"/>
      <c r="CD50" s="816"/>
      <c r="CE50" s="816"/>
      <c r="CF50" s="816"/>
      <c r="CG50" s="817"/>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31"/>
      <c r="DW50" s="832"/>
      <c r="DX50" s="832"/>
      <c r="DY50" s="832"/>
      <c r="DZ50" s="833"/>
      <c r="EA50" s="247"/>
    </row>
    <row r="51" spans="1:131" s="248" customFormat="1" ht="26.25" customHeight="1" x14ac:dyDescent="0.15">
      <c r="A51" s="262">
        <v>24</v>
      </c>
      <c r="B51" s="802"/>
      <c r="C51" s="803"/>
      <c r="D51" s="803"/>
      <c r="E51" s="803"/>
      <c r="F51" s="803"/>
      <c r="G51" s="803"/>
      <c r="H51" s="803"/>
      <c r="I51" s="803"/>
      <c r="J51" s="803"/>
      <c r="K51" s="803"/>
      <c r="L51" s="803"/>
      <c r="M51" s="803"/>
      <c r="N51" s="803"/>
      <c r="O51" s="803"/>
      <c r="P51" s="804"/>
      <c r="Q51" s="879"/>
      <c r="R51" s="880"/>
      <c r="S51" s="880"/>
      <c r="T51" s="880"/>
      <c r="U51" s="880"/>
      <c r="V51" s="880"/>
      <c r="W51" s="880"/>
      <c r="X51" s="880"/>
      <c r="Y51" s="880"/>
      <c r="Z51" s="880"/>
      <c r="AA51" s="880"/>
      <c r="AB51" s="880"/>
      <c r="AC51" s="880"/>
      <c r="AD51" s="880"/>
      <c r="AE51" s="881"/>
      <c r="AF51" s="808"/>
      <c r="AG51" s="809"/>
      <c r="AH51" s="809"/>
      <c r="AI51" s="809"/>
      <c r="AJ51" s="810"/>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5"/>
      <c r="BT51" s="816"/>
      <c r="BU51" s="816"/>
      <c r="BV51" s="816"/>
      <c r="BW51" s="816"/>
      <c r="BX51" s="816"/>
      <c r="BY51" s="816"/>
      <c r="BZ51" s="816"/>
      <c r="CA51" s="816"/>
      <c r="CB51" s="816"/>
      <c r="CC51" s="816"/>
      <c r="CD51" s="816"/>
      <c r="CE51" s="816"/>
      <c r="CF51" s="816"/>
      <c r="CG51" s="817"/>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31"/>
      <c r="DW51" s="832"/>
      <c r="DX51" s="832"/>
      <c r="DY51" s="832"/>
      <c r="DZ51" s="833"/>
      <c r="EA51" s="247"/>
    </row>
    <row r="52" spans="1:131" s="248" customFormat="1" ht="26.25" customHeight="1" x14ac:dyDescent="0.15">
      <c r="A52" s="262">
        <v>25</v>
      </c>
      <c r="B52" s="802"/>
      <c r="C52" s="803"/>
      <c r="D52" s="803"/>
      <c r="E52" s="803"/>
      <c r="F52" s="803"/>
      <c r="G52" s="803"/>
      <c r="H52" s="803"/>
      <c r="I52" s="803"/>
      <c r="J52" s="803"/>
      <c r="K52" s="803"/>
      <c r="L52" s="803"/>
      <c r="M52" s="803"/>
      <c r="N52" s="803"/>
      <c r="O52" s="803"/>
      <c r="P52" s="804"/>
      <c r="Q52" s="879"/>
      <c r="R52" s="880"/>
      <c r="S52" s="880"/>
      <c r="T52" s="880"/>
      <c r="U52" s="880"/>
      <c r="V52" s="880"/>
      <c r="W52" s="880"/>
      <c r="X52" s="880"/>
      <c r="Y52" s="880"/>
      <c r="Z52" s="880"/>
      <c r="AA52" s="880"/>
      <c r="AB52" s="880"/>
      <c r="AC52" s="880"/>
      <c r="AD52" s="880"/>
      <c r="AE52" s="881"/>
      <c r="AF52" s="808"/>
      <c r="AG52" s="809"/>
      <c r="AH52" s="809"/>
      <c r="AI52" s="809"/>
      <c r="AJ52" s="810"/>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5"/>
      <c r="BT52" s="816"/>
      <c r="BU52" s="816"/>
      <c r="BV52" s="816"/>
      <c r="BW52" s="816"/>
      <c r="BX52" s="816"/>
      <c r="BY52" s="816"/>
      <c r="BZ52" s="816"/>
      <c r="CA52" s="816"/>
      <c r="CB52" s="816"/>
      <c r="CC52" s="816"/>
      <c r="CD52" s="816"/>
      <c r="CE52" s="816"/>
      <c r="CF52" s="816"/>
      <c r="CG52" s="817"/>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31"/>
      <c r="DW52" s="832"/>
      <c r="DX52" s="832"/>
      <c r="DY52" s="832"/>
      <c r="DZ52" s="833"/>
      <c r="EA52" s="247"/>
    </row>
    <row r="53" spans="1:131" s="248" customFormat="1" ht="26.25" customHeight="1" x14ac:dyDescent="0.15">
      <c r="A53" s="262">
        <v>26</v>
      </c>
      <c r="B53" s="802"/>
      <c r="C53" s="803"/>
      <c r="D53" s="803"/>
      <c r="E53" s="803"/>
      <c r="F53" s="803"/>
      <c r="G53" s="803"/>
      <c r="H53" s="803"/>
      <c r="I53" s="803"/>
      <c r="J53" s="803"/>
      <c r="K53" s="803"/>
      <c r="L53" s="803"/>
      <c r="M53" s="803"/>
      <c r="N53" s="803"/>
      <c r="O53" s="803"/>
      <c r="P53" s="804"/>
      <c r="Q53" s="879"/>
      <c r="R53" s="880"/>
      <c r="S53" s="880"/>
      <c r="T53" s="880"/>
      <c r="U53" s="880"/>
      <c r="V53" s="880"/>
      <c r="W53" s="880"/>
      <c r="X53" s="880"/>
      <c r="Y53" s="880"/>
      <c r="Z53" s="880"/>
      <c r="AA53" s="880"/>
      <c r="AB53" s="880"/>
      <c r="AC53" s="880"/>
      <c r="AD53" s="880"/>
      <c r="AE53" s="881"/>
      <c r="AF53" s="808"/>
      <c r="AG53" s="809"/>
      <c r="AH53" s="809"/>
      <c r="AI53" s="809"/>
      <c r="AJ53" s="810"/>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5"/>
      <c r="BT53" s="816"/>
      <c r="BU53" s="816"/>
      <c r="BV53" s="816"/>
      <c r="BW53" s="816"/>
      <c r="BX53" s="816"/>
      <c r="BY53" s="816"/>
      <c r="BZ53" s="816"/>
      <c r="CA53" s="816"/>
      <c r="CB53" s="816"/>
      <c r="CC53" s="816"/>
      <c r="CD53" s="816"/>
      <c r="CE53" s="816"/>
      <c r="CF53" s="816"/>
      <c r="CG53" s="817"/>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31"/>
      <c r="DW53" s="832"/>
      <c r="DX53" s="832"/>
      <c r="DY53" s="832"/>
      <c r="DZ53" s="833"/>
      <c r="EA53" s="247"/>
    </row>
    <row r="54" spans="1:131" s="248" customFormat="1" ht="26.25" customHeight="1" x14ac:dyDescent="0.15">
      <c r="A54" s="262">
        <v>27</v>
      </c>
      <c r="B54" s="802"/>
      <c r="C54" s="803"/>
      <c r="D54" s="803"/>
      <c r="E54" s="803"/>
      <c r="F54" s="803"/>
      <c r="G54" s="803"/>
      <c r="H54" s="803"/>
      <c r="I54" s="803"/>
      <c r="J54" s="803"/>
      <c r="K54" s="803"/>
      <c r="L54" s="803"/>
      <c r="M54" s="803"/>
      <c r="N54" s="803"/>
      <c r="O54" s="803"/>
      <c r="P54" s="804"/>
      <c r="Q54" s="879"/>
      <c r="R54" s="880"/>
      <c r="S54" s="880"/>
      <c r="T54" s="880"/>
      <c r="U54" s="880"/>
      <c r="V54" s="880"/>
      <c r="W54" s="880"/>
      <c r="X54" s="880"/>
      <c r="Y54" s="880"/>
      <c r="Z54" s="880"/>
      <c r="AA54" s="880"/>
      <c r="AB54" s="880"/>
      <c r="AC54" s="880"/>
      <c r="AD54" s="880"/>
      <c r="AE54" s="881"/>
      <c r="AF54" s="808"/>
      <c r="AG54" s="809"/>
      <c r="AH54" s="809"/>
      <c r="AI54" s="809"/>
      <c r="AJ54" s="810"/>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5"/>
      <c r="BT54" s="816"/>
      <c r="BU54" s="816"/>
      <c r="BV54" s="816"/>
      <c r="BW54" s="816"/>
      <c r="BX54" s="816"/>
      <c r="BY54" s="816"/>
      <c r="BZ54" s="816"/>
      <c r="CA54" s="816"/>
      <c r="CB54" s="816"/>
      <c r="CC54" s="816"/>
      <c r="CD54" s="816"/>
      <c r="CE54" s="816"/>
      <c r="CF54" s="816"/>
      <c r="CG54" s="817"/>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31"/>
      <c r="DW54" s="832"/>
      <c r="DX54" s="832"/>
      <c r="DY54" s="832"/>
      <c r="DZ54" s="833"/>
      <c r="EA54" s="247"/>
    </row>
    <row r="55" spans="1:131" s="248" customFormat="1" ht="26.25" customHeight="1" x14ac:dyDescent="0.15">
      <c r="A55" s="262">
        <v>28</v>
      </c>
      <c r="B55" s="802"/>
      <c r="C55" s="803"/>
      <c r="D55" s="803"/>
      <c r="E55" s="803"/>
      <c r="F55" s="803"/>
      <c r="G55" s="803"/>
      <c r="H55" s="803"/>
      <c r="I55" s="803"/>
      <c r="J55" s="803"/>
      <c r="K55" s="803"/>
      <c r="L55" s="803"/>
      <c r="M55" s="803"/>
      <c r="N55" s="803"/>
      <c r="O55" s="803"/>
      <c r="P55" s="804"/>
      <c r="Q55" s="879"/>
      <c r="R55" s="880"/>
      <c r="S55" s="880"/>
      <c r="T55" s="880"/>
      <c r="U55" s="880"/>
      <c r="V55" s="880"/>
      <c r="W55" s="880"/>
      <c r="X55" s="880"/>
      <c r="Y55" s="880"/>
      <c r="Z55" s="880"/>
      <c r="AA55" s="880"/>
      <c r="AB55" s="880"/>
      <c r="AC55" s="880"/>
      <c r="AD55" s="880"/>
      <c r="AE55" s="881"/>
      <c r="AF55" s="808"/>
      <c r="AG55" s="809"/>
      <c r="AH55" s="809"/>
      <c r="AI55" s="809"/>
      <c r="AJ55" s="810"/>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5"/>
      <c r="BT55" s="816"/>
      <c r="BU55" s="816"/>
      <c r="BV55" s="816"/>
      <c r="BW55" s="816"/>
      <c r="BX55" s="816"/>
      <c r="BY55" s="816"/>
      <c r="BZ55" s="816"/>
      <c r="CA55" s="816"/>
      <c r="CB55" s="816"/>
      <c r="CC55" s="816"/>
      <c r="CD55" s="816"/>
      <c r="CE55" s="816"/>
      <c r="CF55" s="816"/>
      <c r="CG55" s="817"/>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31"/>
      <c r="DW55" s="832"/>
      <c r="DX55" s="832"/>
      <c r="DY55" s="832"/>
      <c r="DZ55" s="833"/>
      <c r="EA55" s="247"/>
    </row>
    <row r="56" spans="1:131" s="248" customFormat="1" ht="26.25" customHeight="1" x14ac:dyDescent="0.15">
      <c r="A56" s="262">
        <v>29</v>
      </c>
      <c r="B56" s="802"/>
      <c r="C56" s="803"/>
      <c r="D56" s="803"/>
      <c r="E56" s="803"/>
      <c r="F56" s="803"/>
      <c r="G56" s="803"/>
      <c r="H56" s="803"/>
      <c r="I56" s="803"/>
      <c r="J56" s="803"/>
      <c r="K56" s="803"/>
      <c r="L56" s="803"/>
      <c r="M56" s="803"/>
      <c r="N56" s="803"/>
      <c r="O56" s="803"/>
      <c r="P56" s="804"/>
      <c r="Q56" s="879"/>
      <c r="R56" s="880"/>
      <c r="S56" s="880"/>
      <c r="T56" s="880"/>
      <c r="U56" s="880"/>
      <c r="V56" s="880"/>
      <c r="W56" s="880"/>
      <c r="X56" s="880"/>
      <c r="Y56" s="880"/>
      <c r="Z56" s="880"/>
      <c r="AA56" s="880"/>
      <c r="AB56" s="880"/>
      <c r="AC56" s="880"/>
      <c r="AD56" s="880"/>
      <c r="AE56" s="881"/>
      <c r="AF56" s="808"/>
      <c r="AG56" s="809"/>
      <c r="AH56" s="809"/>
      <c r="AI56" s="809"/>
      <c r="AJ56" s="810"/>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5"/>
      <c r="BT56" s="816"/>
      <c r="BU56" s="816"/>
      <c r="BV56" s="816"/>
      <c r="BW56" s="816"/>
      <c r="BX56" s="816"/>
      <c r="BY56" s="816"/>
      <c r="BZ56" s="816"/>
      <c r="CA56" s="816"/>
      <c r="CB56" s="816"/>
      <c r="CC56" s="816"/>
      <c r="CD56" s="816"/>
      <c r="CE56" s="816"/>
      <c r="CF56" s="816"/>
      <c r="CG56" s="817"/>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31"/>
      <c r="DW56" s="832"/>
      <c r="DX56" s="832"/>
      <c r="DY56" s="832"/>
      <c r="DZ56" s="833"/>
      <c r="EA56" s="247"/>
    </row>
    <row r="57" spans="1:131" s="248" customFormat="1" ht="26.25" customHeight="1" x14ac:dyDescent="0.15">
      <c r="A57" s="262">
        <v>30</v>
      </c>
      <c r="B57" s="802"/>
      <c r="C57" s="803"/>
      <c r="D57" s="803"/>
      <c r="E57" s="803"/>
      <c r="F57" s="803"/>
      <c r="G57" s="803"/>
      <c r="H57" s="803"/>
      <c r="I57" s="803"/>
      <c r="J57" s="803"/>
      <c r="K57" s="803"/>
      <c r="L57" s="803"/>
      <c r="M57" s="803"/>
      <c r="N57" s="803"/>
      <c r="O57" s="803"/>
      <c r="P57" s="804"/>
      <c r="Q57" s="879"/>
      <c r="R57" s="880"/>
      <c r="S57" s="880"/>
      <c r="T57" s="880"/>
      <c r="U57" s="880"/>
      <c r="V57" s="880"/>
      <c r="W57" s="880"/>
      <c r="X57" s="880"/>
      <c r="Y57" s="880"/>
      <c r="Z57" s="880"/>
      <c r="AA57" s="880"/>
      <c r="AB57" s="880"/>
      <c r="AC57" s="880"/>
      <c r="AD57" s="880"/>
      <c r="AE57" s="881"/>
      <c r="AF57" s="808"/>
      <c r="AG57" s="809"/>
      <c r="AH57" s="809"/>
      <c r="AI57" s="809"/>
      <c r="AJ57" s="810"/>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5"/>
      <c r="BT57" s="816"/>
      <c r="BU57" s="816"/>
      <c r="BV57" s="816"/>
      <c r="BW57" s="816"/>
      <c r="BX57" s="816"/>
      <c r="BY57" s="816"/>
      <c r="BZ57" s="816"/>
      <c r="CA57" s="816"/>
      <c r="CB57" s="816"/>
      <c r="CC57" s="816"/>
      <c r="CD57" s="816"/>
      <c r="CE57" s="816"/>
      <c r="CF57" s="816"/>
      <c r="CG57" s="817"/>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31"/>
      <c r="DW57" s="832"/>
      <c r="DX57" s="832"/>
      <c r="DY57" s="832"/>
      <c r="DZ57" s="833"/>
      <c r="EA57" s="247"/>
    </row>
    <row r="58" spans="1:131" s="248" customFormat="1" ht="26.25" customHeight="1" x14ac:dyDescent="0.15">
      <c r="A58" s="262">
        <v>31</v>
      </c>
      <c r="B58" s="802"/>
      <c r="C58" s="803"/>
      <c r="D58" s="803"/>
      <c r="E58" s="803"/>
      <c r="F58" s="803"/>
      <c r="G58" s="803"/>
      <c r="H58" s="803"/>
      <c r="I58" s="803"/>
      <c r="J58" s="803"/>
      <c r="K58" s="803"/>
      <c r="L58" s="803"/>
      <c r="M58" s="803"/>
      <c r="N58" s="803"/>
      <c r="O58" s="803"/>
      <c r="P58" s="804"/>
      <c r="Q58" s="879"/>
      <c r="R58" s="880"/>
      <c r="S58" s="880"/>
      <c r="T58" s="880"/>
      <c r="U58" s="880"/>
      <c r="V58" s="880"/>
      <c r="W58" s="880"/>
      <c r="X58" s="880"/>
      <c r="Y58" s="880"/>
      <c r="Z58" s="880"/>
      <c r="AA58" s="880"/>
      <c r="AB58" s="880"/>
      <c r="AC58" s="880"/>
      <c r="AD58" s="880"/>
      <c r="AE58" s="881"/>
      <c r="AF58" s="808"/>
      <c r="AG58" s="809"/>
      <c r="AH58" s="809"/>
      <c r="AI58" s="809"/>
      <c r="AJ58" s="810"/>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5"/>
      <c r="BT58" s="816"/>
      <c r="BU58" s="816"/>
      <c r="BV58" s="816"/>
      <c r="BW58" s="816"/>
      <c r="BX58" s="816"/>
      <c r="BY58" s="816"/>
      <c r="BZ58" s="816"/>
      <c r="CA58" s="816"/>
      <c r="CB58" s="816"/>
      <c r="CC58" s="816"/>
      <c r="CD58" s="816"/>
      <c r="CE58" s="816"/>
      <c r="CF58" s="816"/>
      <c r="CG58" s="817"/>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31"/>
      <c r="DW58" s="832"/>
      <c r="DX58" s="832"/>
      <c r="DY58" s="832"/>
      <c r="DZ58" s="833"/>
      <c r="EA58" s="247"/>
    </row>
    <row r="59" spans="1:131" s="248" customFormat="1" ht="26.25" customHeight="1" x14ac:dyDescent="0.15">
      <c r="A59" s="262">
        <v>32</v>
      </c>
      <c r="B59" s="802"/>
      <c r="C59" s="803"/>
      <c r="D59" s="803"/>
      <c r="E59" s="803"/>
      <c r="F59" s="803"/>
      <c r="G59" s="803"/>
      <c r="H59" s="803"/>
      <c r="I59" s="803"/>
      <c r="J59" s="803"/>
      <c r="K59" s="803"/>
      <c r="L59" s="803"/>
      <c r="M59" s="803"/>
      <c r="N59" s="803"/>
      <c r="O59" s="803"/>
      <c r="P59" s="804"/>
      <c r="Q59" s="879"/>
      <c r="R59" s="880"/>
      <c r="S59" s="880"/>
      <c r="T59" s="880"/>
      <c r="U59" s="880"/>
      <c r="V59" s="880"/>
      <c r="W59" s="880"/>
      <c r="X59" s="880"/>
      <c r="Y59" s="880"/>
      <c r="Z59" s="880"/>
      <c r="AA59" s="880"/>
      <c r="AB59" s="880"/>
      <c r="AC59" s="880"/>
      <c r="AD59" s="880"/>
      <c r="AE59" s="881"/>
      <c r="AF59" s="808"/>
      <c r="AG59" s="809"/>
      <c r="AH59" s="809"/>
      <c r="AI59" s="809"/>
      <c r="AJ59" s="810"/>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5"/>
      <c r="BT59" s="816"/>
      <c r="BU59" s="816"/>
      <c r="BV59" s="816"/>
      <c r="BW59" s="816"/>
      <c r="BX59" s="816"/>
      <c r="BY59" s="816"/>
      <c r="BZ59" s="816"/>
      <c r="CA59" s="816"/>
      <c r="CB59" s="816"/>
      <c r="CC59" s="816"/>
      <c r="CD59" s="816"/>
      <c r="CE59" s="816"/>
      <c r="CF59" s="816"/>
      <c r="CG59" s="817"/>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31"/>
      <c r="DW59" s="832"/>
      <c r="DX59" s="832"/>
      <c r="DY59" s="832"/>
      <c r="DZ59" s="833"/>
      <c r="EA59" s="247"/>
    </row>
    <row r="60" spans="1:131" s="248" customFormat="1" ht="26.25" customHeight="1" x14ac:dyDescent="0.15">
      <c r="A60" s="262">
        <v>33</v>
      </c>
      <c r="B60" s="802"/>
      <c r="C60" s="803"/>
      <c r="D60" s="803"/>
      <c r="E60" s="803"/>
      <c r="F60" s="803"/>
      <c r="G60" s="803"/>
      <c r="H60" s="803"/>
      <c r="I60" s="803"/>
      <c r="J60" s="803"/>
      <c r="K60" s="803"/>
      <c r="L60" s="803"/>
      <c r="M60" s="803"/>
      <c r="N60" s="803"/>
      <c r="O60" s="803"/>
      <c r="P60" s="804"/>
      <c r="Q60" s="879"/>
      <c r="R60" s="880"/>
      <c r="S60" s="880"/>
      <c r="T60" s="880"/>
      <c r="U60" s="880"/>
      <c r="V60" s="880"/>
      <c r="W60" s="880"/>
      <c r="X60" s="880"/>
      <c r="Y60" s="880"/>
      <c r="Z60" s="880"/>
      <c r="AA60" s="880"/>
      <c r="AB60" s="880"/>
      <c r="AC60" s="880"/>
      <c r="AD60" s="880"/>
      <c r="AE60" s="881"/>
      <c r="AF60" s="808"/>
      <c r="AG60" s="809"/>
      <c r="AH60" s="809"/>
      <c r="AI60" s="809"/>
      <c r="AJ60" s="810"/>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5"/>
      <c r="BT60" s="816"/>
      <c r="BU60" s="816"/>
      <c r="BV60" s="816"/>
      <c r="BW60" s="816"/>
      <c r="BX60" s="816"/>
      <c r="BY60" s="816"/>
      <c r="BZ60" s="816"/>
      <c r="CA60" s="816"/>
      <c r="CB60" s="816"/>
      <c r="CC60" s="816"/>
      <c r="CD60" s="816"/>
      <c r="CE60" s="816"/>
      <c r="CF60" s="816"/>
      <c r="CG60" s="817"/>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31"/>
      <c r="DW60" s="832"/>
      <c r="DX60" s="832"/>
      <c r="DY60" s="832"/>
      <c r="DZ60" s="833"/>
      <c r="EA60" s="247"/>
    </row>
    <row r="61" spans="1:131" s="248" customFormat="1" ht="26.25" customHeight="1" thickBot="1" x14ac:dyDescent="0.2">
      <c r="A61" s="262">
        <v>34</v>
      </c>
      <c r="B61" s="802"/>
      <c r="C61" s="803"/>
      <c r="D61" s="803"/>
      <c r="E61" s="803"/>
      <c r="F61" s="803"/>
      <c r="G61" s="803"/>
      <c r="H61" s="803"/>
      <c r="I61" s="803"/>
      <c r="J61" s="803"/>
      <c r="K61" s="803"/>
      <c r="L61" s="803"/>
      <c r="M61" s="803"/>
      <c r="N61" s="803"/>
      <c r="O61" s="803"/>
      <c r="P61" s="804"/>
      <c r="Q61" s="879"/>
      <c r="R61" s="880"/>
      <c r="S61" s="880"/>
      <c r="T61" s="880"/>
      <c r="U61" s="880"/>
      <c r="V61" s="880"/>
      <c r="W61" s="880"/>
      <c r="X61" s="880"/>
      <c r="Y61" s="880"/>
      <c r="Z61" s="880"/>
      <c r="AA61" s="880"/>
      <c r="AB61" s="880"/>
      <c r="AC61" s="880"/>
      <c r="AD61" s="880"/>
      <c r="AE61" s="881"/>
      <c r="AF61" s="808"/>
      <c r="AG61" s="809"/>
      <c r="AH61" s="809"/>
      <c r="AI61" s="809"/>
      <c r="AJ61" s="810"/>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5"/>
      <c r="BT61" s="816"/>
      <c r="BU61" s="816"/>
      <c r="BV61" s="816"/>
      <c r="BW61" s="816"/>
      <c r="BX61" s="816"/>
      <c r="BY61" s="816"/>
      <c r="BZ61" s="816"/>
      <c r="CA61" s="816"/>
      <c r="CB61" s="816"/>
      <c r="CC61" s="816"/>
      <c r="CD61" s="816"/>
      <c r="CE61" s="816"/>
      <c r="CF61" s="816"/>
      <c r="CG61" s="817"/>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31"/>
      <c r="DW61" s="832"/>
      <c r="DX61" s="832"/>
      <c r="DY61" s="832"/>
      <c r="DZ61" s="833"/>
      <c r="EA61" s="247"/>
    </row>
    <row r="62" spans="1:131" s="248" customFormat="1" ht="26.25" customHeight="1" x14ac:dyDescent="0.15">
      <c r="A62" s="262">
        <v>35</v>
      </c>
      <c r="B62" s="802"/>
      <c r="C62" s="803"/>
      <c r="D62" s="803"/>
      <c r="E62" s="803"/>
      <c r="F62" s="803"/>
      <c r="G62" s="803"/>
      <c r="H62" s="803"/>
      <c r="I62" s="803"/>
      <c r="J62" s="803"/>
      <c r="K62" s="803"/>
      <c r="L62" s="803"/>
      <c r="M62" s="803"/>
      <c r="N62" s="803"/>
      <c r="O62" s="803"/>
      <c r="P62" s="804"/>
      <c r="Q62" s="879"/>
      <c r="R62" s="880"/>
      <c r="S62" s="880"/>
      <c r="T62" s="880"/>
      <c r="U62" s="880"/>
      <c r="V62" s="880"/>
      <c r="W62" s="880"/>
      <c r="X62" s="880"/>
      <c r="Y62" s="880"/>
      <c r="Z62" s="880"/>
      <c r="AA62" s="880"/>
      <c r="AB62" s="880"/>
      <c r="AC62" s="880"/>
      <c r="AD62" s="880"/>
      <c r="AE62" s="881"/>
      <c r="AF62" s="808"/>
      <c r="AG62" s="809"/>
      <c r="AH62" s="809"/>
      <c r="AI62" s="809"/>
      <c r="AJ62" s="810"/>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3"/>
      <c r="BL62" s="853"/>
      <c r="BM62" s="853"/>
      <c r="BN62" s="854"/>
      <c r="BO62" s="266"/>
      <c r="BP62" s="266"/>
      <c r="BQ62" s="263">
        <v>56</v>
      </c>
      <c r="BR62" s="264"/>
      <c r="BS62" s="815"/>
      <c r="BT62" s="816"/>
      <c r="BU62" s="816"/>
      <c r="BV62" s="816"/>
      <c r="BW62" s="816"/>
      <c r="BX62" s="816"/>
      <c r="BY62" s="816"/>
      <c r="BZ62" s="816"/>
      <c r="CA62" s="816"/>
      <c r="CB62" s="816"/>
      <c r="CC62" s="816"/>
      <c r="CD62" s="816"/>
      <c r="CE62" s="816"/>
      <c r="CF62" s="816"/>
      <c r="CG62" s="817"/>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31"/>
      <c r="DW62" s="832"/>
      <c r="DX62" s="832"/>
      <c r="DY62" s="832"/>
      <c r="DZ62" s="833"/>
      <c r="EA62" s="247"/>
    </row>
    <row r="63" spans="1:131" s="248" customFormat="1" ht="26.25" customHeight="1" thickBot="1" x14ac:dyDescent="0.2">
      <c r="A63" s="265" t="s">
        <v>393</v>
      </c>
      <c r="B63" s="837" t="s">
        <v>417</v>
      </c>
      <c r="C63" s="838"/>
      <c r="D63" s="838"/>
      <c r="E63" s="838"/>
      <c r="F63" s="838"/>
      <c r="G63" s="838"/>
      <c r="H63" s="838"/>
      <c r="I63" s="838"/>
      <c r="J63" s="838"/>
      <c r="K63" s="838"/>
      <c r="L63" s="838"/>
      <c r="M63" s="838"/>
      <c r="N63" s="838"/>
      <c r="O63" s="838"/>
      <c r="P63" s="839"/>
      <c r="Q63" s="884"/>
      <c r="R63" s="885"/>
      <c r="S63" s="885"/>
      <c r="T63" s="885"/>
      <c r="U63" s="885"/>
      <c r="V63" s="885"/>
      <c r="W63" s="885"/>
      <c r="X63" s="885"/>
      <c r="Y63" s="885"/>
      <c r="Z63" s="885"/>
      <c r="AA63" s="885"/>
      <c r="AB63" s="885"/>
      <c r="AC63" s="885"/>
      <c r="AD63" s="885"/>
      <c r="AE63" s="886"/>
      <c r="AF63" s="887">
        <v>5915</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136</v>
      </c>
      <c r="BK63" s="896"/>
      <c r="BL63" s="896"/>
      <c r="BM63" s="896"/>
      <c r="BN63" s="897"/>
      <c r="BO63" s="266"/>
      <c r="BP63" s="266"/>
      <c r="BQ63" s="263">
        <v>57</v>
      </c>
      <c r="BR63" s="264"/>
      <c r="BS63" s="815"/>
      <c r="BT63" s="816"/>
      <c r="BU63" s="816"/>
      <c r="BV63" s="816"/>
      <c r="BW63" s="816"/>
      <c r="BX63" s="816"/>
      <c r="BY63" s="816"/>
      <c r="BZ63" s="816"/>
      <c r="CA63" s="816"/>
      <c r="CB63" s="816"/>
      <c r="CC63" s="816"/>
      <c r="CD63" s="816"/>
      <c r="CE63" s="816"/>
      <c r="CF63" s="816"/>
      <c r="CG63" s="817"/>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31"/>
      <c r="DW63" s="832"/>
      <c r="DX63" s="832"/>
      <c r="DY63" s="832"/>
      <c r="DZ63" s="83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5"/>
      <c r="BT64" s="816"/>
      <c r="BU64" s="816"/>
      <c r="BV64" s="816"/>
      <c r="BW64" s="816"/>
      <c r="BX64" s="816"/>
      <c r="BY64" s="816"/>
      <c r="BZ64" s="816"/>
      <c r="CA64" s="816"/>
      <c r="CB64" s="816"/>
      <c r="CC64" s="816"/>
      <c r="CD64" s="816"/>
      <c r="CE64" s="816"/>
      <c r="CF64" s="816"/>
      <c r="CG64" s="817"/>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31"/>
      <c r="DW64" s="832"/>
      <c r="DX64" s="832"/>
      <c r="DY64" s="832"/>
      <c r="DZ64" s="833"/>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5"/>
      <c r="BT65" s="816"/>
      <c r="BU65" s="816"/>
      <c r="BV65" s="816"/>
      <c r="BW65" s="816"/>
      <c r="BX65" s="816"/>
      <c r="BY65" s="816"/>
      <c r="BZ65" s="816"/>
      <c r="CA65" s="816"/>
      <c r="CB65" s="816"/>
      <c r="CC65" s="816"/>
      <c r="CD65" s="816"/>
      <c r="CE65" s="816"/>
      <c r="CF65" s="816"/>
      <c r="CG65" s="817"/>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31"/>
      <c r="DW65" s="832"/>
      <c r="DX65" s="832"/>
      <c r="DY65" s="832"/>
      <c r="DZ65" s="833"/>
      <c r="EA65" s="247"/>
    </row>
    <row r="66" spans="1:131" s="248" customFormat="1" ht="26.25" customHeight="1" x14ac:dyDescent="0.15">
      <c r="A66" s="787" t="s">
        <v>419</v>
      </c>
      <c r="B66" s="788"/>
      <c r="C66" s="788"/>
      <c r="D66" s="788"/>
      <c r="E66" s="788"/>
      <c r="F66" s="788"/>
      <c r="G66" s="788"/>
      <c r="H66" s="788"/>
      <c r="I66" s="788"/>
      <c r="J66" s="788"/>
      <c r="K66" s="788"/>
      <c r="L66" s="788"/>
      <c r="M66" s="788"/>
      <c r="N66" s="788"/>
      <c r="O66" s="788"/>
      <c r="P66" s="789"/>
      <c r="Q66" s="764" t="s">
        <v>398</v>
      </c>
      <c r="R66" s="765"/>
      <c r="S66" s="765"/>
      <c r="T66" s="765"/>
      <c r="U66" s="766"/>
      <c r="V66" s="764" t="s">
        <v>399</v>
      </c>
      <c r="W66" s="765"/>
      <c r="X66" s="765"/>
      <c r="Y66" s="765"/>
      <c r="Z66" s="766"/>
      <c r="AA66" s="764" t="s">
        <v>420</v>
      </c>
      <c r="AB66" s="765"/>
      <c r="AC66" s="765"/>
      <c r="AD66" s="765"/>
      <c r="AE66" s="766"/>
      <c r="AF66" s="898" t="s">
        <v>401</v>
      </c>
      <c r="AG66" s="860"/>
      <c r="AH66" s="860"/>
      <c r="AI66" s="860"/>
      <c r="AJ66" s="899"/>
      <c r="AK66" s="764" t="s">
        <v>402</v>
      </c>
      <c r="AL66" s="788"/>
      <c r="AM66" s="788"/>
      <c r="AN66" s="788"/>
      <c r="AO66" s="789"/>
      <c r="AP66" s="764" t="s">
        <v>403</v>
      </c>
      <c r="AQ66" s="765"/>
      <c r="AR66" s="765"/>
      <c r="AS66" s="765"/>
      <c r="AT66" s="766"/>
      <c r="AU66" s="764" t="s">
        <v>421</v>
      </c>
      <c r="AV66" s="765"/>
      <c r="AW66" s="765"/>
      <c r="AX66" s="765"/>
      <c r="AY66" s="766"/>
      <c r="AZ66" s="764" t="s">
        <v>378</v>
      </c>
      <c r="BA66" s="765"/>
      <c r="BB66" s="765"/>
      <c r="BC66" s="765"/>
      <c r="BD66" s="776"/>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90"/>
      <c r="B67" s="791"/>
      <c r="C67" s="791"/>
      <c r="D67" s="791"/>
      <c r="E67" s="791"/>
      <c r="F67" s="791"/>
      <c r="G67" s="791"/>
      <c r="H67" s="791"/>
      <c r="I67" s="791"/>
      <c r="J67" s="791"/>
      <c r="K67" s="791"/>
      <c r="L67" s="791"/>
      <c r="M67" s="791"/>
      <c r="N67" s="791"/>
      <c r="O67" s="791"/>
      <c r="P67" s="792"/>
      <c r="Q67" s="767"/>
      <c r="R67" s="768"/>
      <c r="S67" s="768"/>
      <c r="T67" s="768"/>
      <c r="U67" s="769"/>
      <c r="V67" s="767"/>
      <c r="W67" s="768"/>
      <c r="X67" s="768"/>
      <c r="Y67" s="768"/>
      <c r="Z67" s="769"/>
      <c r="AA67" s="767"/>
      <c r="AB67" s="768"/>
      <c r="AC67" s="768"/>
      <c r="AD67" s="768"/>
      <c r="AE67" s="769"/>
      <c r="AF67" s="900"/>
      <c r="AG67" s="863"/>
      <c r="AH67" s="863"/>
      <c r="AI67" s="863"/>
      <c r="AJ67" s="901"/>
      <c r="AK67" s="902"/>
      <c r="AL67" s="791"/>
      <c r="AM67" s="791"/>
      <c r="AN67" s="791"/>
      <c r="AO67" s="792"/>
      <c r="AP67" s="767"/>
      <c r="AQ67" s="768"/>
      <c r="AR67" s="768"/>
      <c r="AS67" s="768"/>
      <c r="AT67" s="769"/>
      <c r="AU67" s="767"/>
      <c r="AV67" s="768"/>
      <c r="AW67" s="768"/>
      <c r="AX67" s="768"/>
      <c r="AY67" s="769"/>
      <c r="AZ67" s="767"/>
      <c r="BA67" s="768"/>
      <c r="BB67" s="768"/>
      <c r="BC67" s="768"/>
      <c r="BD67" s="777"/>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582</v>
      </c>
      <c r="C68" s="916"/>
      <c r="D68" s="916"/>
      <c r="E68" s="916"/>
      <c r="F68" s="916"/>
      <c r="G68" s="916"/>
      <c r="H68" s="916"/>
      <c r="I68" s="916"/>
      <c r="J68" s="916"/>
      <c r="K68" s="916"/>
      <c r="L68" s="916"/>
      <c r="M68" s="916"/>
      <c r="N68" s="916"/>
      <c r="O68" s="916"/>
      <c r="P68" s="917"/>
      <c r="Q68" s="918">
        <v>10543</v>
      </c>
      <c r="R68" s="912"/>
      <c r="S68" s="912"/>
      <c r="T68" s="912"/>
      <c r="U68" s="912"/>
      <c r="V68" s="912">
        <v>10308</v>
      </c>
      <c r="W68" s="912"/>
      <c r="X68" s="912"/>
      <c r="Y68" s="912"/>
      <c r="Z68" s="912"/>
      <c r="AA68" s="912">
        <v>235</v>
      </c>
      <c r="AB68" s="912"/>
      <c r="AC68" s="912"/>
      <c r="AD68" s="912"/>
      <c r="AE68" s="912"/>
      <c r="AF68" s="912">
        <v>1193</v>
      </c>
      <c r="AG68" s="912"/>
      <c r="AH68" s="912"/>
      <c r="AI68" s="912"/>
      <c r="AJ68" s="912"/>
      <c r="AK68" s="912">
        <v>786</v>
      </c>
      <c r="AL68" s="912"/>
      <c r="AM68" s="912"/>
      <c r="AN68" s="912"/>
      <c r="AO68" s="912"/>
      <c r="AP68" s="912">
        <v>1757</v>
      </c>
      <c r="AQ68" s="912"/>
      <c r="AR68" s="912"/>
      <c r="AS68" s="912"/>
      <c r="AT68" s="912"/>
      <c r="AU68" s="912">
        <v>905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95</v>
      </c>
      <c r="R69" s="877"/>
      <c r="S69" s="877"/>
      <c r="T69" s="877"/>
      <c r="U69" s="877"/>
      <c r="V69" s="877">
        <v>85</v>
      </c>
      <c r="W69" s="877"/>
      <c r="X69" s="877"/>
      <c r="Y69" s="877"/>
      <c r="Z69" s="877"/>
      <c r="AA69" s="877">
        <v>10</v>
      </c>
      <c r="AB69" s="877"/>
      <c r="AC69" s="877"/>
      <c r="AD69" s="877"/>
      <c r="AE69" s="877"/>
      <c r="AF69" s="877">
        <v>10</v>
      </c>
      <c r="AG69" s="877"/>
      <c r="AH69" s="877"/>
      <c r="AI69" s="877"/>
      <c r="AJ69" s="877"/>
      <c r="AK69" s="877" t="s">
        <v>595</v>
      </c>
      <c r="AL69" s="877"/>
      <c r="AM69" s="877"/>
      <c r="AN69" s="877"/>
      <c r="AO69" s="877"/>
      <c r="AP69" s="877" t="s">
        <v>590</v>
      </c>
      <c r="AQ69" s="877"/>
      <c r="AR69" s="877"/>
      <c r="AS69" s="877"/>
      <c r="AT69" s="877"/>
      <c r="AU69" s="877" t="s">
        <v>590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584</v>
      </c>
      <c r="C70" s="920"/>
      <c r="D70" s="920"/>
      <c r="E70" s="920"/>
      <c r="F70" s="920"/>
      <c r="G70" s="920"/>
      <c r="H70" s="920"/>
      <c r="I70" s="920"/>
      <c r="J70" s="920"/>
      <c r="K70" s="920"/>
      <c r="L70" s="920"/>
      <c r="M70" s="920"/>
      <c r="N70" s="920"/>
      <c r="O70" s="920"/>
      <c r="P70" s="921"/>
      <c r="Q70" s="922">
        <v>244880</v>
      </c>
      <c r="R70" s="877"/>
      <c r="S70" s="877"/>
      <c r="T70" s="877"/>
      <c r="U70" s="877"/>
      <c r="V70" s="877">
        <v>239644</v>
      </c>
      <c r="W70" s="877"/>
      <c r="X70" s="877"/>
      <c r="Y70" s="877"/>
      <c r="Z70" s="877"/>
      <c r="AA70" s="877">
        <v>5236</v>
      </c>
      <c r="AB70" s="877"/>
      <c r="AC70" s="877"/>
      <c r="AD70" s="877"/>
      <c r="AE70" s="877"/>
      <c r="AF70" s="877">
        <v>5236</v>
      </c>
      <c r="AG70" s="877"/>
      <c r="AH70" s="877"/>
      <c r="AI70" s="877"/>
      <c r="AJ70" s="877"/>
      <c r="AK70" s="877">
        <v>1477</v>
      </c>
      <c r="AL70" s="877"/>
      <c r="AM70" s="877"/>
      <c r="AN70" s="877"/>
      <c r="AO70" s="877"/>
      <c r="AP70" s="877" t="s">
        <v>590</v>
      </c>
      <c r="AQ70" s="877"/>
      <c r="AR70" s="877"/>
      <c r="AS70" s="877"/>
      <c r="AT70" s="877"/>
      <c r="AU70" s="877" t="s">
        <v>590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585</v>
      </c>
      <c r="C71" s="920"/>
      <c r="D71" s="920"/>
      <c r="E71" s="920"/>
      <c r="F71" s="920"/>
      <c r="G71" s="920"/>
      <c r="H71" s="920"/>
      <c r="I71" s="920"/>
      <c r="J71" s="920"/>
      <c r="K71" s="920"/>
      <c r="L71" s="920"/>
      <c r="M71" s="920"/>
      <c r="N71" s="920"/>
      <c r="O71" s="920"/>
      <c r="P71" s="921"/>
      <c r="Q71" s="922">
        <v>5521</v>
      </c>
      <c r="R71" s="877"/>
      <c r="S71" s="877"/>
      <c r="T71" s="877"/>
      <c r="U71" s="877"/>
      <c r="V71" s="877">
        <v>4998</v>
      </c>
      <c r="W71" s="877"/>
      <c r="X71" s="877"/>
      <c r="Y71" s="877"/>
      <c r="Z71" s="877"/>
      <c r="AA71" s="877">
        <v>523</v>
      </c>
      <c r="AB71" s="877"/>
      <c r="AC71" s="877"/>
      <c r="AD71" s="877"/>
      <c r="AE71" s="877"/>
      <c r="AF71" s="877">
        <v>523</v>
      </c>
      <c r="AG71" s="877"/>
      <c r="AH71" s="877"/>
      <c r="AI71" s="877"/>
      <c r="AJ71" s="877"/>
      <c r="AK71" s="877">
        <v>750</v>
      </c>
      <c r="AL71" s="877"/>
      <c r="AM71" s="877"/>
      <c r="AN71" s="877"/>
      <c r="AO71" s="877"/>
      <c r="AP71" s="877" t="s">
        <v>590</v>
      </c>
      <c r="AQ71" s="877"/>
      <c r="AR71" s="877"/>
      <c r="AS71" s="877"/>
      <c r="AT71" s="877"/>
      <c r="AU71" s="877" t="s">
        <v>590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188</v>
      </c>
      <c r="R72" s="877"/>
      <c r="S72" s="877"/>
      <c r="T72" s="877"/>
      <c r="U72" s="877"/>
      <c r="V72" s="877">
        <v>154</v>
      </c>
      <c r="W72" s="877"/>
      <c r="X72" s="877"/>
      <c r="Y72" s="877"/>
      <c r="Z72" s="877"/>
      <c r="AA72" s="877">
        <v>34</v>
      </c>
      <c r="AB72" s="877"/>
      <c r="AC72" s="877"/>
      <c r="AD72" s="877"/>
      <c r="AE72" s="877"/>
      <c r="AF72" s="877">
        <v>34</v>
      </c>
      <c r="AG72" s="877"/>
      <c r="AH72" s="877"/>
      <c r="AI72" s="877"/>
      <c r="AJ72" s="877"/>
      <c r="AK72" s="877">
        <v>40</v>
      </c>
      <c r="AL72" s="877"/>
      <c r="AM72" s="877"/>
      <c r="AN72" s="877"/>
      <c r="AO72" s="877"/>
      <c r="AP72" s="877" t="s">
        <v>590</v>
      </c>
      <c r="AQ72" s="877"/>
      <c r="AR72" s="877"/>
      <c r="AS72" s="877"/>
      <c r="AT72" s="877"/>
      <c r="AU72" s="877" t="s">
        <v>590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393</v>
      </c>
      <c r="B88" s="837" t="s">
        <v>422</v>
      </c>
      <c r="C88" s="838"/>
      <c r="D88" s="838"/>
      <c r="E88" s="838"/>
      <c r="F88" s="838"/>
      <c r="G88" s="838"/>
      <c r="H88" s="838"/>
      <c r="I88" s="838"/>
      <c r="J88" s="838"/>
      <c r="K88" s="838"/>
      <c r="L88" s="838"/>
      <c r="M88" s="838"/>
      <c r="N88" s="838"/>
      <c r="O88" s="838"/>
      <c r="P88" s="839"/>
      <c r="Q88" s="884"/>
      <c r="R88" s="885"/>
      <c r="S88" s="885"/>
      <c r="T88" s="885"/>
      <c r="U88" s="885"/>
      <c r="V88" s="885"/>
      <c r="W88" s="885"/>
      <c r="X88" s="885"/>
      <c r="Y88" s="885"/>
      <c r="Z88" s="885"/>
      <c r="AA88" s="885"/>
      <c r="AB88" s="885"/>
      <c r="AC88" s="885"/>
      <c r="AD88" s="885"/>
      <c r="AE88" s="885"/>
      <c r="AF88" s="888">
        <v>6997</v>
      </c>
      <c r="AG88" s="888"/>
      <c r="AH88" s="888"/>
      <c r="AI88" s="888"/>
      <c r="AJ88" s="888"/>
      <c r="AK88" s="885"/>
      <c r="AL88" s="885"/>
      <c r="AM88" s="885"/>
      <c r="AN88" s="885"/>
      <c r="AO88" s="885"/>
      <c r="AP88" s="888">
        <v>1757</v>
      </c>
      <c r="AQ88" s="888"/>
      <c r="AR88" s="888"/>
      <c r="AS88" s="888"/>
      <c r="AT88" s="888"/>
      <c r="AU88" s="888">
        <v>905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7" t="s">
        <v>423</v>
      </c>
      <c r="BS102" s="838"/>
      <c r="BT102" s="838"/>
      <c r="BU102" s="838"/>
      <c r="BV102" s="838"/>
      <c r="BW102" s="838"/>
      <c r="BX102" s="838"/>
      <c r="BY102" s="838"/>
      <c r="BZ102" s="838"/>
      <c r="CA102" s="838"/>
      <c r="CB102" s="838"/>
      <c r="CC102" s="838"/>
      <c r="CD102" s="838"/>
      <c r="CE102" s="838"/>
      <c r="CF102" s="838"/>
      <c r="CG102" s="839"/>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308</v>
      </c>
      <c r="AG109" s="941"/>
      <c r="AH109" s="941"/>
      <c r="AI109" s="941"/>
      <c r="AJ109" s="942"/>
      <c r="AK109" s="940" t="s">
        <v>307</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308</v>
      </c>
      <c r="BW109" s="941"/>
      <c r="BX109" s="941"/>
      <c r="BY109" s="941"/>
      <c r="BZ109" s="942"/>
      <c r="CA109" s="940" t="s">
        <v>307</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308</v>
      </c>
      <c r="DM109" s="941"/>
      <c r="DN109" s="941"/>
      <c r="DO109" s="941"/>
      <c r="DP109" s="942"/>
      <c r="DQ109" s="940" t="s">
        <v>307</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3801931</v>
      </c>
      <c r="AB110" s="948"/>
      <c r="AC110" s="948"/>
      <c r="AD110" s="948"/>
      <c r="AE110" s="949"/>
      <c r="AF110" s="950">
        <v>3828503</v>
      </c>
      <c r="AG110" s="948"/>
      <c r="AH110" s="948"/>
      <c r="AI110" s="948"/>
      <c r="AJ110" s="949"/>
      <c r="AK110" s="950">
        <v>3873639</v>
      </c>
      <c r="AL110" s="948"/>
      <c r="AM110" s="948"/>
      <c r="AN110" s="948"/>
      <c r="AO110" s="949"/>
      <c r="AP110" s="951">
        <v>17.600000000000001</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35434410</v>
      </c>
      <c r="BR110" s="983"/>
      <c r="BS110" s="983"/>
      <c r="BT110" s="983"/>
      <c r="BU110" s="983"/>
      <c r="BV110" s="983">
        <v>34469701</v>
      </c>
      <c r="BW110" s="983"/>
      <c r="BX110" s="983"/>
      <c r="BY110" s="983"/>
      <c r="BZ110" s="983"/>
      <c r="CA110" s="983">
        <v>34517773</v>
      </c>
      <c r="CB110" s="983"/>
      <c r="CC110" s="983"/>
      <c r="CD110" s="983"/>
      <c r="CE110" s="983"/>
      <c r="CF110" s="997">
        <v>156.5</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136</v>
      </c>
      <c r="DH110" s="983"/>
      <c r="DI110" s="983"/>
      <c r="DJ110" s="983"/>
      <c r="DK110" s="983"/>
      <c r="DL110" s="983" t="s">
        <v>136</v>
      </c>
      <c r="DM110" s="983"/>
      <c r="DN110" s="983"/>
      <c r="DO110" s="983"/>
      <c r="DP110" s="983"/>
      <c r="DQ110" s="983" t="s">
        <v>136</v>
      </c>
      <c r="DR110" s="983"/>
      <c r="DS110" s="983"/>
      <c r="DT110" s="983"/>
      <c r="DU110" s="983"/>
      <c r="DV110" s="984" t="s">
        <v>136</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136</v>
      </c>
      <c r="AB111" s="990"/>
      <c r="AC111" s="990"/>
      <c r="AD111" s="990"/>
      <c r="AE111" s="991"/>
      <c r="AF111" s="992" t="s">
        <v>136</v>
      </c>
      <c r="AG111" s="990"/>
      <c r="AH111" s="990"/>
      <c r="AI111" s="990"/>
      <c r="AJ111" s="991"/>
      <c r="AK111" s="992" t="s">
        <v>395</v>
      </c>
      <c r="AL111" s="990"/>
      <c r="AM111" s="990"/>
      <c r="AN111" s="990"/>
      <c r="AO111" s="991"/>
      <c r="AP111" s="993" t="s">
        <v>136</v>
      </c>
      <c r="AQ111" s="994"/>
      <c r="AR111" s="994"/>
      <c r="AS111" s="994"/>
      <c r="AT111" s="995"/>
      <c r="AU111" s="956"/>
      <c r="AV111" s="957"/>
      <c r="AW111" s="957"/>
      <c r="AX111" s="957"/>
      <c r="AY111" s="957"/>
      <c r="AZ111" s="1005" t="s">
        <v>439</v>
      </c>
      <c r="BA111" s="1006"/>
      <c r="BB111" s="1006"/>
      <c r="BC111" s="1006"/>
      <c r="BD111" s="1006"/>
      <c r="BE111" s="1006"/>
      <c r="BF111" s="1006"/>
      <c r="BG111" s="1006"/>
      <c r="BH111" s="1006"/>
      <c r="BI111" s="1006"/>
      <c r="BJ111" s="1006"/>
      <c r="BK111" s="1006"/>
      <c r="BL111" s="1006"/>
      <c r="BM111" s="1006"/>
      <c r="BN111" s="1006"/>
      <c r="BO111" s="1006"/>
      <c r="BP111" s="1007"/>
      <c r="BQ111" s="975">
        <v>118195</v>
      </c>
      <c r="BR111" s="976"/>
      <c r="BS111" s="976"/>
      <c r="BT111" s="976"/>
      <c r="BU111" s="976"/>
      <c r="BV111" s="976">
        <v>105917</v>
      </c>
      <c r="BW111" s="976"/>
      <c r="BX111" s="976"/>
      <c r="BY111" s="976"/>
      <c r="BZ111" s="976"/>
      <c r="CA111" s="976">
        <v>93434</v>
      </c>
      <c r="CB111" s="976"/>
      <c r="CC111" s="976"/>
      <c r="CD111" s="976"/>
      <c r="CE111" s="976"/>
      <c r="CF111" s="970">
        <v>0.4</v>
      </c>
      <c r="CG111" s="971"/>
      <c r="CH111" s="971"/>
      <c r="CI111" s="971"/>
      <c r="CJ111" s="971"/>
      <c r="CK111" s="1001"/>
      <c r="CL111" s="1002"/>
      <c r="CM111" s="972" t="s">
        <v>440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136</v>
      </c>
      <c r="DH111" s="976"/>
      <c r="DI111" s="976"/>
      <c r="DJ111" s="976"/>
      <c r="DK111" s="976"/>
      <c r="DL111" s="976" t="s">
        <v>136</v>
      </c>
      <c r="DM111" s="976"/>
      <c r="DN111" s="976"/>
      <c r="DO111" s="976"/>
      <c r="DP111" s="976"/>
      <c r="DQ111" s="976" t="s">
        <v>136</v>
      </c>
      <c r="DR111" s="976"/>
      <c r="DS111" s="976"/>
      <c r="DT111" s="976"/>
      <c r="DU111" s="976"/>
      <c r="DV111" s="977" t="s">
        <v>395</v>
      </c>
      <c r="DW111" s="977"/>
      <c r="DX111" s="977"/>
      <c r="DY111" s="977"/>
      <c r="DZ111" s="978"/>
    </row>
    <row r="112" spans="1:131" s="247" customFormat="1" ht="26.25" customHeight="1" x14ac:dyDescent="0.15">
      <c r="A112" s="1008" t="s">
        <v>441</v>
      </c>
      <c r="B112" s="1009"/>
      <c r="C112" s="1006" t="s">
        <v>442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136</v>
      </c>
      <c r="AG112" s="1015"/>
      <c r="AH112" s="1015"/>
      <c r="AI112" s="1015"/>
      <c r="AJ112" s="1016"/>
      <c r="AK112" s="1017" t="s">
        <v>136</v>
      </c>
      <c r="AL112" s="1015"/>
      <c r="AM112" s="1015"/>
      <c r="AN112" s="1015"/>
      <c r="AO112" s="1016"/>
      <c r="AP112" s="1018" t="s">
        <v>395</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11525176</v>
      </c>
      <c r="BR112" s="976"/>
      <c r="BS112" s="976"/>
      <c r="BT112" s="976"/>
      <c r="BU112" s="976"/>
      <c r="BV112" s="976">
        <v>10684739</v>
      </c>
      <c r="BW112" s="976"/>
      <c r="BX112" s="976"/>
      <c r="BY112" s="976"/>
      <c r="BZ112" s="976"/>
      <c r="CA112" s="976">
        <v>9783432</v>
      </c>
      <c r="CB112" s="976"/>
      <c r="CC112" s="976"/>
      <c r="CD112" s="976"/>
      <c r="CE112" s="976"/>
      <c r="CF112" s="970">
        <v>44.4</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136</v>
      </c>
      <c r="DH112" s="976"/>
      <c r="DI112" s="976"/>
      <c r="DJ112" s="976"/>
      <c r="DK112" s="976"/>
      <c r="DL112" s="976" t="s">
        <v>395</v>
      </c>
      <c r="DM112" s="976"/>
      <c r="DN112" s="976"/>
      <c r="DO112" s="976"/>
      <c r="DP112" s="976"/>
      <c r="DQ112" s="976" t="s">
        <v>136</v>
      </c>
      <c r="DR112" s="976"/>
      <c r="DS112" s="976"/>
      <c r="DT112" s="976"/>
      <c r="DU112" s="976"/>
      <c r="DV112" s="977" t="s">
        <v>136</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1057704</v>
      </c>
      <c r="AB113" s="990"/>
      <c r="AC113" s="990"/>
      <c r="AD113" s="990"/>
      <c r="AE113" s="991"/>
      <c r="AF113" s="992">
        <v>965185</v>
      </c>
      <c r="AG113" s="990"/>
      <c r="AH113" s="990"/>
      <c r="AI113" s="990"/>
      <c r="AJ113" s="991"/>
      <c r="AK113" s="992">
        <v>1023886</v>
      </c>
      <c r="AL113" s="990"/>
      <c r="AM113" s="990"/>
      <c r="AN113" s="990"/>
      <c r="AO113" s="991"/>
      <c r="AP113" s="993">
        <v>4.5999999999999996</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1597256</v>
      </c>
      <c r="BR113" s="976"/>
      <c r="BS113" s="976"/>
      <c r="BT113" s="976"/>
      <c r="BU113" s="976"/>
      <c r="BV113" s="976">
        <v>1209364</v>
      </c>
      <c r="BW113" s="976"/>
      <c r="BX113" s="976"/>
      <c r="BY113" s="976"/>
      <c r="BZ113" s="976"/>
      <c r="CA113" s="976">
        <v>889182</v>
      </c>
      <c r="CB113" s="976"/>
      <c r="CC113" s="976"/>
      <c r="CD113" s="976"/>
      <c r="CE113" s="976"/>
      <c r="CF113" s="970">
        <v>4</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118195</v>
      </c>
      <c r="DH113" s="1015"/>
      <c r="DI113" s="1015"/>
      <c r="DJ113" s="1015"/>
      <c r="DK113" s="1016"/>
      <c r="DL113" s="1017">
        <v>105917</v>
      </c>
      <c r="DM113" s="1015"/>
      <c r="DN113" s="1015"/>
      <c r="DO113" s="1015"/>
      <c r="DP113" s="1016"/>
      <c r="DQ113" s="1017">
        <v>93434</v>
      </c>
      <c r="DR113" s="1015"/>
      <c r="DS113" s="1015"/>
      <c r="DT113" s="1015"/>
      <c r="DU113" s="1016"/>
      <c r="DV113" s="1018">
        <v>0.4</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562953</v>
      </c>
      <c r="AB114" s="1015"/>
      <c r="AC114" s="1015"/>
      <c r="AD114" s="1015"/>
      <c r="AE114" s="1016"/>
      <c r="AF114" s="1017">
        <v>465166</v>
      </c>
      <c r="AG114" s="1015"/>
      <c r="AH114" s="1015"/>
      <c r="AI114" s="1015"/>
      <c r="AJ114" s="1016"/>
      <c r="AK114" s="1017">
        <v>385397</v>
      </c>
      <c r="AL114" s="1015"/>
      <c r="AM114" s="1015"/>
      <c r="AN114" s="1015"/>
      <c r="AO114" s="1016"/>
      <c r="AP114" s="1018">
        <v>1.7</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7001633</v>
      </c>
      <c r="BR114" s="976"/>
      <c r="BS114" s="976"/>
      <c r="BT114" s="976"/>
      <c r="BU114" s="976"/>
      <c r="BV114" s="976">
        <v>6893695</v>
      </c>
      <c r="BW114" s="976"/>
      <c r="BX114" s="976"/>
      <c r="BY114" s="976"/>
      <c r="BZ114" s="976"/>
      <c r="CA114" s="976">
        <v>6938410</v>
      </c>
      <c r="CB114" s="976"/>
      <c r="CC114" s="976"/>
      <c r="CD114" s="976"/>
      <c r="CE114" s="976"/>
      <c r="CF114" s="970">
        <v>31.5</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136</v>
      </c>
      <c r="DH114" s="1015"/>
      <c r="DI114" s="1015"/>
      <c r="DJ114" s="1015"/>
      <c r="DK114" s="1016"/>
      <c r="DL114" s="1017" t="s">
        <v>136</v>
      </c>
      <c r="DM114" s="1015"/>
      <c r="DN114" s="1015"/>
      <c r="DO114" s="1015"/>
      <c r="DP114" s="1016"/>
      <c r="DQ114" s="1017" t="s">
        <v>395</v>
      </c>
      <c r="DR114" s="1015"/>
      <c r="DS114" s="1015"/>
      <c r="DT114" s="1015"/>
      <c r="DU114" s="1016"/>
      <c r="DV114" s="1018" t="s">
        <v>136</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14256</v>
      </c>
      <c r="AB115" s="990"/>
      <c r="AC115" s="990"/>
      <c r="AD115" s="990"/>
      <c r="AE115" s="991"/>
      <c r="AF115" s="992">
        <v>14256</v>
      </c>
      <c r="AG115" s="990"/>
      <c r="AH115" s="990"/>
      <c r="AI115" s="990"/>
      <c r="AJ115" s="991"/>
      <c r="AK115" s="992">
        <v>14256</v>
      </c>
      <c r="AL115" s="990"/>
      <c r="AM115" s="990"/>
      <c r="AN115" s="990"/>
      <c r="AO115" s="991"/>
      <c r="AP115" s="993">
        <v>0.1</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v>1084587</v>
      </c>
      <c r="BR115" s="976"/>
      <c r="BS115" s="976"/>
      <c r="BT115" s="976"/>
      <c r="BU115" s="976"/>
      <c r="BV115" s="976">
        <v>57426</v>
      </c>
      <c r="BW115" s="976"/>
      <c r="BX115" s="976"/>
      <c r="BY115" s="976"/>
      <c r="BZ115" s="976"/>
      <c r="CA115" s="976">
        <v>69927</v>
      </c>
      <c r="CB115" s="976"/>
      <c r="CC115" s="976"/>
      <c r="CD115" s="976"/>
      <c r="CE115" s="976"/>
      <c r="CF115" s="970">
        <v>0.3</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443</v>
      </c>
      <c r="DH115" s="1015"/>
      <c r="DI115" s="1015"/>
      <c r="DJ115" s="1015"/>
      <c r="DK115" s="1016"/>
      <c r="DL115" s="1017" t="s">
        <v>136</v>
      </c>
      <c r="DM115" s="1015"/>
      <c r="DN115" s="1015"/>
      <c r="DO115" s="1015"/>
      <c r="DP115" s="1016"/>
      <c r="DQ115" s="1017" t="s">
        <v>443</v>
      </c>
      <c r="DR115" s="1015"/>
      <c r="DS115" s="1015"/>
      <c r="DT115" s="1015"/>
      <c r="DU115" s="1016"/>
      <c r="DV115" s="1018" t="s">
        <v>136</v>
      </c>
      <c r="DW115" s="1019"/>
      <c r="DX115" s="1019"/>
      <c r="DY115" s="1019"/>
      <c r="DZ115" s="1020"/>
    </row>
    <row r="116" spans="1:130" s="247" customFormat="1" ht="26.25" customHeight="1" x14ac:dyDescent="0.15">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136</v>
      </c>
      <c r="AB116" s="1015"/>
      <c r="AC116" s="1015"/>
      <c r="AD116" s="1015"/>
      <c r="AE116" s="1016"/>
      <c r="AF116" s="1017" t="s">
        <v>136</v>
      </c>
      <c r="AG116" s="1015"/>
      <c r="AH116" s="1015"/>
      <c r="AI116" s="1015"/>
      <c r="AJ116" s="1016"/>
      <c r="AK116" s="1017" t="s">
        <v>136</v>
      </c>
      <c r="AL116" s="1015"/>
      <c r="AM116" s="1015"/>
      <c r="AN116" s="1015"/>
      <c r="AO116" s="1016"/>
      <c r="AP116" s="1018" t="s">
        <v>395</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136</v>
      </c>
      <c r="BR116" s="976"/>
      <c r="BS116" s="976"/>
      <c r="BT116" s="976"/>
      <c r="BU116" s="976"/>
      <c r="BV116" s="976" t="s">
        <v>136</v>
      </c>
      <c r="BW116" s="976"/>
      <c r="BX116" s="976"/>
      <c r="BY116" s="976"/>
      <c r="BZ116" s="976"/>
      <c r="CA116" s="976" t="s">
        <v>136</v>
      </c>
      <c r="CB116" s="976"/>
      <c r="CC116" s="976"/>
      <c r="CD116" s="976"/>
      <c r="CE116" s="976"/>
      <c r="CF116" s="970" t="s">
        <v>136</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136</v>
      </c>
      <c r="DH116" s="1015"/>
      <c r="DI116" s="1015"/>
      <c r="DJ116" s="1015"/>
      <c r="DK116" s="1016"/>
      <c r="DL116" s="1017" t="s">
        <v>136</v>
      </c>
      <c r="DM116" s="1015"/>
      <c r="DN116" s="1015"/>
      <c r="DO116" s="1015"/>
      <c r="DP116" s="1016"/>
      <c r="DQ116" s="1017" t="s">
        <v>395</v>
      </c>
      <c r="DR116" s="1015"/>
      <c r="DS116" s="1015"/>
      <c r="DT116" s="1015"/>
      <c r="DU116" s="1016"/>
      <c r="DV116" s="1018" t="s">
        <v>136</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5436844</v>
      </c>
      <c r="AB117" s="1033"/>
      <c r="AC117" s="1033"/>
      <c r="AD117" s="1033"/>
      <c r="AE117" s="1034"/>
      <c r="AF117" s="1035">
        <v>5273110</v>
      </c>
      <c r="AG117" s="1033"/>
      <c r="AH117" s="1033"/>
      <c r="AI117" s="1033"/>
      <c r="AJ117" s="1034"/>
      <c r="AK117" s="1035">
        <v>5297178</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395</v>
      </c>
      <c r="BR117" s="976"/>
      <c r="BS117" s="976"/>
      <c r="BT117" s="976"/>
      <c r="BU117" s="976"/>
      <c r="BV117" s="976" t="s">
        <v>443</v>
      </c>
      <c r="BW117" s="976"/>
      <c r="BX117" s="976"/>
      <c r="BY117" s="976"/>
      <c r="BZ117" s="976"/>
      <c r="CA117" s="976" t="s">
        <v>136</v>
      </c>
      <c r="CB117" s="976"/>
      <c r="CC117" s="976"/>
      <c r="CD117" s="976"/>
      <c r="CE117" s="976"/>
      <c r="CF117" s="970" t="s">
        <v>395</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136</v>
      </c>
      <c r="DH117" s="1015"/>
      <c r="DI117" s="1015"/>
      <c r="DJ117" s="1015"/>
      <c r="DK117" s="1016"/>
      <c r="DL117" s="1017" t="s">
        <v>136</v>
      </c>
      <c r="DM117" s="1015"/>
      <c r="DN117" s="1015"/>
      <c r="DO117" s="1015"/>
      <c r="DP117" s="1016"/>
      <c r="DQ117" s="1017" t="s">
        <v>136</v>
      </c>
      <c r="DR117" s="1015"/>
      <c r="DS117" s="1015"/>
      <c r="DT117" s="1015"/>
      <c r="DU117" s="1016"/>
      <c r="DV117" s="1018" t="s">
        <v>414</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308</v>
      </c>
      <c r="AG118" s="941"/>
      <c r="AH118" s="941"/>
      <c r="AI118" s="941"/>
      <c r="AJ118" s="942"/>
      <c r="AK118" s="940" t="s">
        <v>307</v>
      </c>
      <c r="AL118" s="941"/>
      <c r="AM118" s="941"/>
      <c r="AN118" s="941"/>
      <c r="AO118" s="942"/>
      <c r="AP118" s="1027" t="s">
        <v>432</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136</v>
      </c>
      <c r="BR118" s="1054"/>
      <c r="BS118" s="1054"/>
      <c r="BT118" s="1054"/>
      <c r="BU118" s="1054"/>
      <c r="BV118" s="1054" t="s">
        <v>136</v>
      </c>
      <c r="BW118" s="1054"/>
      <c r="BX118" s="1054"/>
      <c r="BY118" s="1054"/>
      <c r="BZ118" s="1054"/>
      <c r="CA118" s="1054" t="s">
        <v>136</v>
      </c>
      <c r="CB118" s="1054"/>
      <c r="CC118" s="1054"/>
      <c r="CD118" s="1054"/>
      <c r="CE118" s="1054"/>
      <c r="CF118" s="970" t="s">
        <v>136</v>
      </c>
      <c r="CG118" s="971"/>
      <c r="CH118" s="971"/>
      <c r="CI118" s="971"/>
      <c r="CJ118" s="971"/>
      <c r="CK118" s="1001"/>
      <c r="CL118" s="1002"/>
      <c r="CM118" s="972" t="s">
        <v>462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136</v>
      </c>
      <c r="DH118" s="1015"/>
      <c r="DI118" s="1015"/>
      <c r="DJ118" s="1015"/>
      <c r="DK118" s="1016"/>
      <c r="DL118" s="1017" t="s">
        <v>136</v>
      </c>
      <c r="DM118" s="1015"/>
      <c r="DN118" s="1015"/>
      <c r="DO118" s="1015"/>
      <c r="DP118" s="1016"/>
      <c r="DQ118" s="1017" t="s">
        <v>136</v>
      </c>
      <c r="DR118" s="1015"/>
      <c r="DS118" s="1015"/>
      <c r="DT118" s="1015"/>
      <c r="DU118" s="1016"/>
      <c r="DV118" s="1018" t="s">
        <v>136</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395</v>
      </c>
      <c r="AB119" s="948"/>
      <c r="AC119" s="948"/>
      <c r="AD119" s="948"/>
      <c r="AE119" s="949"/>
      <c r="AF119" s="950" t="s">
        <v>395</v>
      </c>
      <c r="AG119" s="948"/>
      <c r="AH119" s="948"/>
      <c r="AI119" s="948"/>
      <c r="AJ119" s="949"/>
      <c r="AK119" s="950" t="s">
        <v>136</v>
      </c>
      <c r="AL119" s="948"/>
      <c r="AM119" s="948"/>
      <c r="AN119" s="948"/>
      <c r="AO119" s="949"/>
      <c r="AP119" s="951" t="s">
        <v>136</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463</v>
      </c>
      <c r="BP119" s="1062"/>
      <c r="BQ119" s="1053">
        <v>56761257</v>
      </c>
      <c r="BR119" s="1054"/>
      <c r="BS119" s="1054"/>
      <c r="BT119" s="1054"/>
      <c r="BU119" s="1054"/>
      <c r="BV119" s="1054">
        <v>53420842</v>
      </c>
      <c r="BW119" s="1054"/>
      <c r="BX119" s="1054"/>
      <c r="BY119" s="1054"/>
      <c r="BZ119" s="1054"/>
      <c r="CA119" s="1054">
        <v>52292158</v>
      </c>
      <c r="CB119" s="1054"/>
      <c r="CC119" s="1054"/>
      <c r="CD119" s="1054"/>
      <c r="CE119" s="1054"/>
      <c r="CF119" s="1055"/>
      <c r="CG119" s="1056"/>
      <c r="CH119" s="1056"/>
      <c r="CI119" s="1056"/>
      <c r="CJ119" s="1057"/>
      <c r="CK119" s="1003"/>
      <c r="CL119" s="1004"/>
      <c r="CM119" s="1058" t="s">
        <v>464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136</v>
      </c>
      <c r="DH119" s="1040"/>
      <c r="DI119" s="1040"/>
      <c r="DJ119" s="1040"/>
      <c r="DK119" s="1041"/>
      <c r="DL119" s="1039" t="s">
        <v>136</v>
      </c>
      <c r="DM119" s="1040"/>
      <c r="DN119" s="1040"/>
      <c r="DO119" s="1040"/>
      <c r="DP119" s="1041"/>
      <c r="DQ119" s="1039" t="s">
        <v>136</v>
      </c>
      <c r="DR119" s="1040"/>
      <c r="DS119" s="1040"/>
      <c r="DT119" s="1040"/>
      <c r="DU119" s="1041"/>
      <c r="DV119" s="1042" t="s">
        <v>395</v>
      </c>
      <c r="DW119" s="1043"/>
      <c r="DX119" s="1043"/>
      <c r="DY119" s="1043"/>
      <c r="DZ119" s="1044"/>
    </row>
    <row r="120" spans="1:130" s="247" customFormat="1" ht="26.25" customHeight="1" x14ac:dyDescent="0.15">
      <c r="A120" s="1115"/>
      <c r="B120" s="1002"/>
      <c r="C120" s="972" t="s">
        <v>440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136</v>
      </c>
      <c r="AB120" s="1015"/>
      <c r="AC120" s="1015"/>
      <c r="AD120" s="1015"/>
      <c r="AE120" s="1016"/>
      <c r="AF120" s="1017" t="s">
        <v>443</v>
      </c>
      <c r="AG120" s="1015"/>
      <c r="AH120" s="1015"/>
      <c r="AI120" s="1015"/>
      <c r="AJ120" s="1016"/>
      <c r="AK120" s="1017" t="s">
        <v>136</v>
      </c>
      <c r="AL120" s="1015"/>
      <c r="AM120" s="1015"/>
      <c r="AN120" s="1015"/>
      <c r="AO120" s="1016"/>
      <c r="AP120" s="1018" t="s">
        <v>395</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12782862</v>
      </c>
      <c r="BR120" s="983"/>
      <c r="BS120" s="983"/>
      <c r="BT120" s="983"/>
      <c r="BU120" s="983"/>
      <c r="BV120" s="983">
        <v>12741260</v>
      </c>
      <c r="BW120" s="983"/>
      <c r="BX120" s="983"/>
      <c r="BY120" s="983"/>
      <c r="BZ120" s="983"/>
      <c r="CA120" s="983">
        <v>12298443</v>
      </c>
      <c r="CB120" s="983"/>
      <c r="CC120" s="983"/>
      <c r="CD120" s="983"/>
      <c r="CE120" s="983"/>
      <c r="CF120" s="997">
        <v>55.8</v>
      </c>
      <c r="CG120" s="998"/>
      <c r="CH120" s="998"/>
      <c r="CI120" s="998"/>
      <c r="CJ120" s="998"/>
      <c r="CK120" s="1063" t="s">
        <v>467</v>
      </c>
      <c r="CL120" s="1064"/>
      <c r="CM120" s="1064"/>
      <c r="CN120" s="1064"/>
      <c r="CO120" s="1065"/>
      <c r="CP120" s="1071" t="s">
        <v>468</v>
      </c>
      <c r="CQ120" s="1072"/>
      <c r="CR120" s="1072"/>
      <c r="CS120" s="1072"/>
      <c r="CT120" s="1072"/>
      <c r="CU120" s="1072"/>
      <c r="CV120" s="1072"/>
      <c r="CW120" s="1072"/>
      <c r="CX120" s="1072"/>
      <c r="CY120" s="1072"/>
      <c r="CZ120" s="1072"/>
      <c r="DA120" s="1072"/>
      <c r="DB120" s="1072"/>
      <c r="DC120" s="1072"/>
      <c r="DD120" s="1072"/>
      <c r="DE120" s="1072"/>
      <c r="DF120" s="1073"/>
      <c r="DG120" s="982">
        <v>10012004</v>
      </c>
      <c r="DH120" s="983"/>
      <c r="DI120" s="983"/>
      <c r="DJ120" s="983"/>
      <c r="DK120" s="983"/>
      <c r="DL120" s="983">
        <v>9249875</v>
      </c>
      <c r="DM120" s="983"/>
      <c r="DN120" s="983"/>
      <c r="DO120" s="983"/>
      <c r="DP120" s="983"/>
      <c r="DQ120" s="983">
        <v>8484909</v>
      </c>
      <c r="DR120" s="983"/>
      <c r="DS120" s="983"/>
      <c r="DT120" s="983"/>
      <c r="DU120" s="983"/>
      <c r="DV120" s="984">
        <v>38.5</v>
      </c>
      <c r="DW120" s="984"/>
      <c r="DX120" s="984"/>
      <c r="DY120" s="984"/>
      <c r="DZ120" s="985"/>
    </row>
    <row r="121" spans="1:130" s="247" customFormat="1" ht="26.25" customHeight="1" x14ac:dyDescent="0.15">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14256</v>
      </c>
      <c r="AB121" s="1015"/>
      <c r="AC121" s="1015"/>
      <c r="AD121" s="1015"/>
      <c r="AE121" s="1016"/>
      <c r="AF121" s="1017">
        <v>14256</v>
      </c>
      <c r="AG121" s="1015"/>
      <c r="AH121" s="1015"/>
      <c r="AI121" s="1015"/>
      <c r="AJ121" s="1016"/>
      <c r="AK121" s="1017">
        <v>14256</v>
      </c>
      <c r="AL121" s="1015"/>
      <c r="AM121" s="1015"/>
      <c r="AN121" s="1015"/>
      <c r="AO121" s="1016"/>
      <c r="AP121" s="1018">
        <v>0.1</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4650085</v>
      </c>
      <c r="BR121" s="976"/>
      <c r="BS121" s="976"/>
      <c r="BT121" s="976"/>
      <c r="BU121" s="976"/>
      <c r="BV121" s="976">
        <v>4517522</v>
      </c>
      <c r="BW121" s="976"/>
      <c r="BX121" s="976"/>
      <c r="BY121" s="976"/>
      <c r="BZ121" s="976"/>
      <c r="CA121" s="976">
        <v>4220269</v>
      </c>
      <c r="CB121" s="976"/>
      <c r="CC121" s="976"/>
      <c r="CD121" s="976"/>
      <c r="CE121" s="976"/>
      <c r="CF121" s="970">
        <v>19.100000000000001</v>
      </c>
      <c r="CG121" s="971"/>
      <c r="CH121" s="971"/>
      <c r="CI121" s="971"/>
      <c r="CJ121" s="971"/>
      <c r="CK121" s="1066"/>
      <c r="CL121" s="1067"/>
      <c r="CM121" s="1067"/>
      <c r="CN121" s="1067"/>
      <c r="CO121" s="1068"/>
      <c r="CP121" s="1076" t="s">
        <v>471</v>
      </c>
      <c r="CQ121" s="1077"/>
      <c r="CR121" s="1077"/>
      <c r="CS121" s="1077"/>
      <c r="CT121" s="1077"/>
      <c r="CU121" s="1077"/>
      <c r="CV121" s="1077"/>
      <c r="CW121" s="1077"/>
      <c r="CX121" s="1077"/>
      <c r="CY121" s="1077"/>
      <c r="CZ121" s="1077"/>
      <c r="DA121" s="1077"/>
      <c r="DB121" s="1077"/>
      <c r="DC121" s="1077"/>
      <c r="DD121" s="1077"/>
      <c r="DE121" s="1077"/>
      <c r="DF121" s="1078"/>
      <c r="DG121" s="975">
        <v>1325008</v>
      </c>
      <c r="DH121" s="976"/>
      <c r="DI121" s="976"/>
      <c r="DJ121" s="976"/>
      <c r="DK121" s="976"/>
      <c r="DL121" s="976">
        <v>1195429</v>
      </c>
      <c r="DM121" s="976"/>
      <c r="DN121" s="976"/>
      <c r="DO121" s="976"/>
      <c r="DP121" s="976"/>
      <c r="DQ121" s="976">
        <v>1062448</v>
      </c>
      <c r="DR121" s="976"/>
      <c r="DS121" s="976"/>
      <c r="DT121" s="976"/>
      <c r="DU121" s="976"/>
      <c r="DV121" s="977">
        <v>4.8</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136</v>
      </c>
      <c r="AB122" s="1015"/>
      <c r="AC122" s="1015"/>
      <c r="AD122" s="1015"/>
      <c r="AE122" s="1016"/>
      <c r="AF122" s="1017" t="s">
        <v>136</v>
      </c>
      <c r="AG122" s="1015"/>
      <c r="AH122" s="1015"/>
      <c r="AI122" s="1015"/>
      <c r="AJ122" s="1016"/>
      <c r="AK122" s="1017" t="s">
        <v>136</v>
      </c>
      <c r="AL122" s="1015"/>
      <c r="AM122" s="1015"/>
      <c r="AN122" s="1015"/>
      <c r="AO122" s="1016"/>
      <c r="AP122" s="1018" t="s">
        <v>136</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37296241</v>
      </c>
      <c r="BR122" s="1054"/>
      <c r="BS122" s="1054"/>
      <c r="BT122" s="1054"/>
      <c r="BU122" s="1054"/>
      <c r="BV122" s="1054">
        <v>36458749</v>
      </c>
      <c r="BW122" s="1054"/>
      <c r="BX122" s="1054"/>
      <c r="BY122" s="1054"/>
      <c r="BZ122" s="1054"/>
      <c r="CA122" s="1054">
        <v>36289609</v>
      </c>
      <c r="CB122" s="1054"/>
      <c r="CC122" s="1054"/>
      <c r="CD122" s="1054"/>
      <c r="CE122" s="1054"/>
      <c r="CF122" s="1074">
        <v>164.6</v>
      </c>
      <c r="CG122" s="1075"/>
      <c r="CH122" s="1075"/>
      <c r="CI122" s="1075"/>
      <c r="CJ122" s="1075"/>
      <c r="CK122" s="1066"/>
      <c r="CL122" s="1067"/>
      <c r="CM122" s="1067"/>
      <c r="CN122" s="1067"/>
      <c r="CO122" s="1068"/>
      <c r="CP122" s="1076" t="s">
        <v>473</v>
      </c>
      <c r="CQ122" s="1077"/>
      <c r="CR122" s="1077"/>
      <c r="CS122" s="1077"/>
      <c r="CT122" s="1077"/>
      <c r="CU122" s="1077"/>
      <c r="CV122" s="1077"/>
      <c r="CW122" s="1077"/>
      <c r="CX122" s="1077"/>
      <c r="CY122" s="1077"/>
      <c r="CZ122" s="1077"/>
      <c r="DA122" s="1077"/>
      <c r="DB122" s="1077"/>
      <c r="DC122" s="1077"/>
      <c r="DD122" s="1077"/>
      <c r="DE122" s="1077"/>
      <c r="DF122" s="1078"/>
      <c r="DG122" s="975">
        <v>188164</v>
      </c>
      <c r="DH122" s="976"/>
      <c r="DI122" s="976"/>
      <c r="DJ122" s="976"/>
      <c r="DK122" s="976"/>
      <c r="DL122" s="976">
        <v>239435</v>
      </c>
      <c r="DM122" s="976"/>
      <c r="DN122" s="976"/>
      <c r="DO122" s="976"/>
      <c r="DP122" s="976"/>
      <c r="DQ122" s="976">
        <v>236075</v>
      </c>
      <c r="DR122" s="976"/>
      <c r="DS122" s="976"/>
      <c r="DT122" s="976"/>
      <c r="DU122" s="976"/>
      <c r="DV122" s="977">
        <v>1.1000000000000001</v>
      </c>
      <c r="DW122" s="977"/>
      <c r="DX122" s="977"/>
      <c r="DY122" s="977"/>
      <c r="DZ122" s="978"/>
    </row>
    <row r="123" spans="1:130" s="247" customFormat="1" ht="26.25" customHeight="1" x14ac:dyDescent="0.15">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136</v>
      </c>
      <c r="AB123" s="1015"/>
      <c r="AC123" s="1015"/>
      <c r="AD123" s="1015"/>
      <c r="AE123" s="1016"/>
      <c r="AF123" s="1017" t="s">
        <v>395</v>
      </c>
      <c r="AG123" s="1015"/>
      <c r="AH123" s="1015"/>
      <c r="AI123" s="1015"/>
      <c r="AJ123" s="1016"/>
      <c r="AK123" s="1017" t="s">
        <v>395</v>
      </c>
      <c r="AL123" s="1015"/>
      <c r="AM123" s="1015"/>
      <c r="AN123" s="1015"/>
      <c r="AO123" s="1016"/>
      <c r="AP123" s="1018" t="s">
        <v>395</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474</v>
      </c>
      <c r="BP123" s="1062"/>
      <c r="BQ123" s="1121">
        <v>54729188</v>
      </c>
      <c r="BR123" s="1122"/>
      <c r="BS123" s="1122"/>
      <c r="BT123" s="1122"/>
      <c r="BU123" s="1122"/>
      <c r="BV123" s="1122">
        <v>53717531</v>
      </c>
      <c r="BW123" s="1122"/>
      <c r="BX123" s="1122"/>
      <c r="BY123" s="1122"/>
      <c r="BZ123" s="1122"/>
      <c r="CA123" s="1122">
        <v>52808321</v>
      </c>
      <c r="CB123" s="1122"/>
      <c r="CC123" s="1122"/>
      <c r="CD123" s="1122"/>
      <c r="CE123" s="1122"/>
      <c r="CF123" s="1055"/>
      <c r="CG123" s="1056"/>
      <c r="CH123" s="1056"/>
      <c r="CI123" s="1056"/>
      <c r="CJ123" s="1057"/>
      <c r="CK123" s="1066"/>
      <c r="CL123" s="1067"/>
      <c r="CM123" s="1067"/>
      <c r="CN123" s="1067"/>
      <c r="CO123" s="1068"/>
      <c r="CP123" s="1076" t="s">
        <v>475</v>
      </c>
      <c r="CQ123" s="1077"/>
      <c r="CR123" s="1077"/>
      <c r="CS123" s="1077"/>
      <c r="CT123" s="1077"/>
      <c r="CU123" s="1077"/>
      <c r="CV123" s="1077"/>
      <c r="CW123" s="1077"/>
      <c r="CX123" s="1077"/>
      <c r="CY123" s="1077"/>
      <c r="CZ123" s="1077"/>
      <c r="DA123" s="1077"/>
      <c r="DB123" s="1077"/>
      <c r="DC123" s="1077"/>
      <c r="DD123" s="1077"/>
      <c r="DE123" s="1077"/>
      <c r="DF123" s="1078"/>
      <c r="DG123" s="1014" t="s">
        <v>395</v>
      </c>
      <c r="DH123" s="1015"/>
      <c r="DI123" s="1015"/>
      <c r="DJ123" s="1015"/>
      <c r="DK123" s="1016"/>
      <c r="DL123" s="1017" t="s">
        <v>395</v>
      </c>
      <c r="DM123" s="1015"/>
      <c r="DN123" s="1015"/>
      <c r="DO123" s="1015"/>
      <c r="DP123" s="1016"/>
      <c r="DQ123" s="1017" t="s">
        <v>414</v>
      </c>
      <c r="DR123" s="1015"/>
      <c r="DS123" s="1015"/>
      <c r="DT123" s="1015"/>
      <c r="DU123" s="1016"/>
      <c r="DV123" s="1018" t="s">
        <v>136</v>
      </c>
      <c r="DW123" s="1019"/>
      <c r="DX123" s="1019"/>
      <c r="DY123" s="1019"/>
      <c r="DZ123" s="1020"/>
    </row>
    <row r="124" spans="1:130" s="247" customFormat="1" ht="26.25" customHeight="1" thickBot="1" x14ac:dyDescent="0.2">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414</v>
      </c>
      <c r="AB124" s="1015"/>
      <c r="AC124" s="1015"/>
      <c r="AD124" s="1015"/>
      <c r="AE124" s="1016"/>
      <c r="AF124" s="1017" t="s">
        <v>414</v>
      </c>
      <c r="AG124" s="1015"/>
      <c r="AH124" s="1015"/>
      <c r="AI124" s="1015"/>
      <c r="AJ124" s="1016"/>
      <c r="AK124" s="1017" t="s">
        <v>136</v>
      </c>
      <c r="AL124" s="1015"/>
      <c r="AM124" s="1015"/>
      <c r="AN124" s="1015"/>
      <c r="AO124" s="1016"/>
      <c r="AP124" s="1018" t="s">
        <v>395</v>
      </c>
      <c r="AQ124" s="1019"/>
      <c r="AR124" s="1019"/>
      <c r="AS124" s="1019"/>
      <c r="AT124" s="1020"/>
      <c r="AU124" s="1117" t="s">
        <v>476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v>
      </c>
      <c r="BR124" s="1084"/>
      <c r="BS124" s="1084"/>
      <c r="BT124" s="1084"/>
      <c r="BU124" s="1084"/>
      <c r="BV124" s="1084" t="s">
        <v>395</v>
      </c>
      <c r="BW124" s="1084"/>
      <c r="BX124" s="1084"/>
      <c r="BY124" s="1084"/>
      <c r="BZ124" s="1084"/>
      <c r="CA124" s="1084" t="s">
        <v>136</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136</v>
      </c>
      <c r="DH124" s="1040"/>
      <c r="DI124" s="1040"/>
      <c r="DJ124" s="1040"/>
      <c r="DK124" s="1041"/>
      <c r="DL124" s="1039" t="s">
        <v>136</v>
      </c>
      <c r="DM124" s="1040"/>
      <c r="DN124" s="1040"/>
      <c r="DO124" s="1040"/>
      <c r="DP124" s="1041"/>
      <c r="DQ124" s="1039" t="s">
        <v>414</v>
      </c>
      <c r="DR124" s="1040"/>
      <c r="DS124" s="1040"/>
      <c r="DT124" s="1040"/>
      <c r="DU124" s="1041"/>
      <c r="DV124" s="1042" t="s">
        <v>395</v>
      </c>
      <c r="DW124" s="1043"/>
      <c r="DX124" s="1043"/>
      <c r="DY124" s="1043"/>
      <c r="DZ124" s="1044"/>
    </row>
    <row r="125" spans="1:130" s="247" customFormat="1" ht="26.25" customHeight="1" x14ac:dyDescent="0.15">
      <c r="A125" s="1115"/>
      <c r="B125" s="1002"/>
      <c r="C125" s="972" t="s">
        <v>462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136</v>
      </c>
      <c r="AB125" s="1015"/>
      <c r="AC125" s="1015"/>
      <c r="AD125" s="1015"/>
      <c r="AE125" s="1016"/>
      <c r="AF125" s="1017" t="s">
        <v>136</v>
      </c>
      <c r="AG125" s="1015"/>
      <c r="AH125" s="1015"/>
      <c r="AI125" s="1015"/>
      <c r="AJ125" s="1016"/>
      <c r="AK125" s="1017" t="s">
        <v>136</v>
      </c>
      <c r="AL125" s="1015"/>
      <c r="AM125" s="1015"/>
      <c r="AN125" s="1015"/>
      <c r="AO125" s="1016"/>
      <c r="AP125" s="1018" t="s">
        <v>136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136</v>
      </c>
      <c r="DH125" s="983"/>
      <c r="DI125" s="983"/>
      <c r="DJ125" s="983"/>
      <c r="DK125" s="983"/>
      <c r="DL125" s="983" t="s">
        <v>136</v>
      </c>
      <c r="DM125" s="983"/>
      <c r="DN125" s="983"/>
      <c r="DO125" s="983"/>
      <c r="DP125" s="983"/>
      <c r="DQ125" s="983" t="s">
        <v>136</v>
      </c>
      <c r="DR125" s="983"/>
      <c r="DS125" s="983"/>
      <c r="DT125" s="983"/>
      <c r="DU125" s="983"/>
      <c r="DV125" s="984" t="s">
        <v>136</v>
      </c>
      <c r="DW125" s="984"/>
      <c r="DX125" s="984"/>
      <c r="DY125" s="984"/>
      <c r="DZ125" s="985"/>
    </row>
    <row r="126" spans="1:130" s="247" customFormat="1" ht="26.25" customHeight="1" thickBot="1" x14ac:dyDescent="0.2">
      <c r="A126" s="1115"/>
      <c r="B126" s="1002"/>
      <c r="C126" s="972" t="s">
        <v>464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136</v>
      </c>
      <c r="AB126" s="1015"/>
      <c r="AC126" s="1015"/>
      <c r="AD126" s="1015"/>
      <c r="AE126" s="1016"/>
      <c r="AF126" s="1017" t="s">
        <v>136</v>
      </c>
      <c r="AG126" s="1015"/>
      <c r="AH126" s="1015"/>
      <c r="AI126" s="1015"/>
      <c r="AJ126" s="1016"/>
      <c r="AK126" s="1017" t="s">
        <v>136</v>
      </c>
      <c r="AL126" s="1015"/>
      <c r="AM126" s="1015"/>
      <c r="AN126" s="1015"/>
      <c r="AO126" s="1016"/>
      <c r="AP126" s="1018" t="s">
        <v>136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v>1038592</v>
      </c>
      <c r="DH126" s="976"/>
      <c r="DI126" s="976"/>
      <c r="DJ126" s="976"/>
      <c r="DK126" s="976"/>
      <c r="DL126" s="976" t="s">
        <v>136</v>
      </c>
      <c r="DM126" s="976"/>
      <c r="DN126" s="976"/>
      <c r="DO126" s="976"/>
      <c r="DP126" s="976"/>
      <c r="DQ126" s="976" t="s">
        <v>136</v>
      </c>
      <c r="DR126" s="976"/>
      <c r="DS126" s="976"/>
      <c r="DT126" s="976"/>
      <c r="DU126" s="976"/>
      <c r="DV126" s="977" t="s">
        <v>136</v>
      </c>
      <c r="DW126" s="977"/>
      <c r="DX126" s="977"/>
      <c r="DY126" s="977"/>
      <c r="DZ126" s="978"/>
    </row>
    <row r="127" spans="1:130" s="247" customFormat="1" ht="26.25" customHeight="1" x14ac:dyDescent="0.15">
      <c r="A127" s="1116"/>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395</v>
      </c>
      <c r="AB127" s="1015"/>
      <c r="AC127" s="1015"/>
      <c r="AD127" s="1015"/>
      <c r="AE127" s="1016"/>
      <c r="AF127" s="1017" t="s">
        <v>136</v>
      </c>
      <c r="AG127" s="1015"/>
      <c r="AH127" s="1015"/>
      <c r="AI127" s="1015"/>
      <c r="AJ127" s="1016"/>
      <c r="AK127" s="1017" t="s">
        <v>395</v>
      </c>
      <c r="AL127" s="1015"/>
      <c r="AM127" s="1015"/>
      <c r="AN127" s="1015"/>
      <c r="AO127" s="1016"/>
      <c r="AP127" s="1018" t="s">
        <v>136</v>
      </c>
      <c r="AQ127" s="1019"/>
      <c r="AR127" s="1019"/>
      <c r="AS127" s="1019"/>
      <c r="AT127" s="1020"/>
      <c r="AU127" s="283"/>
      <c r="AV127" s="283"/>
      <c r="AW127" s="283"/>
      <c r="AX127" s="1088" t="s">
        <v>482</v>
      </c>
      <c r="AY127" s="1089"/>
      <c r="AZ127" s="1089"/>
      <c r="BA127" s="1089"/>
      <c r="BB127" s="1089"/>
      <c r="BC127" s="1089"/>
      <c r="BD127" s="1089"/>
      <c r="BE127" s="1090"/>
      <c r="BF127" s="1091" t="s">
        <v>483</v>
      </c>
      <c r="BG127" s="1089"/>
      <c r="BH127" s="1089"/>
      <c r="BI127" s="1089"/>
      <c r="BJ127" s="1089"/>
      <c r="BK127" s="1089"/>
      <c r="BL127" s="1090"/>
      <c r="BM127" s="1091" t="s">
        <v>484</v>
      </c>
      <c r="BN127" s="1089"/>
      <c r="BO127" s="1089"/>
      <c r="BP127" s="1089"/>
      <c r="BQ127" s="1089"/>
      <c r="BR127" s="1089"/>
      <c r="BS127" s="1090"/>
      <c r="BT127" s="1091" t="s">
        <v>485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136</v>
      </c>
      <c r="DH127" s="976"/>
      <c r="DI127" s="976"/>
      <c r="DJ127" s="976"/>
      <c r="DK127" s="976"/>
      <c r="DL127" s="976" t="s">
        <v>136</v>
      </c>
      <c r="DM127" s="976"/>
      <c r="DN127" s="976"/>
      <c r="DO127" s="976"/>
      <c r="DP127" s="976"/>
      <c r="DQ127" s="976" t="s">
        <v>395</v>
      </c>
      <c r="DR127" s="976"/>
      <c r="DS127" s="976"/>
      <c r="DT127" s="976"/>
      <c r="DU127" s="976"/>
      <c r="DV127" s="977" t="s">
        <v>136</v>
      </c>
      <c r="DW127" s="977"/>
      <c r="DX127" s="977"/>
      <c r="DY127" s="977"/>
      <c r="DZ127" s="978"/>
    </row>
    <row r="128" spans="1:130" s="247" customFormat="1" ht="26.25" customHeight="1" thickBot="1" x14ac:dyDescent="0.2">
      <c r="A128" s="1099" t="s">
        <v>487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488</v>
      </c>
      <c r="X128" s="1101"/>
      <c r="Y128" s="1101"/>
      <c r="Z128" s="1102"/>
      <c r="AA128" s="1103">
        <v>751538</v>
      </c>
      <c r="AB128" s="1104"/>
      <c r="AC128" s="1104"/>
      <c r="AD128" s="1104"/>
      <c r="AE128" s="1105"/>
      <c r="AF128" s="1106">
        <v>727995</v>
      </c>
      <c r="AG128" s="1104"/>
      <c r="AH128" s="1104"/>
      <c r="AI128" s="1104"/>
      <c r="AJ128" s="1105"/>
      <c r="AK128" s="1106">
        <v>716844</v>
      </c>
      <c r="AL128" s="1104"/>
      <c r="AM128" s="1104"/>
      <c r="AN128" s="1104"/>
      <c r="AO128" s="1105"/>
      <c r="AP128" s="1107"/>
      <c r="AQ128" s="1108"/>
      <c r="AR128" s="1108"/>
      <c r="AS128" s="1108"/>
      <c r="AT128" s="1109"/>
      <c r="AU128" s="283"/>
      <c r="AV128" s="283"/>
      <c r="AW128" s="283"/>
      <c r="AX128" s="944" t="s">
        <v>489</v>
      </c>
      <c r="AY128" s="945"/>
      <c r="AZ128" s="945"/>
      <c r="BA128" s="945"/>
      <c r="BB128" s="945"/>
      <c r="BC128" s="945"/>
      <c r="BD128" s="945"/>
      <c r="BE128" s="946"/>
      <c r="BF128" s="1110" t="s">
        <v>414</v>
      </c>
      <c r="BG128" s="1111"/>
      <c r="BH128" s="1111"/>
      <c r="BI128" s="1111"/>
      <c r="BJ128" s="1111"/>
      <c r="BK128" s="1111"/>
      <c r="BL128" s="1112"/>
      <c r="BM128" s="1110">
        <v>12.05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490</v>
      </c>
      <c r="CQ128" s="1093"/>
      <c r="CR128" s="1093"/>
      <c r="CS128" s="1093"/>
      <c r="CT128" s="1093"/>
      <c r="CU128" s="1093"/>
      <c r="CV128" s="1093"/>
      <c r="CW128" s="1093"/>
      <c r="CX128" s="1093"/>
      <c r="CY128" s="1093"/>
      <c r="CZ128" s="1093"/>
      <c r="DA128" s="1093"/>
      <c r="DB128" s="1093"/>
      <c r="DC128" s="1093"/>
      <c r="DD128" s="1093"/>
      <c r="DE128" s="1093"/>
      <c r="DF128" s="1094"/>
      <c r="DG128" s="1095">
        <v>45995</v>
      </c>
      <c r="DH128" s="1096"/>
      <c r="DI128" s="1096"/>
      <c r="DJ128" s="1096"/>
      <c r="DK128" s="1096"/>
      <c r="DL128" s="1096">
        <v>57426</v>
      </c>
      <c r="DM128" s="1096"/>
      <c r="DN128" s="1096"/>
      <c r="DO128" s="1096"/>
      <c r="DP128" s="1096"/>
      <c r="DQ128" s="1096">
        <v>69927</v>
      </c>
      <c r="DR128" s="1096"/>
      <c r="DS128" s="1096"/>
      <c r="DT128" s="1096"/>
      <c r="DU128" s="1096"/>
      <c r="DV128" s="1097">
        <v>0.3</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26004231</v>
      </c>
      <c r="AB129" s="1015"/>
      <c r="AC129" s="1015"/>
      <c r="AD129" s="1015"/>
      <c r="AE129" s="1016"/>
      <c r="AF129" s="1017">
        <v>25879832</v>
      </c>
      <c r="AG129" s="1015"/>
      <c r="AH129" s="1015"/>
      <c r="AI129" s="1015"/>
      <c r="AJ129" s="1016"/>
      <c r="AK129" s="1017">
        <v>25517444</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136</v>
      </c>
      <c r="BG129" s="1125"/>
      <c r="BH129" s="1125"/>
      <c r="BI129" s="1125"/>
      <c r="BJ129" s="1125"/>
      <c r="BK129" s="1125"/>
      <c r="BL129" s="1126"/>
      <c r="BM129" s="1124">
        <v>17.05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494</v>
      </c>
      <c r="X130" s="1130"/>
      <c r="Y130" s="1130"/>
      <c r="Z130" s="1131"/>
      <c r="AA130" s="1014">
        <v>3568808</v>
      </c>
      <c r="AB130" s="1015"/>
      <c r="AC130" s="1015"/>
      <c r="AD130" s="1015"/>
      <c r="AE130" s="1016"/>
      <c r="AF130" s="1017">
        <v>3519408</v>
      </c>
      <c r="AG130" s="1015"/>
      <c r="AH130" s="1015"/>
      <c r="AI130" s="1015"/>
      <c r="AJ130" s="1016"/>
      <c r="AK130" s="1017">
        <v>3466100</v>
      </c>
      <c r="AL130" s="1015"/>
      <c r="AM130" s="1015"/>
      <c r="AN130" s="1015"/>
      <c r="AO130" s="1016"/>
      <c r="AP130" s="1132"/>
      <c r="AQ130" s="1133"/>
      <c r="AR130" s="1133"/>
      <c r="AS130" s="1133"/>
      <c r="AT130" s="1134"/>
      <c r="AU130" s="285"/>
      <c r="AV130" s="285"/>
      <c r="AW130" s="285"/>
      <c r="AX130" s="1123" t="s">
        <v>495</v>
      </c>
      <c r="AY130" s="1006"/>
      <c r="AZ130" s="1006"/>
      <c r="BA130" s="1006"/>
      <c r="BB130" s="1006"/>
      <c r="BC130" s="1006"/>
      <c r="BD130" s="1006"/>
      <c r="BE130" s="1007"/>
      <c r="BF130" s="1160">
        <v>4.8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496</v>
      </c>
      <c r="X131" s="1168"/>
      <c r="Y131" s="1168"/>
      <c r="Z131" s="1169"/>
      <c r="AA131" s="1061">
        <v>22435423</v>
      </c>
      <c r="AB131" s="1040"/>
      <c r="AC131" s="1040"/>
      <c r="AD131" s="1040"/>
      <c r="AE131" s="1041"/>
      <c r="AF131" s="1039">
        <v>22360424</v>
      </c>
      <c r="AG131" s="1040"/>
      <c r="AH131" s="1040"/>
      <c r="AI131" s="1040"/>
      <c r="AJ131" s="1041"/>
      <c r="AK131" s="1039">
        <v>22051344</v>
      </c>
      <c r="AL131" s="1040"/>
      <c r="AM131" s="1040"/>
      <c r="AN131" s="1040"/>
      <c r="AO131" s="1041"/>
      <c r="AP131" s="1170"/>
      <c r="AQ131" s="1171"/>
      <c r="AR131" s="1171"/>
      <c r="AS131" s="1171"/>
      <c r="AT131" s="1172"/>
      <c r="AU131" s="285"/>
      <c r="AV131" s="285"/>
      <c r="AW131" s="285"/>
      <c r="AX131" s="1142" t="s">
        <v>497</v>
      </c>
      <c r="AY131" s="1093"/>
      <c r="AZ131" s="1093"/>
      <c r="BA131" s="1093"/>
      <c r="BB131" s="1093"/>
      <c r="BC131" s="1093"/>
      <c r="BD131" s="1093"/>
      <c r="BE131" s="1094"/>
      <c r="BF131" s="1143" t="s">
        <v>498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4.9764963199999999</v>
      </c>
      <c r="AB132" s="1156"/>
      <c r="AC132" s="1156"/>
      <c r="AD132" s="1156"/>
      <c r="AE132" s="1157"/>
      <c r="AF132" s="1158">
        <v>4.587153625</v>
      </c>
      <c r="AG132" s="1156"/>
      <c r="AH132" s="1156"/>
      <c r="AI132" s="1156"/>
      <c r="AJ132" s="1157"/>
      <c r="AK132" s="1158">
        <v>5.0529074329999997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5.0999999999999996</v>
      </c>
      <c r="AB133" s="1139"/>
      <c r="AC133" s="1139"/>
      <c r="AD133" s="1139"/>
      <c r="AE133" s="1140"/>
      <c r="AF133" s="1138">
        <v>4.9000000000000004</v>
      </c>
      <c r="AG133" s="1139"/>
      <c r="AH133" s="1139"/>
      <c r="AI133" s="1139"/>
      <c r="AJ133" s="1140"/>
      <c r="AK133" s="1138">
        <v>4.8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SCC+C2x9aLRIrcc7u9M3sSQEzehGmKgJsQCIkPy6wlMHl97us6ETZ5r8+SSlHx4UHnbt3XeBwVJFy03z6A1Tw==" saltValue="ryi/gM9VGbUNUm8ZHcFs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F7" zoomScaleNormal="85" zoomScaleSheetLayoutView="100" workbookViewId="0">
      <selection activeCell="CM29" sqref="CM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PYp0RaNeNJfVcLhNn8OZ14UysY4zW8OMEoZ5RyT6M9S0lUnuNfCM0BOdaiNQVwbMAqW0THRdg5jUl9JOf6mtg==" saltValue="GONv67Kz7nxJKgJZLYUx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Y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ijEPFV8QosL5MR6B8V4C91JkzBs03NqCpBB0uGXpFR8JWQO0Iu5frh26pCbHoQfTIAyNKEBm7rolqD8WSk7Q==" saltValue="U+kfrlR269MC/VU23OWa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Y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8350413</v>
      </c>
      <c r="AP9" s="313">
        <v>75829</v>
      </c>
      <c r="AQ9" s="314">
        <v>56673</v>
      </c>
      <c r="AR9" s="315">
        <v>33.799999999999997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386734</v>
      </c>
      <c r="AP10" s="316">
        <v>3512</v>
      </c>
      <c r="AQ10" s="317">
        <v>5368</v>
      </c>
      <c r="AR10" s="318">
        <v>-34.6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10281</v>
      </c>
      <c r="AP11" s="316">
        <v>93</v>
      </c>
      <c r="AQ11" s="317">
        <v>4535</v>
      </c>
      <c r="AR11" s="318">
        <v>-97.9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v>3010</v>
      </c>
      <c r="AP12" s="316">
        <v>27</v>
      </c>
      <c r="AQ12" s="317">
        <v>1729</v>
      </c>
      <c r="AR12" s="318">
        <v>-98.4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515</v>
      </c>
      <c r="AP13" s="316" t="s">
        <v>515</v>
      </c>
      <c r="AQ13" s="317">
        <v>17</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311242</v>
      </c>
      <c r="AP14" s="316">
        <v>2826</v>
      </c>
      <c r="AQ14" s="317">
        <v>2055</v>
      </c>
      <c r="AR14" s="318">
        <v>37.5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125548</v>
      </c>
      <c r="AP15" s="316">
        <v>1140</v>
      </c>
      <c r="AQ15" s="317">
        <v>1911</v>
      </c>
      <c r="AR15" s="318">
        <v>-40.299999999999997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-523325</v>
      </c>
      <c r="AP16" s="316">
        <v>-4752</v>
      </c>
      <c r="AQ16" s="317">
        <v>-4501</v>
      </c>
      <c r="AR16" s="318">
        <v>5.6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8663903</v>
      </c>
      <c r="AP17" s="316">
        <v>78675</v>
      </c>
      <c r="AQ17" s="317">
        <v>67788</v>
      </c>
      <c r="AR17" s="318">
        <v>16.100000000000001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8.74</v>
      </c>
      <c r="AP21" s="329">
        <v>6.66</v>
      </c>
      <c r="AQ21" s="330">
        <v>2.08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99.7</v>
      </c>
      <c r="AP22" s="334">
        <v>99.7</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3873639</v>
      </c>
      <c r="AP32" s="343">
        <v>35176</v>
      </c>
      <c r="AQ32" s="344">
        <v>35263</v>
      </c>
      <c r="AR32" s="345">
        <v>-0.2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515</v>
      </c>
      <c r="AP34" s="343" t="s">
        <v>515</v>
      </c>
      <c r="AQ34" s="344">
        <v>10</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1023886</v>
      </c>
      <c r="AP35" s="343">
        <v>9298</v>
      </c>
      <c r="AQ35" s="344">
        <v>11974</v>
      </c>
      <c r="AR35" s="345">
        <v>-22.3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385397</v>
      </c>
      <c r="AP36" s="343">
        <v>3500</v>
      </c>
      <c r="AQ36" s="344">
        <v>1702</v>
      </c>
      <c r="AR36" s="345">
        <v>105.6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v>14256</v>
      </c>
      <c r="AP37" s="343">
        <v>129</v>
      </c>
      <c r="AQ37" s="344">
        <v>411</v>
      </c>
      <c r="AR37" s="345">
        <v>-68.599999999999994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t="s">
        <v>515</v>
      </c>
      <c r="AP38" s="346" t="s">
        <v>515</v>
      </c>
      <c r="AQ38" s="347">
        <v>0</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v>-716844</v>
      </c>
      <c r="AP39" s="343">
        <v>-6510</v>
      </c>
      <c r="AQ39" s="344">
        <v>-7482</v>
      </c>
      <c r="AR39" s="345">
        <v>-13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-3466100</v>
      </c>
      <c r="AP40" s="343">
        <v>-31475</v>
      </c>
      <c r="AQ40" s="344">
        <v>-32073</v>
      </c>
      <c r="AR40" s="345">
        <v>-1.9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1114234</v>
      </c>
      <c r="AP41" s="343">
        <v>10118</v>
      </c>
      <c r="AQ41" s="344">
        <v>9805</v>
      </c>
      <c r="AR41" s="345">
        <v>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4591127</v>
      </c>
      <c r="AN51" s="365">
        <v>39263</v>
      </c>
      <c r="AO51" s="366">
        <v>-0.2</v>
      </c>
      <c r="AP51" s="367">
        <v>46440</v>
      </c>
      <c r="AQ51" s="368">
        <v>-13.4</v>
      </c>
      <c r="AR51" s="369">
        <v>13.2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2212203</v>
      </c>
      <c r="AN52" s="373">
        <v>18918</v>
      </c>
      <c r="AO52" s="374">
        <v>-30</v>
      </c>
      <c r="AP52" s="375">
        <v>27658</v>
      </c>
      <c r="AQ52" s="376">
        <v>-2.4</v>
      </c>
      <c r="AR52" s="377">
        <v>-27.6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3905489</v>
      </c>
      <c r="AN53" s="365">
        <v>33831</v>
      </c>
      <c r="AO53" s="366">
        <v>-13.8</v>
      </c>
      <c r="AP53" s="367">
        <v>63257</v>
      </c>
      <c r="AQ53" s="368">
        <v>36.200000000000003</v>
      </c>
      <c r="AR53" s="369">
        <v>-50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2101523</v>
      </c>
      <c r="AN54" s="373">
        <v>18204</v>
      </c>
      <c r="AO54" s="374">
        <v>-3.8</v>
      </c>
      <c r="AP54" s="375">
        <v>27259</v>
      </c>
      <c r="AQ54" s="376">
        <v>-1.4</v>
      </c>
      <c r="AR54" s="377">
        <v>-2.4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3106113</v>
      </c>
      <c r="AN55" s="365">
        <v>27308</v>
      </c>
      <c r="AO55" s="366">
        <v>-19.3</v>
      </c>
      <c r="AP55" s="367">
        <v>52308</v>
      </c>
      <c r="AQ55" s="368">
        <v>-17.3</v>
      </c>
      <c r="AR55" s="369">
        <v>-2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2006900</v>
      </c>
      <c r="AN56" s="373">
        <v>17644</v>
      </c>
      <c r="AO56" s="374">
        <v>-3.1</v>
      </c>
      <c r="AP56" s="375">
        <v>28695</v>
      </c>
      <c r="AQ56" s="376">
        <v>5.3</v>
      </c>
      <c r="AR56" s="377">
        <v>-8.4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3448293</v>
      </c>
      <c r="AN57" s="365">
        <v>30780</v>
      </c>
      <c r="AO57" s="366">
        <v>12.7</v>
      </c>
      <c r="AP57" s="367">
        <v>46402</v>
      </c>
      <c r="AQ57" s="368">
        <v>-11.3</v>
      </c>
      <c r="AR57" s="369">
        <v>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2652855</v>
      </c>
      <c r="AN58" s="373">
        <v>23679</v>
      </c>
      <c r="AO58" s="374">
        <v>34.200000000000003</v>
      </c>
      <c r="AP58" s="375">
        <v>26897</v>
      </c>
      <c r="AQ58" s="376">
        <v>-6.3</v>
      </c>
      <c r="AR58" s="377">
        <v>40.5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5446512</v>
      </c>
      <c r="AN59" s="365">
        <v>49459</v>
      </c>
      <c r="AO59" s="366">
        <v>60.7</v>
      </c>
      <c r="AP59" s="367">
        <v>66343</v>
      </c>
      <c r="AQ59" s="368">
        <v>43</v>
      </c>
      <c r="AR59" s="369">
        <v>17.7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3831081</v>
      </c>
      <c r="AN60" s="373">
        <v>34789</v>
      </c>
      <c r="AO60" s="374">
        <v>46.9</v>
      </c>
      <c r="AP60" s="375">
        <v>34529</v>
      </c>
      <c r="AQ60" s="376">
        <v>28.4</v>
      </c>
      <c r="AR60" s="377">
        <v>18.5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4099507</v>
      </c>
      <c r="AN61" s="380">
        <v>36128</v>
      </c>
      <c r="AO61" s="381">
        <v>8</v>
      </c>
      <c r="AP61" s="382">
        <v>54950</v>
      </c>
      <c r="AQ61" s="383">
        <v>7.4</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2560912</v>
      </c>
      <c r="AN62" s="373">
        <v>22647</v>
      </c>
      <c r="AO62" s="374">
        <v>8.8000000000000007</v>
      </c>
      <c r="AP62" s="375">
        <v>29008</v>
      </c>
      <c r="AQ62" s="376">
        <v>4.7</v>
      </c>
      <c r="AR62" s="377">
        <v>4.0999999999999996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eRHU7SsGhGwQwxQR2EvSFtW9aNKx/ZL71aamqTNPhIci7769MJWNzzpiv1nF0Qdffkmh4PF43w3yabVTnlQg==" saltValue="jChuW3Qgp3g14Dlz6Moz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E19" zoomScaleNormal="100" zoomScaleSheetLayoutView="55" workbookViewId="0">
      <selection activeCell="AE92" sqref="AE9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4m2kV3I9hntRgoS+WPQ22i1/YodmLCf8Cx9zyI0dtr/JTNOp9+Xc7m6SdD38c101BqdBWYvHGyZ0fe7u0mkJow==" saltValue="/T7Nq1ZvXRXzqMkgXWYE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Normal="100" zoomScaleSheetLayoutView="55" workbookViewId="0">
      <selection activeCell="AE102" sqref="AE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eTiVLj8/6917NXlzJRPRpZAph/I6BJcYE/0K51ZegDe4xN3hAhpG2ob+PcAyNvoHzbaYhKRceNMcm7j3xSH3SQ==" saltValue="lmegj/Z8CpzowwSWBCj6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20.11</v>
      </c>
      <c r="G47" s="12">
        <v>18.79</v>
      </c>
      <c r="H47" s="12">
        <v>16.34</v>
      </c>
      <c r="I47" s="12">
        <v>14.83</v>
      </c>
      <c r="J47" s="13">
        <v>14.41</v>
      </c>
    </row>
    <row r="48" spans="2:10" ht="57.75" customHeight="1" x14ac:dyDescent="0.15">
      <c r="B48" s="14"/>
      <c r="C48" s="1200" t="s">
        <v>4</v>
      </c>
      <c r="D48" s="1200"/>
      <c r="E48" s="1201"/>
      <c r="F48" s="15">
        <v>10.06</v>
      </c>
      <c r="G48" s="16">
        <v>7.32</v>
      </c>
      <c r="H48" s="16">
        <v>7.34</v>
      </c>
      <c r="I48" s="16">
        <v>9.86</v>
      </c>
      <c r="J48" s="17">
        <v>8.6199999999999992</v>
      </c>
    </row>
    <row r="49" spans="2:10" ht="57.75" customHeight="1" thickBot="1" x14ac:dyDescent="0.2">
      <c r="B49" s="18"/>
      <c r="C49" s="1202" t="s">
        <v>5</v>
      </c>
      <c r="D49" s="1202"/>
      <c r="E49" s="1203"/>
      <c r="F49" s="19" t="s">
        <v>561</v>
      </c>
      <c r="G49" s="20" t="s">
        <v>562</v>
      </c>
      <c r="H49" s="20" t="s">
        <v>563</v>
      </c>
      <c r="I49" s="20" t="s">
        <v>564</v>
      </c>
      <c r="J49" s="21" t="s">
        <v>565</v>
      </c>
    </row>
    <row r="50" spans="2:10" ht="13.5" customHeight="1" x14ac:dyDescent="0.15"/>
  </sheetData>
  <sheetProtection algorithmName="SHA-512" hashValue="kB4dS5u3DTo1yJnLSZE7fuFmQ0uDOo7OjuUjXSHAKeTBomPFWcI71ai9HMZTe3EqvJFPe3dOCo9/dkiGG98ZBg==" saltValue="M5t9qdjPc4RAFvydHKEL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2021-03-04T01:24:51Z</cp:lastPrinted>
  <dcterms:created xsi:type="dcterms:W3CDTF">2021-02-05T01:34:49Z</dcterms:created>
  <dcterms:modified xsi:type="dcterms:W3CDTF">2021-10-08T02:53:35Z</dcterms:modified>
  <cp:category/>
</cp:coreProperties>
</file>