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6.23\財政係\03・決算統計\R01\55_財政状況資料集\200813_財政状況資料集の作成（２回目）\03_市町村回答\公表用\"/>
    </mc:Choice>
  </mc:AlternateContent>
  <xr:revisionPtr revIDLastSave="0" documentId="8_{E6E2C396-A105-49FA-A6DF-49ABD325646F}" xr6:coauthVersionLast="36" xr6:coauthVersionMax="36" xr10:uidLastSave="{00000000-0000-0000-0000-000000000000}"/>
  <bookViews>
    <workbookView xWindow="0" yWindow="0" windowWidth="19200" windowHeight="11616"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CW102" i="12"/>
  <c r="CR102" i="12"/>
  <c r="AP23" i="12"/>
  <c r="AA23" i="12"/>
  <c r="V23" i="12"/>
  <c r="Q23" i="12"/>
  <c r="AU88" i="12"/>
  <c r="AP88" i="12"/>
  <c r="AF8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BE35" i="10"/>
  <c r="AM35" i="10"/>
  <c r="C35" i="10"/>
  <c r="C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BW39" i="10" s="1"/>
  <c r="CO34" i="10" s="1"/>
  <c r="CO35" i="10" s="1"/>
  <c r="CO36" i="10" s="1"/>
  <c r="CO37" i="10" s="1"/>
  <c r="CO38" i="10" s="1"/>
  <c r="CO39" i="10" s="1"/>
  <c r="CO40" i="10" s="1"/>
  <c r="CO41" i="10" s="1"/>
  <c r="CO42" i="10" s="1"/>
</calcChain>
</file>

<file path=xl/sharedStrings.xml><?xml version="1.0" encoding="utf-8"?>
<sst xmlns="http://schemas.openxmlformats.org/spreadsheetml/2006/main" count="1107" uniqueCount="615">
  <si>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</si>
  <si>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</si>
  <si>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</si>
  <si>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</si>
  <si>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</si>
  <si>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</si>
  <si>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</si>
  <si>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</si>
  <si>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</si>
  <si>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</si>
  <si>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</si>
  <si>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</si>
  <si>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</si>
  <si>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</si>
  <si>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</si>
  <si>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</si>
  <si>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</si>
  <si>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</si>
  <si>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</si>
  <si>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</si>
  <si>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</si>
  <si>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</si>
  <si>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</si>
  <si>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</si>
  <si>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</si>
  <si>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</si>
  <si>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</si>
  <si>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</si>
  <si>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</si>
  <si>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</si>
  <si>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</si>
  <si>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</si>
  <si>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</si>
  <si>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</si>
  <si>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</si>
  <si>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</si>
  <si>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</si>
  <si>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</si>
  <si>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</si>
  <si>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</si>
  <si>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</si>
  <si>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</si>
  <si>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</si>
  <si>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</si>
  <si>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</si>
  <si>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</si>
  <si>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</si>
  <si>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</si>
  <si>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</si>
  <si>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</si>
  <si>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</si>
  <si>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</si>
  <si>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</si>
  <si>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</si>
  <si>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</si>
  <si>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</si>
  <si>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</si>
  <si>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</si>
  <si>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</si>
  <si>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</si>
  <si>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</si>
  <si>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</si>
  <si>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</si>
  <si>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</si>
  <si>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</si>
  <si>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</si>
  <si>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</si>
  <si>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</si>
  <si>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</si>
  <si>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</si>
  <si>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</si>
  <si>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</si>
  <si>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</si>
  <si>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</si>
  <si>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</si>
  <si>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</si>
  <si>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</si>
  <si>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</si>
  <si>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</si>
  <si>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</si>
  <si>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</si>
  <si>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</si>
  <si>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</si>
  <si>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</si>
  <si>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</si>
  <si>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</si>
  <si>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</si>
  <si>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</si>
  <si>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</si>
  <si>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</si>
  <si>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</si>
  <si>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</si>
  <si>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</si>
  <si>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</si>
  <si>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</si>
  <si>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</si>
  <si>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</si>
  <si>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</si>
  <si>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</si>
  <si>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</si>
  <si>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</si>
  <si>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</si>
  <si>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</si>
  <si>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</si>
  <si>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</si>
  <si>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</si>
  <si>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</si>
  <si>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</si>
  <si>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</si>
  <si>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</si>
  <si>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</si>
  <si>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</si>
  <si>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</si>
  <si>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</si>
  <si>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</si>
  <si>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</si>
  <si>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</si>
  <si>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</si>
  <si>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</si>
  <si>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</si>
  <si>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</si>
  <si>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</si>
  <si>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</si>
  <si>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</si>
  <si>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</si>
  <si>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</si>
  <si>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</si>
  <si>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</si>
  <si>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</si>
  <si>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</si>
  <si>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</si>
  <si>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</si>
  <si>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</si>
  <si>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</si>
  <si>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</si>
  <si>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</si>
  <si>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</si>
  <si>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</si>
  <si>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</si>
  <si>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</si>
  <si>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</si>
  <si>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</si>
  <si>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</si>
  <si>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</si>
  <si>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</si>
  <si>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</si>
  <si>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</si>
  <si>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</si>
  <si>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</si>
  <si>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</si>
  <si>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</si>
  <si>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</si>
  <si>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</si>
  <si>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</si>
  <si>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</si>
  <si>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</si>
  <si>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</si>
  <si>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</si>
  <si>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</si>
  <si>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</si>
  <si>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</si>
  <si>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</si>
  <si>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</si>
  <si>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</si>
  <si>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</si>
  <si>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</si>
  <si>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</si>
  <si>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</si>
  <si>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</si>
  <si>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</si>
  <si>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</si>
  <si>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</si>
  <si>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</si>
  <si>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</si>
  <si>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</si>
  <si>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</si>
  <si>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</si>
  <si>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</si>
  <si>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</si>
  <si>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</si>
  <si>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</si>
  <si>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</si>
  <si>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</si>
  <si>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</si>
  <si>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</si>
  <si>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</si>
  <si>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</si>
  <si>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</si>
  <si>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</si>
  <si>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</si>
  <si>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</si>
  <si>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</si>
  <si>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</si>
  <si>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</si>
  <si>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</si>
  <si>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</si>
  <si>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</si>
  <si>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</si>
  <si>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</si>
  <si>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</si>
  <si>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</si>
  <si>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</si>
  <si>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</si>
  <si>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</si>
  <si>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</si>
  <si>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</si>
  <si>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</si>
  <si>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</si>
  <si>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</si>
  <si>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</si>
  <si>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</si>
  <si>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</si>
  <si>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</si>
  <si>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</si>
  <si>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群馬県太田市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</si>
  <si>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</si>
  <si>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</si>
  <si>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</si>
  <si>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</si>
  <si>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</si>
  <si>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</si>
  <si>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</si>
  <si>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</si>
  <si>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</si>
  <si>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</si>
  <si>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</si>
  <si>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</si>
  <si>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</si>
  <si>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</si>
  <si>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</si>
  <si>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</si>
  <si>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</si>
  <si>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</si>
  <si>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</si>
  <si>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</si>
  <si>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</si>
  <si>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</si>
  <si>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</si>
  <si>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</si>
  <si>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</si>
  <si>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</si>
  <si>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</si>
  <si>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</si>
  <si>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</si>
  <si>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</si>
  <si>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</si>
  <si>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</si>
  <si>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</si>
  <si>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</si>
  <si>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</si>
  <si>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</si>
  <si>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</si>
  <si>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</si>
  <si>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</si>
  <si>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</si>
  <si>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</si>
  <si>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</si>
  <si>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</si>
  <si>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</si>
  <si>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</si>
  <si>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</si>
  <si>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</si>
  <si>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</si>
  <si>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</si>
  <si>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</si>
  <si>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</si>
  <si>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</si>
  <si>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</si>
  <si>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</si>
  <si>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</si>
  <si>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</si>
  <si>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</si>
  <si>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</si>
  <si>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</si>
  <si>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</si>
  <si>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</si>
  <si>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</si>
  <si>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</si>
  <si>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</si>
  <si>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</si>
  <si>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</si>
  <si>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</si>
  <si>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</si>
  <si>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</si>
  <si>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</si>
  <si>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</si>
  <si>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</si>
  <si>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</si>
  <si>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</si>
  <si>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</si>
  <si>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</si>
  <si>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</si>
  <si>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</si>
  <si>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</si>
  <si>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</si>
  <si>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</si>
  <si>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</si>
  <si>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</si>
  <si>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</si>
  <si>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</si>
  <si>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</si>
  <si>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</si>
  <si>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</si>
  <si>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</si>
  <si>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</si>
  <si>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</si>
  <si>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</si>
  <si>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</si>
  <si>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</si>
  <si>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</si>
  <si>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</si>
  <si>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</si>
  <si>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</si>
  <si>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</si>
  <si>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</si>
  <si>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</si>
  <si>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</si>
  <si>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</si>
  <si>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</si>
  <si>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</si>
  <si>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</si>
  <si>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</si>
  <si>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</si>
  <si>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</si>
  <si>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</si>
  <si>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</si>
  <si>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</si>
  <si>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</si>
  <si>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</si>
  <si>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</si>
  <si>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</si>
  <si>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</si>
  <si>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</si>
  <si>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</si>
  <si>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</si>
  <si>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</si>
  <si>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</si>
  <si>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</si>
  <si>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</si>
  <si>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</si>
  <si>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</si>
  <si>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</si>
  <si>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</si>
  <si>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</si>
  <si>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</si>
  <si>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</si>
  <si>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</si>
  <si>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</si>
  <si>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</si>
  <si>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</si>
  <si>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</si>
  <si>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</si>
  <si>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</si>
  <si>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</si>
  <si>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</si>
  <si>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</si>
  <si>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</si>
  <si>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</si>
  <si>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</si>
  <si>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</si>
  <si>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</si>
  <si>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</si>
  <si>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</si>
  <si>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</si>
  <si>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群馬県太田市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</si>
  <si>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</si>
  <si>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</si>
  <si>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</si>
  <si>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</si>
  <si>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</si>
  <si>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</si>
  <si>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</si>
  <si>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</si>
  <si>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</si>
  <si>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</si>
  <si>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</si>
  <si>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</si>
  <si>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</si>
  <si>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</si>
  <si>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</si>
  <si>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</si>
  <si>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</si>
  <si>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</si>
  <si>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</si>
  <si>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</si>
  <si>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</si>
  <si>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八王子山墓園特別会計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</si>
  <si>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</si>
  <si>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</si>
  <si>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</si>
  <si>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</si>
  <si>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</si>
  <si>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</si>
  <si>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</si>
  <si>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</si>
  <si>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</si>
  <si>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</si>
  <si>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</si>
  <si>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</si>
  <si>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</si>
  <si>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</si>
  <si>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</si>
  <si>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</si>
  <si>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下水道事業等会計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</si>
  <si>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</si>
  <si>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</si>
  <si>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</si>
  <si>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</si>
  <si>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</si>
  <si>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</si>
  <si>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</si>
  <si>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</si>
  <si>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</si>
  <si>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</si>
  <si>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</si>
  <si>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</si>
  <si>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</si>
  <si>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</si>
  <si>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</si>
  <si>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</si>
  <si>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</si>
  <si>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</si>
  <si>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</si>
  <si>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</si>
  <si>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</si>
  <si>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</si>
  <si>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</si>
  <si>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</si>
  <si>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</si>
  <si>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</si>
  <si>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</si>
  <si>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</si>
  <si>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</si>
  <si>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</si>
  <si>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</si>
  <si>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</si>
  <si>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</si>
  <si>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</si>
  <si>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</si>
  <si>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</si>
  <si>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</si>
  <si>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</si>
  <si>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</si>
  <si>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</si>
  <si>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</si>
  <si>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</si>
  <si>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</si>
  <si>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</si>
  <si>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</si>
  <si>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</si>
  <si>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</si>
  <si>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</si>
  <si>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</si>
  <si>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</si>
  <si>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</si>
  <si>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</si>
  <si>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</si>
  <si>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</si>
  <si>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</si>
  <si>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</si>
  <si>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</si>
  <si>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</si>
  <si>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</si>
  <si>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</si>
  <si>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</si>
  <si>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</si>
  <si>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</si>
  <si>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</si>
  <si>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</si>
  <si>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</si>
  <si>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</si>
  <si>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</si>
  <si>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</si>
  <si>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</si>
  <si>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</si>
  <si>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</si>
  <si>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</si>
  <si>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</si>
  <si>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</si>
  <si>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</si>
  <si>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</si>
  <si>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</si>
  <si>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</si>
  <si>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</si>
  <si>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</si>
  <si>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</si>
  <si>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</si>
  <si>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</si>
  <si>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</si>
  <si>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</si>
  <si>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</si>
  <si>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</si>
  <si>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</si>
  <si>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</si>
  <si>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</si>
  <si>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</si>
  <si>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</si>
  <si>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</si>
  <si>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</si>
  <si>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</si>
  <si>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</si>
  <si>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</si>
  <si>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</si>
  <si>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</si>
  <si>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</si>
  <si>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</si>
  <si>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</si>
  <si>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</si>
  <si>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</si>
  <si>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</si>
  <si>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</si>
  <si>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</si>
  <si>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</si>
  <si>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</si>
  <si>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</si>
  <si>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</si>
  <si>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</si>
  <si>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</si>
  <si>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</si>
  <si>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</si>
  <si>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</si>
  <si>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</si>
  <si>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</si>
  <si>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</si>
  <si>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</si>
  <si>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</si>
  <si>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</si>
  <si>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</si>
  <si>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</si>
  <si>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</si>
  <si>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</si>
  <si>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</si>
  <si>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</si>
  <si>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</si>
  <si>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</si>
  <si>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</si>
  <si>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</si>
  <si>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</si>
  <si>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</si>
  <si>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</si>
  <si>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</si>
  <si>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</si>
  <si>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</si>
  <si>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</si>
  <si>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</si>
  <si>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</si>
  <si>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</si>
  <si>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</si>
  <si>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</si>
  <si>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</si>
  <si>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</si>
  <si>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</si>
  <si>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</si>
  <si>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</si>
  <si>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</si>
  <si>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</si>
  <si>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</si>
  <si>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</si>
  <si>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</si>
  <si>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</si>
  <si>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2.20</t>
  </si>
  <si>
    <t>▲ 2.67</t>
  </si>
  <si>
    <t>▲ 6.23</t>
  </si>
  <si>
    <t>▲ 1.60</t>
  </si>
  <si>
    <t>一般会計</t>
  </si>
  <si>
    <t>下水道事業等会計</t>
  </si>
  <si>
    <t>介護保険特別会計</t>
  </si>
  <si>
    <t>国民健康保険特別会計</t>
  </si>
  <si>
    <t>太陽光発電事業特別会計</t>
  </si>
  <si>
    <t>後期高齢者医療特別会計</t>
  </si>
  <si>
    <t>八王子山墓園特別会計</t>
  </si>
  <si>
    <t>住宅新築資金等貸付特別会計</t>
  </si>
  <si>
    <t>その他会計（赤字）</t>
  </si>
  <si>
    <t>その他会計（黒字）</t>
  </si>
  <si>
    <t>H25末</t>
    <phoneticPr fontId="5"/>
  </si>
  <si>
    <t>H26末</t>
    <phoneticPr fontId="5"/>
  </si>
  <si>
    <t>H27末</t>
    <phoneticPr fontId="5"/>
  </si>
  <si>
    <t>H28末</t>
    <phoneticPr fontId="5"/>
  </si>
  <si>
    <t>H29末</t>
    <phoneticPr fontId="5"/>
  </si>
  <si>
    <t>　　　　－</t>
  </si>
  <si>
    <t>太田市外三町広域清掃組合</t>
    <rPh sb="0" eb="3">
      <t>オオタシ</t>
    </rPh>
    <rPh sb="3" eb="4">
      <t>ホカ</t>
    </rPh>
    <rPh sb="4" eb="6">
      <t>サンチョウ</t>
    </rPh>
    <rPh sb="6" eb="8">
      <t>コウイキ</t>
    </rPh>
    <rPh sb="8" eb="10">
      <t>セイソウ</t>
    </rPh>
    <rPh sb="10" eb="12">
      <t>クミアイ</t>
    </rPh>
    <phoneticPr fontId="0"/>
  </si>
  <si>
    <t>群馬県市町村総合事務組合</t>
    <rPh sb="0" eb="3">
      <t>グンマケン</t>
    </rPh>
    <rPh sb="3" eb="6">
      <t>シチョウソン</t>
    </rPh>
    <rPh sb="6" eb="8">
      <t>ソウゴウ</t>
    </rPh>
    <rPh sb="8" eb="10">
      <t>ジム</t>
    </rPh>
    <rPh sb="10" eb="12">
      <t>クミアイ</t>
    </rPh>
    <phoneticPr fontId="0"/>
  </si>
  <si>
    <t>群馬県市町村会館管理組合</t>
    <rPh sb="0" eb="3">
      <t>グンマケン</t>
    </rPh>
    <rPh sb="3" eb="6">
      <t>シチョウソン</t>
    </rPh>
    <rPh sb="6" eb="8">
      <t>カイカン</t>
    </rPh>
    <rPh sb="8" eb="10">
      <t>カンリ</t>
    </rPh>
    <rPh sb="10" eb="12">
      <t>クミアイ</t>
    </rPh>
    <phoneticPr fontId="0"/>
  </si>
  <si>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0"/>
  </si>
  <si>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0"/>
  </si>
  <si>
    <t>群馬東部水道企業団</t>
    <rPh sb="0" eb="2">
      <t>グンマ</t>
    </rPh>
    <rPh sb="2" eb="4">
      <t>トウブ</t>
    </rPh>
    <rPh sb="4" eb="6">
      <t>スイドウ</t>
    </rPh>
    <rPh sb="6" eb="8">
      <t>キギョウ</t>
    </rPh>
    <rPh sb="8" eb="9">
      <t>ダン</t>
    </rPh>
    <phoneticPr fontId="0"/>
  </si>
  <si>
    <t>太田市健診センター</t>
  </si>
  <si>
    <t>太田市文化スポーツ振興財団</t>
  </si>
  <si>
    <t>夢麦酒太田</t>
  </si>
  <si>
    <t>おおたコミュニティ放送</t>
  </si>
  <si>
    <t>田園都市未来新田</t>
  </si>
  <si>
    <t>太田国際貨物ターミナル</t>
  </si>
  <si>
    <t>太田市土地開発公社</t>
  </si>
  <si>
    <t>地域産学官連携ものづくり研究機構</t>
  </si>
  <si>
    <t>太田市行政管理公社</t>
  </si>
  <si>
    <t>〇</t>
    <phoneticPr fontId="2"/>
  </si>
  <si>
    <t>東矢島土地区画整理事業基金</t>
    <rPh sb="0" eb="1">
      <t>ヒガシ</t>
    </rPh>
    <rPh sb="1" eb="3">
      <t>ヤジマ</t>
    </rPh>
    <rPh sb="3" eb="11">
      <t>トチクカクセイリジギョウ</t>
    </rPh>
    <rPh sb="11" eb="13">
      <t>キキン</t>
    </rPh>
    <phoneticPr fontId="2"/>
  </si>
  <si>
    <t>福祉振興基金</t>
    <rPh sb="0" eb="2">
      <t>フクシ</t>
    </rPh>
    <rPh sb="2" eb="4">
      <t>シンコウ</t>
    </rPh>
    <rPh sb="4" eb="6">
      <t>キキン</t>
    </rPh>
    <phoneticPr fontId="2"/>
  </si>
  <si>
    <t>笹川清奨学基金</t>
    <rPh sb="0" eb="3">
      <t>ササガワキヨシ</t>
    </rPh>
    <rPh sb="3" eb="5">
      <t>ショウガク</t>
    </rPh>
    <rPh sb="5" eb="7">
      <t>キキン</t>
    </rPh>
    <phoneticPr fontId="2"/>
  </si>
  <si>
    <t>宝泉南部土地区画整理事業基金</t>
    <rPh sb="0" eb="2">
      <t>ホウセン</t>
    </rPh>
    <rPh sb="2" eb="4">
      <t>ナンブ</t>
    </rPh>
    <rPh sb="4" eb="12">
      <t>トチクカクセイリジギョウ</t>
    </rPh>
    <rPh sb="12" eb="14">
      <t>キキン</t>
    </rPh>
    <phoneticPr fontId="2"/>
  </si>
  <si>
    <t>東毛林間学校基金</t>
    <rPh sb="0" eb="2">
      <t>トウモウ</t>
    </rPh>
    <rPh sb="2" eb="4">
      <t>リンカン</t>
    </rPh>
    <rPh sb="4" eb="6">
      <t>ガッコウ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</si>
  <si>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</si>
  <si>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</si>
  <si>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</si>
  <si>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類似団体の平均値と比較すると、将来負担比率は上回っており、有形固定資産減価償却率は下回っている。
将来負担比率は年々改善してきており、今後も抑制に努める。有形固定資産減価償却率は大幅に上昇することがないように必要な投資を継続的に行う。
これら2つの指標を注視し、投資と将来負担の均衡のとれた財政運営を行う。</t>
    <rPh sb="0" eb="4">
      <t>ルイジダンタイ</t>
    </rPh>
    <rPh sb="5" eb="8">
      <t>ヘイキンチ</t>
    </rPh>
    <rPh sb="9" eb="11">
      <t>ヒカク</t>
    </rPh>
    <rPh sb="15" eb="17">
      <t>ショウライ</t>
    </rPh>
    <rPh sb="17" eb="19">
      <t>フタン</t>
    </rPh>
    <rPh sb="19" eb="21">
      <t>ヒリツ</t>
    </rPh>
    <rPh sb="22" eb="24">
      <t>ウワマワ</t>
    </rPh>
    <rPh sb="29" eb="31">
      <t>ユウケイ</t>
    </rPh>
    <rPh sb="31" eb="33">
      <t>コテイ</t>
    </rPh>
    <rPh sb="33" eb="35">
      <t>シサン</t>
    </rPh>
    <rPh sb="35" eb="37">
      <t>ゲンカ</t>
    </rPh>
    <rPh sb="37" eb="39">
      <t>ショウキャク</t>
    </rPh>
    <rPh sb="39" eb="40">
      <t>リツ</t>
    </rPh>
    <rPh sb="41" eb="43">
      <t>シタマワ</t>
    </rPh>
    <rPh sb="49" eb="51">
      <t>ショウライ</t>
    </rPh>
    <rPh sb="51" eb="53">
      <t>フタン</t>
    </rPh>
    <rPh sb="53" eb="55">
      <t>ヒリツ</t>
    </rPh>
    <rPh sb="56" eb="58">
      <t>ネンネン</t>
    </rPh>
    <rPh sb="58" eb="60">
      <t>カイゼン</t>
    </rPh>
    <rPh sb="67" eb="69">
      <t>コンゴ</t>
    </rPh>
    <rPh sb="70" eb="72">
      <t>ヨクセイ</t>
    </rPh>
    <rPh sb="73" eb="74">
      <t>ツト</t>
    </rPh>
    <rPh sb="77" eb="79">
      <t>ユウケイ</t>
    </rPh>
    <rPh sb="79" eb="81">
      <t>コテイ</t>
    </rPh>
    <rPh sb="81" eb="83">
      <t>シサン</t>
    </rPh>
    <rPh sb="83" eb="85">
      <t>ゲンカ</t>
    </rPh>
    <rPh sb="85" eb="87">
      <t>ショウキャク</t>
    </rPh>
    <rPh sb="87" eb="88">
      <t>リツ</t>
    </rPh>
    <rPh sb="89" eb="91">
      <t>オオハバ</t>
    </rPh>
    <rPh sb="92" eb="94">
      <t>ジョウショウ</t>
    </rPh>
    <rPh sb="104" eb="106">
      <t>ヒツヨウ</t>
    </rPh>
    <rPh sb="107" eb="109">
      <t>トウシ</t>
    </rPh>
    <rPh sb="110" eb="113">
      <t>ケイゾクテキ</t>
    </rPh>
    <rPh sb="114" eb="115">
      <t>オコナ</t>
    </rPh>
    <rPh sb="124" eb="126">
      <t>シヒョウ</t>
    </rPh>
    <rPh sb="127" eb="129">
      <t>チュウシ</t>
    </rPh>
    <rPh sb="131" eb="133">
      <t>トウシ</t>
    </rPh>
    <rPh sb="134" eb="136">
      <t>ショウライ</t>
    </rPh>
    <rPh sb="136" eb="138">
      <t>フタン</t>
    </rPh>
    <rPh sb="139" eb="141">
      <t>キンコウ</t>
    </rPh>
    <rPh sb="145" eb="147">
      <t>ザイセイ</t>
    </rPh>
    <rPh sb="147" eb="149">
      <t>ウンエイ</t>
    </rPh>
    <rPh sb="150" eb="15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</si>
  <si>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</si>
  <si>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</si>
  <si>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</si>
  <si>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</si>
  <si>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</si>
  <si>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</si>
  <si>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の平均値よりも高くなっている。将来負担比率は年々改善してきている。実質公債費比率はH29と比較すると、分子の公債費等が減少しているものの、分母となる標準財政規模も減少となり、0.1ポイントの悪化となった。過去5年間で見れば減少傾向にあり、今後も「償還元金を超えない市債の発行」を堅持することで比率の抑制に努めていく。</t>
    <rPh sb="0" eb="2">
      <t>ショウライ</t>
    </rPh>
    <rPh sb="2" eb="4">
      <t>フタン</t>
    </rPh>
    <rPh sb="4" eb="6">
      <t>ヒリツ</t>
    </rPh>
    <rPh sb="7" eb="12">
      <t>ジッシツコウサイヒ</t>
    </rPh>
    <rPh sb="12" eb="14">
      <t>ヒリツ</t>
    </rPh>
    <rPh sb="17" eb="19">
      <t>ルイジ</t>
    </rPh>
    <rPh sb="19" eb="21">
      <t>ダンタイ</t>
    </rPh>
    <rPh sb="22" eb="25">
      <t>ヘイキンチ</t>
    </rPh>
    <rPh sb="28" eb="29">
      <t>タカ</t>
    </rPh>
    <rPh sb="36" eb="38">
      <t>ショウライ</t>
    </rPh>
    <rPh sb="38" eb="40">
      <t>フタン</t>
    </rPh>
    <rPh sb="40" eb="42">
      <t>ヒリツ</t>
    </rPh>
    <rPh sb="43" eb="47">
      <t>ネンネンカイゼン</t>
    </rPh>
    <rPh sb="54" eb="56">
      <t>ジッシツ</t>
    </rPh>
    <rPh sb="56" eb="59">
      <t>コウサイヒ</t>
    </rPh>
    <rPh sb="59" eb="61">
      <t>ヒリツ</t>
    </rPh>
    <rPh sb="66" eb="68">
      <t>ヒカク</t>
    </rPh>
    <rPh sb="72" eb="74">
      <t>ブンシ</t>
    </rPh>
    <rPh sb="75" eb="78">
      <t>コウサイヒ</t>
    </rPh>
    <rPh sb="78" eb="79">
      <t>トウ</t>
    </rPh>
    <rPh sb="80" eb="82">
      <t>ゲンショウ</t>
    </rPh>
    <rPh sb="90" eb="92">
      <t>ブンボ</t>
    </rPh>
    <rPh sb="95" eb="97">
      <t>ヒョウジュン</t>
    </rPh>
    <rPh sb="97" eb="99">
      <t>ザイセイ</t>
    </rPh>
    <rPh sb="99" eb="101">
      <t>キボ</t>
    </rPh>
    <rPh sb="102" eb="104">
      <t>ゲンショウ</t>
    </rPh>
    <rPh sb="116" eb="118">
      <t>アッカ</t>
    </rPh>
    <rPh sb="123" eb="125">
      <t>カコ</t>
    </rPh>
    <rPh sb="126" eb="128">
      <t>ネンカン</t>
    </rPh>
    <rPh sb="129" eb="130">
      <t>ミ</t>
    </rPh>
    <rPh sb="132" eb="134">
      <t>ゲンショウ</t>
    </rPh>
    <rPh sb="134" eb="136">
      <t>ケイコウ</t>
    </rPh>
    <rPh sb="140" eb="142">
      <t>コンゴ</t>
    </rPh>
    <rPh sb="144" eb="146">
      <t>ショウカン</t>
    </rPh>
    <rPh sb="146" eb="148">
      <t>ガンキン</t>
    </rPh>
    <rPh sb="149" eb="150">
      <t>コ</t>
    </rPh>
    <rPh sb="153" eb="155">
      <t>シサイ</t>
    </rPh>
    <rPh sb="156" eb="158">
      <t>ハッコウ</t>
    </rPh>
    <rPh sb="160" eb="162">
      <t>ケンジ</t>
    </rPh>
    <rPh sb="167" eb="169">
      <t>ヒリツ</t>
    </rPh>
    <rPh sb="170" eb="172">
      <t>ヨクセイ</t>
    </rPh>
    <rPh sb="173" eb="174">
      <t>ツト</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</si>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</sst>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D615-45ED-B735-EF36995BC3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38110</c:v>
                </c:pt>
                <c:pt idx="1">
                  <c:v>58273</c:v>
                </c:pt>
                <c:pt idx="2">
                  <c:v>61210</c:v>
                </c:pt>
                <c:pt idx="3">
                  <c:v>45597</c:v>
                </c:pt>
                <c:pt idx="4">
                  <c:v>32809</c:v>
                </c:pt>
              </c:numCache>
            </c:numRef>
          </c:val>
          <c:smooth val="0"/>
          <c:extLst>
            <c:ext xmlns:c16="http://schemas.microsoft.com/office/drawing/2014/chart" uri="{C3380CC4-5D6E-409C-BE32-E72D297353CC}">
              <c16:uniqueId val="{00000001-D615-45ED-B735-EF36995BC33E}"/>
            </c:ext>
          </c:extLst>
        </c:ser>
        <c:dLbls>
          <c:showLegendKey val="0"/>
          <c:showVal val="0"/>
          <c:showCatName val="0"/>
          <c:showSerName val="0"/>
          <c:showPercent val="0"/>
          <c:showBubbleSize val="0"/>
        </c:dLbls>
        <c:marker val="1"/>
        <c:smooth val="0"/>
        <c:axId val="112656832"/>
        <c:axId val="184021496"/>
      </c:lineChart>
      <c:catAx>
        <c:axId val="112656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021496"/>
        <c:crosses val="autoZero"/>
        <c:auto val="1"/>
        <c:lblAlgn val="ctr"/>
        <c:lblOffset val="100"/>
        <c:tickLblSkip val="1"/>
        <c:tickMarkSkip val="1"/>
        <c:noMultiLvlLbl val="0"/>
      </c:catAx>
      <c:valAx>
        <c:axId val="1840214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656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4.8899999999999997</c:v>
                </c:pt>
                <c:pt idx="1">
                  <c:v>5.03</c:v>
                </c:pt>
                <c:pt idx="2">
                  <c:v>6.78</c:v>
                </c:pt>
                <c:pt idx="3">
                  <c:v>4.8499999999999996</c:v>
                </c:pt>
                <c:pt idx="4">
                  <c:v>4.1900000000000004</c:v>
                </c:pt>
              </c:numCache>
            </c:numRef>
          </c:val>
          <c:extLst>
            <c:ext xmlns:c16="http://schemas.microsoft.com/office/drawing/2014/chart" uri="{C3380CC4-5D6E-409C-BE32-E72D297353CC}">
              <c16:uniqueId val="{00000000-2EA3-48EB-B328-77E2DE955C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18.920000000000002</c:v>
                </c:pt>
                <c:pt idx="1">
                  <c:v>17.8</c:v>
                </c:pt>
                <c:pt idx="2">
                  <c:v>19.12</c:v>
                </c:pt>
                <c:pt idx="3">
                  <c:v>18.989999999999998</c:v>
                </c:pt>
                <c:pt idx="4">
                  <c:v>25.98</c:v>
                </c:pt>
              </c:numCache>
            </c:numRef>
          </c:val>
          <c:extLst>
            <c:ext xmlns:c16="http://schemas.microsoft.com/office/drawing/2014/chart" uri="{C3380CC4-5D6E-409C-BE32-E72D297353CC}">
              <c16:uniqueId val="{00000001-2EA3-48EB-B328-77E2DE955CCD}"/>
            </c:ext>
          </c:extLst>
        </c:ser>
        <c:dLbls>
          <c:showLegendKey val="0"/>
          <c:showVal val="0"/>
          <c:showCatName val="0"/>
          <c:showSerName val="0"/>
          <c:showPercent val="0"/>
          <c:showBubbleSize val="0"/>
        </c:dLbls>
        <c:gapWidth val="250"/>
        <c:overlap val="100"/>
        <c:axId val="184768848"/>
        <c:axId val="18385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6.52</c:v>
                </c:pt>
                <c:pt idx="1">
                  <c:v>-2.2000000000000002</c:v>
                </c:pt>
                <c:pt idx="2">
                  <c:v>-2.67</c:v>
                </c:pt>
                <c:pt idx="3">
                  <c:v>-6.23</c:v>
                </c:pt>
                <c:pt idx="4">
                  <c:v>-1.6</c:v>
                </c:pt>
              </c:numCache>
            </c:numRef>
          </c:val>
          <c:smooth val="0"/>
          <c:extLst>
            <c:ext xmlns:c16="http://schemas.microsoft.com/office/drawing/2014/chart" uri="{C3380CC4-5D6E-409C-BE32-E72D297353CC}">
              <c16:uniqueId val="{00000002-2EA3-48EB-B328-77E2DE955CCD}"/>
            </c:ext>
          </c:extLst>
        </c:ser>
        <c:dLbls>
          <c:showLegendKey val="0"/>
          <c:showVal val="0"/>
          <c:showCatName val="0"/>
          <c:showSerName val="0"/>
          <c:showPercent val="0"/>
          <c:showBubbleSize val="0"/>
        </c:dLbls>
        <c:marker val="1"/>
        <c:smooth val="0"/>
        <c:axId val="184768848"/>
        <c:axId val="183851216"/>
      </c:lineChart>
      <c:catAx>
        <c:axId val="18476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851216"/>
        <c:crosses val="autoZero"/>
        <c:auto val="1"/>
        <c:lblAlgn val="ctr"/>
        <c:lblOffset val="100"/>
        <c:tickLblSkip val="1"/>
        <c:tickMarkSkip val="1"/>
        <c:noMultiLvlLbl val="0"/>
      </c:catAx>
      <c:valAx>
        <c:axId val="18385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76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4.62</c:v>
                </c:pt>
                <c:pt idx="2">
                  <c:v>#N/A</c:v>
                </c:pt>
                <c:pt idx="3">
                  <c:v>4.2</c:v>
                </c:pt>
                <c:pt idx="4">
                  <c:v>0</c:v>
                </c:pt>
                <c:pt idx="5">
                  <c:v>0</c:v>
                </c:pt>
                <c:pt idx="6">
                  <c:v>0</c:v>
                </c:pt>
                <c:pt idx="7">
                  <c:v>0</c:v>
                </c:pt>
                <c:pt idx="8">
                  <c:v>0</c:v>
                </c:pt>
                <c:pt idx="9">
                  <c:v>0</c:v>
                </c:pt>
              </c:numCache>
            </c:numRef>
          </c:val>
          <c:extLst>
            <c:ext xmlns:c16="http://schemas.microsoft.com/office/drawing/2014/chart" uri="{C3380CC4-5D6E-409C-BE32-E72D297353CC}">
              <c16:uniqueId val="{00000000-B42C-4AE7-8B88-91617738EF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2C-4AE7-8B88-91617738EF2E}"/>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2-B42C-4AE7-8B88-91617738EF2E}"/>
            </c:ext>
          </c:extLst>
        </c:ser>
        <c:ser>
          <c:idx val="3"/>
          <c:order val="3"/>
          <c:tx>
            <c:strRef>
              <c:f>データシート!$A$30</c:f>
              <c:strCache>
                <c:ptCount val="1"/>
                <c:pt idx="0">
                  <c:v>八王子山墓園特別会計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42C-4AE7-8B88-91617738EF2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42C-4AE7-8B88-91617738EF2E}"/>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5-B42C-4AE7-8B88-91617738EF2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0.01</c:v>
                </c:pt>
                <c:pt idx="4">
                  <c:v>#N/A</c:v>
                </c:pt>
                <c:pt idx="5">
                  <c:v>0</c:v>
                </c:pt>
                <c:pt idx="6">
                  <c:v>#N/A</c:v>
                </c:pt>
                <c:pt idx="7">
                  <c:v>0.15</c:v>
                </c:pt>
                <c:pt idx="8">
                  <c:v>#N/A</c:v>
                </c:pt>
                <c:pt idx="9">
                  <c:v>0.2</c:v>
                </c:pt>
              </c:numCache>
            </c:numRef>
          </c:val>
          <c:extLst>
            <c:ext xmlns:c16="http://schemas.microsoft.com/office/drawing/2014/chart" uri="{C3380CC4-5D6E-409C-BE32-E72D297353CC}">
              <c16:uniqueId val="{00000006-B42C-4AE7-8B88-91617738EF2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0.54</c:v>
                </c:pt>
                <c:pt idx="2">
                  <c:v>#N/A</c:v>
                </c:pt>
                <c:pt idx="3">
                  <c:v>0.71</c:v>
                </c:pt>
                <c:pt idx="4">
                  <c:v>#N/A</c:v>
                </c:pt>
                <c:pt idx="5">
                  <c:v>0.81</c:v>
                </c:pt>
                <c:pt idx="6">
                  <c:v>#N/A</c:v>
                </c:pt>
                <c:pt idx="7">
                  <c:v>0.9</c:v>
                </c:pt>
                <c:pt idx="8">
                  <c:v>#N/A</c:v>
                </c:pt>
                <c:pt idx="9">
                  <c:v>0.83</c:v>
                </c:pt>
              </c:numCache>
            </c:numRef>
          </c:val>
          <c:extLst>
            <c:ext xmlns:c16="http://schemas.microsoft.com/office/drawing/2014/chart" uri="{C3380CC4-5D6E-409C-BE32-E72D297353CC}">
              <c16:uniqueId val="{00000007-B42C-4AE7-8B88-91617738EF2E}"/>
            </c:ext>
          </c:extLst>
        </c:ser>
        <c:ser>
          <c:idx val="8"/>
          <c:order val="8"/>
          <c:tx>
            <c:strRef>
              <c:f>データシート!$A$35</c:f>
              <c:strCache>
                <c:ptCount val="1"/>
                <c:pt idx="0">
                  <c:v>下水道事業等会計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1.85</c:v>
                </c:pt>
                <c:pt idx="2">
                  <c:v>#N/A</c:v>
                </c:pt>
                <c:pt idx="3">
                  <c:v>1.52</c:v>
                </c:pt>
                <c:pt idx="4">
                  <c:v>#N/A</c:v>
                </c:pt>
                <c:pt idx="5">
                  <c:v>1.77</c:v>
                </c:pt>
                <c:pt idx="6">
                  <c:v>#N/A</c:v>
                </c:pt>
                <c:pt idx="7">
                  <c:v>1.52</c:v>
                </c:pt>
                <c:pt idx="8">
                  <c:v>#N/A</c:v>
                </c:pt>
                <c:pt idx="9">
                  <c:v>2.09</c:v>
                </c:pt>
              </c:numCache>
            </c:numRef>
          </c:val>
          <c:extLst>
            <c:ext xmlns:c16="http://schemas.microsoft.com/office/drawing/2014/chart" uri="{C3380CC4-5D6E-409C-BE32-E72D297353CC}">
              <c16:uniqueId val="{00000008-B42C-4AE7-8B88-91617738EF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4.8499999999999996</c:v>
                </c:pt>
                <c:pt idx="2">
                  <c:v>#N/A</c:v>
                </c:pt>
                <c:pt idx="3">
                  <c:v>4.9800000000000004</c:v>
                </c:pt>
                <c:pt idx="4">
                  <c:v>#N/A</c:v>
                </c:pt>
                <c:pt idx="5">
                  <c:v>6.74</c:v>
                </c:pt>
                <c:pt idx="6">
                  <c:v>#N/A</c:v>
                </c:pt>
                <c:pt idx="7">
                  <c:v>4.83</c:v>
                </c:pt>
                <c:pt idx="8">
                  <c:v>#N/A</c:v>
                </c:pt>
                <c:pt idx="9">
                  <c:v>4.16</c:v>
                </c:pt>
              </c:numCache>
            </c:numRef>
          </c:val>
          <c:extLst>
            <c:ext xmlns:c16="http://schemas.microsoft.com/office/drawing/2014/chart" uri="{C3380CC4-5D6E-409C-BE32-E72D297353CC}">
              <c16:uniqueId val="{00000009-B42C-4AE7-8B88-91617738EF2E}"/>
            </c:ext>
          </c:extLst>
        </c:ser>
        <c:dLbls>
          <c:showLegendKey val="0"/>
          <c:showVal val="0"/>
          <c:showCatName val="0"/>
          <c:showSerName val="0"/>
          <c:showPercent val="0"/>
          <c:showBubbleSize val="0"/>
        </c:dLbls>
        <c:gapWidth val="150"/>
        <c:overlap val="100"/>
        <c:axId val="288650448"/>
        <c:axId val="285160136"/>
      </c:barChart>
      <c:catAx>
        <c:axId val="28865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160136"/>
        <c:crosses val="autoZero"/>
        <c:auto val="1"/>
        <c:lblAlgn val="ctr"/>
        <c:lblOffset val="100"/>
        <c:tickLblSkip val="1"/>
        <c:tickMarkSkip val="1"/>
        <c:noMultiLvlLbl val="0"/>
      </c:catAx>
      <c:valAx>
        <c:axId val="285160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865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7283</c:v>
                </c:pt>
                <c:pt idx="5">
                  <c:v>6997</c:v>
                </c:pt>
                <c:pt idx="8">
                  <c:v>7127</c:v>
                </c:pt>
                <c:pt idx="11">
                  <c:v>7066</c:v>
                </c:pt>
                <c:pt idx="14">
                  <c:v>6999</c:v>
                </c:pt>
              </c:numCache>
            </c:numRef>
          </c:val>
          <c:extLst>
            <c:ext xmlns:c16="http://schemas.microsoft.com/office/drawing/2014/chart" uri="{C3380CC4-5D6E-409C-BE32-E72D297353CC}">
              <c16:uniqueId val="{00000000-544C-4563-A357-7A09FE742D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4C-4563-A357-7A09FE742D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62</c:v>
                </c:pt>
                <c:pt idx="6">
                  <c:v>51</c:v>
                </c:pt>
                <c:pt idx="9">
                  <c:v>47</c:v>
                </c:pt>
                <c:pt idx="12">
                  <c:v>38</c:v>
                </c:pt>
              </c:numCache>
            </c:numRef>
          </c:val>
          <c:extLst>
            <c:ext xmlns:c16="http://schemas.microsoft.com/office/drawing/2014/chart" uri="{C3380CC4-5D6E-409C-BE32-E72D297353CC}">
              <c16:uniqueId val="{00000002-544C-4563-A357-7A09FE742D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c:v>
                </c:pt>
                <c:pt idx="3">
                  <c:v>114</c:v>
                </c:pt>
                <c:pt idx="6">
                  <c:v>114</c:v>
                </c:pt>
                <c:pt idx="9">
                  <c:v>114</c:v>
                </c:pt>
                <c:pt idx="12">
                  <c:v>114</c:v>
                </c:pt>
              </c:numCache>
            </c:numRef>
          </c:val>
          <c:extLst>
            <c:ext xmlns:c16="http://schemas.microsoft.com/office/drawing/2014/chart" uri="{C3380CC4-5D6E-409C-BE32-E72D297353CC}">
              <c16:uniqueId val="{00000003-544C-4563-A357-7A09FE742D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2044</c:v>
                </c:pt>
                <c:pt idx="3">
                  <c:v>2040</c:v>
                </c:pt>
                <c:pt idx="6">
                  <c:v>2008</c:v>
                </c:pt>
                <c:pt idx="9">
                  <c:v>1708</c:v>
                </c:pt>
                <c:pt idx="12">
                  <c:v>1661</c:v>
                </c:pt>
              </c:numCache>
            </c:numRef>
          </c:val>
          <c:extLst>
            <c:ext xmlns:c16="http://schemas.microsoft.com/office/drawing/2014/chart" uri="{C3380CC4-5D6E-409C-BE32-E72D297353CC}">
              <c16:uniqueId val="{00000004-544C-4563-A357-7A09FE742D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205</c:v>
                </c:pt>
                <c:pt idx="3">
                  <c:v>221</c:v>
                </c:pt>
                <c:pt idx="6">
                  <c:v>235</c:v>
                </c:pt>
                <c:pt idx="9">
                  <c:v>83</c:v>
                </c:pt>
                <c:pt idx="12">
                  <c:v>67</c:v>
                </c:pt>
              </c:numCache>
            </c:numRef>
          </c:val>
          <c:extLst>
            <c:ext xmlns:c16="http://schemas.microsoft.com/office/drawing/2014/chart" uri="{C3380CC4-5D6E-409C-BE32-E72D297353CC}">
              <c16:uniqueId val="{00000005-544C-4563-A357-7A09FE742D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37</c:v>
                </c:pt>
                <c:pt idx="6">
                  <c:v>67</c:v>
                </c:pt>
                <c:pt idx="9">
                  <c:v>0</c:v>
                </c:pt>
                <c:pt idx="12">
                  <c:v>0</c:v>
                </c:pt>
              </c:numCache>
            </c:numRef>
          </c:val>
          <c:extLst>
            <c:ext xmlns:c16="http://schemas.microsoft.com/office/drawing/2014/chart" uri="{C3380CC4-5D6E-409C-BE32-E72D297353CC}">
              <c16:uniqueId val="{00000006-544C-4563-A357-7A09FE742D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7641</c:v>
                </c:pt>
                <c:pt idx="3">
                  <c:v>7045</c:v>
                </c:pt>
                <c:pt idx="6">
                  <c:v>7250</c:v>
                </c:pt>
                <c:pt idx="9">
                  <c:v>7461</c:v>
                </c:pt>
                <c:pt idx="12">
                  <c:v>7410</c:v>
                </c:pt>
              </c:numCache>
            </c:numRef>
          </c:val>
          <c:extLst>
            <c:ext xmlns:c16="http://schemas.microsoft.com/office/drawing/2014/chart" uri="{C3380CC4-5D6E-409C-BE32-E72D297353CC}">
              <c16:uniqueId val="{00000007-544C-4563-A357-7A09FE742D2E}"/>
            </c:ext>
          </c:extLst>
        </c:ser>
        <c:dLbls>
          <c:showLegendKey val="0"/>
          <c:showVal val="0"/>
          <c:showCatName val="0"/>
          <c:showSerName val="0"/>
          <c:showPercent val="0"/>
          <c:showBubbleSize val="0"/>
        </c:dLbls>
        <c:gapWidth val="100"/>
        <c:overlap val="100"/>
        <c:axId val="181858216"/>
        <c:axId val="29065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2784</c:v>
                </c:pt>
                <c:pt idx="2">
                  <c:v>#N/A</c:v>
                </c:pt>
                <c:pt idx="3">
                  <c:v>#N/A</c:v>
                </c:pt>
                <c:pt idx="4">
                  <c:v>2522</c:v>
                </c:pt>
                <c:pt idx="5">
                  <c:v>#N/A</c:v>
                </c:pt>
                <c:pt idx="6">
                  <c:v>#N/A</c:v>
                </c:pt>
                <c:pt idx="7">
                  <c:v>2598</c:v>
                </c:pt>
                <c:pt idx="8">
                  <c:v>#N/A</c:v>
                </c:pt>
                <c:pt idx="9">
                  <c:v>#N/A</c:v>
                </c:pt>
                <c:pt idx="10">
                  <c:v>2347</c:v>
                </c:pt>
                <c:pt idx="11">
                  <c:v>#N/A</c:v>
                </c:pt>
                <c:pt idx="12">
                  <c:v>#N/A</c:v>
                </c:pt>
                <c:pt idx="13">
                  <c:v>2291</c:v>
                </c:pt>
                <c:pt idx="14">
                  <c:v>#N/A</c:v>
                </c:pt>
              </c:numCache>
            </c:numRef>
          </c:val>
          <c:smooth val="0"/>
          <c:extLst>
            <c:ext xmlns:c16="http://schemas.microsoft.com/office/drawing/2014/chart" uri="{C3380CC4-5D6E-409C-BE32-E72D297353CC}">
              <c16:uniqueId val="{00000008-544C-4563-A357-7A09FE742D2E}"/>
            </c:ext>
          </c:extLst>
        </c:ser>
        <c:dLbls>
          <c:showLegendKey val="0"/>
          <c:showVal val="0"/>
          <c:showCatName val="0"/>
          <c:showSerName val="0"/>
          <c:showPercent val="0"/>
          <c:showBubbleSize val="0"/>
        </c:dLbls>
        <c:marker val="1"/>
        <c:smooth val="0"/>
        <c:axId val="181858216"/>
        <c:axId val="290656688"/>
      </c:lineChart>
      <c:catAx>
        <c:axId val="18185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656688"/>
        <c:crosses val="autoZero"/>
        <c:auto val="1"/>
        <c:lblAlgn val="ctr"/>
        <c:lblOffset val="100"/>
        <c:tickLblSkip val="1"/>
        <c:tickMarkSkip val="1"/>
        <c:noMultiLvlLbl val="0"/>
      </c:catAx>
      <c:valAx>
        <c:axId val="29065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58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66961</c:v>
                </c:pt>
                <c:pt idx="5">
                  <c:v>65366</c:v>
                </c:pt>
                <c:pt idx="8">
                  <c:v>65142</c:v>
                </c:pt>
                <c:pt idx="11">
                  <c:v>62148</c:v>
                </c:pt>
                <c:pt idx="14">
                  <c:v>59821</c:v>
                </c:pt>
              </c:numCache>
            </c:numRef>
          </c:val>
          <c:extLst>
            <c:ext xmlns:c16="http://schemas.microsoft.com/office/drawing/2014/chart" uri="{C3380CC4-5D6E-409C-BE32-E72D297353CC}">
              <c16:uniqueId val="{00000000-CE7F-41D6-B7F8-16E2455505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12824</c:v>
                </c:pt>
                <c:pt idx="5">
                  <c:v>12547</c:v>
                </c:pt>
                <c:pt idx="8">
                  <c:v>12503</c:v>
                </c:pt>
                <c:pt idx="11">
                  <c:v>10058</c:v>
                </c:pt>
                <c:pt idx="14">
                  <c:v>9962</c:v>
                </c:pt>
              </c:numCache>
            </c:numRef>
          </c:val>
          <c:extLst>
            <c:ext xmlns:c16="http://schemas.microsoft.com/office/drawing/2014/chart" uri="{C3380CC4-5D6E-409C-BE32-E72D297353CC}">
              <c16:uniqueId val="{00000001-CE7F-41D6-B7F8-16E2455505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10661</c:v>
                </c:pt>
                <c:pt idx="5">
                  <c:v>11053</c:v>
                </c:pt>
                <c:pt idx="8">
                  <c:v>13246</c:v>
                </c:pt>
                <c:pt idx="11">
                  <c:v>12798</c:v>
                </c:pt>
                <c:pt idx="14">
                  <c:v>14608</c:v>
                </c:pt>
              </c:numCache>
            </c:numRef>
          </c:val>
          <c:extLst>
            <c:ext xmlns:c16="http://schemas.microsoft.com/office/drawing/2014/chart" uri="{C3380CC4-5D6E-409C-BE32-E72D297353CC}">
              <c16:uniqueId val="{00000002-CE7F-41D6-B7F8-16E2455505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7F-41D6-B7F8-16E2455505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7F-41D6-B7F8-16E2455505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158</c:v>
                </c:pt>
                <c:pt idx="3">
                  <c:v>173</c:v>
                </c:pt>
                <c:pt idx="6">
                  <c:v>105</c:v>
                </c:pt>
                <c:pt idx="9">
                  <c:v>90</c:v>
                </c:pt>
                <c:pt idx="12">
                  <c:v>96</c:v>
                </c:pt>
              </c:numCache>
            </c:numRef>
          </c:val>
          <c:extLst>
            <c:ext xmlns:c16="http://schemas.microsoft.com/office/drawing/2014/chart" uri="{C3380CC4-5D6E-409C-BE32-E72D297353CC}">
              <c16:uniqueId val="{00000005-CE7F-41D6-B7F8-16E2455505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12798</c:v>
                </c:pt>
                <c:pt idx="3">
                  <c:v>12040</c:v>
                </c:pt>
                <c:pt idx="6">
                  <c:v>12178</c:v>
                </c:pt>
                <c:pt idx="9">
                  <c:v>11599</c:v>
                </c:pt>
                <c:pt idx="12">
                  <c:v>11488</c:v>
                </c:pt>
              </c:numCache>
            </c:numRef>
          </c:val>
          <c:extLst>
            <c:ext xmlns:c16="http://schemas.microsoft.com/office/drawing/2014/chart" uri="{C3380CC4-5D6E-409C-BE32-E72D297353CC}">
              <c16:uniqueId val="{00000006-CE7F-41D6-B7F8-16E2455505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443</c:v>
                </c:pt>
                <c:pt idx="3">
                  <c:v>335</c:v>
                </c:pt>
                <c:pt idx="6">
                  <c:v>225</c:v>
                </c:pt>
                <c:pt idx="9">
                  <c:v>113</c:v>
                </c:pt>
                <c:pt idx="12">
                  <c:v>629</c:v>
                </c:pt>
              </c:numCache>
            </c:numRef>
          </c:val>
          <c:extLst>
            <c:ext xmlns:c16="http://schemas.microsoft.com/office/drawing/2014/chart" uri="{C3380CC4-5D6E-409C-BE32-E72D297353CC}">
              <c16:uniqueId val="{00000007-CE7F-41D6-B7F8-16E2455505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26204</c:v>
                </c:pt>
                <c:pt idx="3">
                  <c:v>25384</c:v>
                </c:pt>
                <c:pt idx="6">
                  <c:v>26191</c:v>
                </c:pt>
                <c:pt idx="9">
                  <c:v>22394</c:v>
                </c:pt>
                <c:pt idx="12">
                  <c:v>20451</c:v>
                </c:pt>
              </c:numCache>
            </c:numRef>
          </c:val>
          <c:extLst>
            <c:ext xmlns:c16="http://schemas.microsoft.com/office/drawing/2014/chart" uri="{C3380CC4-5D6E-409C-BE32-E72D297353CC}">
              <c16:uniqueId val="{00000008-CE7F-41D6-B7F8-16E2455505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412</c:v>
                </c:pt>
                <c:pt idx="3">
                  <c:v>300</c:v>
                </c:pt>
                <c:pt idx="6">
                  <c:v>249</c:v>
                </c:pt>
                <c:pt idx="9">
                  <c:v>531</c:v>
                </c:pt>
                <c:pt idx="12">
                  <c:v>489</c:v>
                </c:pt>
              </c:numCache>
            </c:numRef>
          </c:val>
          <c:extLst>
            <c:ext xmlns:c16="http://schemas.microsoft.com/office/drawing/2014/chart" uri="{C3380CC4-5D6E-409C-BE32-E72D297353CC}">
              <c16:uniqueId val="{00000009-CE7F-41D6-B7F8-16E2455505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75485</c:v>
                </c:pt>
                <c:pt idx="3">
                  <c:v>73249</c:v>
                </c:pt>
                <c:pt idx="6">
                  <c:v>73000</c:v>
                </c:pt>
                <c:pt idx="9">
                  <c:v>69041</c:v>
                </c:pt>
                <c:pt idx="12">
                  <c:v>65140</c:v>
                </c:pt>
              </c:numCache>
            </c:numRef>
          </c:val>
          <c:extLst>
            <c:ext xmlns:c16="http://schemas.microsoft.com/office/drawing/2014/chart" uri="{C3380CC4-5D6E-409C-BE32-E72D297353CC}">
              <c16:uniqueId val="{0000000A-CE7F-41D6-B7F8-16E245550546}"/>
            </c:ext>
          </c:extLst>
        </c:ser>
        <c:dLbls>
          <c:showLegendKey val="0"/>
          <c:showVal val="0"/>
          <c:showCatName val="0"/>
          <c:showSerName val="0"/>
          <c:showPercent val="0"/>
          <c:showBubbleSize val="0"/>
        </c:dLbls>
        <c:gapWidth val="100"/>
        <c:overlap val="100"/>
        <c:axId val="310140112"/>
        <c:axId val="310140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25053</c:v>
                </c:pt>
                <c:pt idx="2">
                  <c:v>#N/A</c:v>
                </c:pt>
                <c:pt idx="3">
                  <c:v>#N/A</c:v>
                </c:pt>
                <c:pt idx="4">
                  <c:v>22516</c:v>
                </c:pt>
                <c:pt idx="5">
                  <c:v>#N/A</c:v>
                </c:pt>
                <c:pt idx="6">
                  <c:v>#N/A</c:v>
                </c:pt>
                <c:pt idx="7">
                  <c:v>21057</c:v>
                </c:pt>
                <c:pt idx="8">
                  <c:v>#N/A</c:v>
                </c:pt>
                <c:pt idx="9">
                  <c:v>#N/A</c:v>
                </c:pt>
                <c:pt idx="10">
                  <c:v>18766</c:v>
                </c:pt>
                <c:pt idx="11">
                  <c:v>#N/A</c:v>
                </c:pt>
                <c:pt idx="12">
                  <c:v>#N/A</c:v>
                </c:pt>
                <c:pt idx="13">
                  <c:v>13902</c:v>
                </c:pt>
                <c:pt idx="14">
                  <c:v>#N/A</c:v>
                </c:pt>
              </c:numCache>
            </c:numRef>
          </c:val>
          <c:smooth val="0"/>
          <c:extLst>
            <c:ext xmlns:c16="http://schemas.microsoft.com/office/drawing/2014/chart" uri="{C3380CC4-5D6E-409C-BE32-E72D297353CC}">
              <c16:uniqueId val="{0000000B-CE7F-41D6-B7F8-16E245550546}"/>
            </c:ext>
          </c:extLst>
        </c:ser>
        <c:dLbls>
          <c:showLegendKey val="0"/>
          <c:showVal val="0"/>
          <c:showCatName val="0"/>
          <c:showSerName val="0"/>
          <c:showPercent val="0"/>
          <c:showBubbleSize val="0"/>
        </c:dLbls>
        <c:marker val="1"/>
        <c:smooth val="0"/>
        <c:axId val="310140112"/>
        <c:axId val="310140504"/>
      </c:lineChart>
      <c:catAx>
        <c:axId val="31014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140504"/>
        <c:crosses val="autoZero"/>
        <c:auto val="1"/>
        <c:lblAlgn val="ctr"/>
        <c:lblOffset val="100"/>
        <c:tickLblSkip val="1"/>
        <c:tickMarkSkip val="1"/>
        <c:noMultiLvlLbl val="0"/>
      </c:catAx>
      <c:valAx>
        <c:axId val="31014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14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9064</c:v>
                </c:pt>
                <c:pt idx="1">
                  <c:v>9644</c:v>
                </c:pt>
                <c:pt idx="2">
                  <c:v>11784</c:v>
                </c:pt>
              </c:numCache>
            </c:numRef>
          </c:val>
          <c:extLst>
            <c:ext xmlns:c16="http://schemas.microsoft.com/office/drawing/2014/chart" uri="{C3380CC4-5D6E-409C-BE32-E72D297353CC}">
              <c16:uniqueId val="{00000000-23BF-47EB-8BCB-F583C258A4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2032</c:v>
                </c:pt>
                <c:pt idx="1">
                  <c:v>1782</c:v>
                </c:pt>
                <c:pt idx="2">
                  <c:v>1382</c:v>
                </c:pt>
              </c:numCache>
            </c:numRef>
          </c:val>
          <c:extLst>
            <c:ext xmlns:c16="http://schemas.microsoft.com/office/drawing/2014/chart" uri="{C3380CC4-5D6E-409C-BE32-E72D297353CC}">
              <c16:uniqueId val="{00000001-23BF-47EB-8BCB-F583C258A4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1234</c:v>
                </c:pt>
                <c:pt idx="1">
                  <c:v>316</c:v>
                </c:pt>
                <c:pt idx="2">
                  <c:v>312</c:v>
                </c:pt>
              </c:numCache>
            </c:numRef>
          </c:val>
          <c:extLst>
            <c:ext xmlns:c16="http://schemas.microsoft.com/office/drawing/2014/chart" uri="{C3380CC4-5D6E-409C-BE32-E72D297353CC}">
              <c16:uniqueId val="{00000002-23BF-47EB-8BCB-F583C258A455}"/>
            </c:ext>
          </c:extLst>
        </c:ser>
        <c:dLbls>
          <c:showLegendKey val="0"/>
          <c:showVal val="0"/>
          <c:showCatName val="0"/>
          <c:showSerName val="0"/>
          <c:showPercent val="0"/>
          <c:showBubbleSize val="0"/>
        </c:dLbls>
        <c:gapWidth val="120"/>
        <c:overlap val="100"/>
        <c:axId val="310142072"/>
        <c:axId val="310142464"/>
      </c:barChart>
      <c:catAx>
        <c:axId val="31014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0142464"/>
        <c:crosses val="autoZero"/>
        <c:auto val="1"/>
        <c:lblAlgn val="ctr"/>
        <c:lblOffset val="100"/>
        <c:tickLblSkip val="1"/>
        <c:tickMarkSkip val="1"/>
        <c:noMultiLvlLbl val="0"/>
      </c:catAx>
      <c:valAx>
        <c:axId val="310142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014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{CFAAAFB2-F9E8-42FF-ACD9-E172E4F5A166}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35E-46E8-94B9-5261144B48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{C9B8BDB1-F075-406A-B5AA-A25F688715F2}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5E-46E8-94B9-5261144B48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{6A5CC1D0-421D-4184-B635-15A438619D7B}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5E-46E8-94B9-5261144B48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{EF484CB4-7D11-4E11-9946-2055E484A2F9}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5E-46E8-94B9-5261144B48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{B6A4A584-1C62-420E-881D-5E112EACE116}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5E-46E8-94B9-5261144B48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{0ED71E6B-A959-4350-B9DC-4641FE22766D}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35E-46E8-94B9-5261144B48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{4B279EB5-37D0-4C5B-82F1-6E54A34AD4AE}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35E-46E8-94B9-5261144B48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{525BA58D-6AB9-4283-A43F-ABDFE580371D}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35E-46E8-94B9-5261144B48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{7A3DD0B1-25F7-47CB-A20A-E5A6FE7CCDC5}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35E-46E8-94B9-5261144B48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52.4</c:v>
                </c:pt>
                <c:pt idx="16">
                  <c:v>53</c:v>
                </c:pt>
                <c:pt idx="24">
                  <c:v>55.2</c:v>
                </c:pt>
                <c:pt idx="32">
                  <c:v>56.7</c:v>
                </c:pt>
              </c:numCache>
            </c:numRef>
          </c:xVal>
          <c:yVal>
            <c:numRef>
              <c:f>公会計指標分析・財政指標組合せ分析表!$BP$51:$DC$51</c:f>
              <c:numCache>
                <c:formatCode>#,##0.0;"▲ "#,##0.0</c:formatCode>
                <c:ptCount val="40"/>
                <c:pt idx="8">
                  <c:v>51.7</c:v>
                </c:pt>
                <c:pt idx="16">
                  <c:v>50.6</c:v>
                </c:pt>
                <c:pt idx="24">
                  <c:v>41.8</c:v>
                </c:pt>
                <c:pt idx="32">
                  <c:v>35.200000000000003</c:v>
                </c:pt>
              </c:numCache>
            </c:numRef>
          </c:yVal>
          <c:smooth val="0"/>
          <c:extLst>
            <c:ext xmlns:c16="http://schemas.microsoft.com/office/drawing/2014/chart" uri="{C3380CC4-5D6E-409C-BE32-E72D297353CC}">
              <c16:uniqueId val="{00000009-835E-46E8-94B9-5261144B48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{3BB55549-A533-4276-A788-69F73FF16C25}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35E-46E8-94B9-5261144B48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{355257D0-7AB3-4854-AE95-BA2DFF2E938E}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5E-46E8-94B9-5261144B48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{86DCD464-E568-45F8-80F2-D6EB63D66917}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5E-46E8-94B9-5261144B48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{B55DC056-F6DA-45D7-8F87-40D299EE20C7}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5E-46E8-94B9-5261144B48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{1A843162-4CFC-4BDE-9844-1999F2EAFA22}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5E-46E8-94B9-5261144B487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{613F6E91-835F-415E-98F0-890E90D02299}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35E-46E8-94B9-5261144B487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{4B77B5E8-51D5-428A-903B-41A6598588DA}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35E-46E8-94B9-5261144B487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{F432313D-9C6E-4475-96B1-44565ADE7356}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35E-46E8-94B9-5261144B487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{9405EF36-DFF6-4E0E-B5E5-01D94E6C642A}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35E-46E8-94B9-5261144B48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835E-46E8-94B9-5261144B4870}"/>
            </c:ext>
          </c:extLst>
        </c:ser>
        <c:dLbls>
          <c:showLegendKey val="0"/>
          <c:showVal val="1"/>
          <c:showCatName val="0"/>
          <c:showSerName val="0"/>
          <c:showPercent val="0"/>
          <c:showBubbleSize val="0"/>
        </c:dLbls>
        <c:axId val="46179840"/>
        <c:axId val="46181760"/>
      </c:scatterChart>
      <c:valAx>
        <c:axId val="46179840"/>
        <c:scaling>
          <c:orientation val="minMax"/>
          <c:max val="61"/>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{2B986666-AB8B-40BF-8428-E772CCE906BD}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997-4917-A4FB-D658B2115E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{5C9A89FD-7905-4D77-9389-73D7EE065B8A}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97-4917-A4FB-D658B2115E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{FA90C20B-BBB3-40C5-8B8C-285E87ABAAFE}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97-4917-A4FB-D658B2115E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{4A8E62BA-FD57-4455-A9E0-FB3C1B0174D3}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97-4917-A4FB-D658B2115E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{22CB9673-C5A8-4357-83C0-CD1D9A1477E1}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97-4917-A4FB-D658B2115E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{58776D36-B1A0-4507-843C-42428ED4E1B2}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997-4917-A4FB-D658B2115E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{F03407A9-CDE3-47EC-B288-05C9E0F9BD3C}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997-4917-A4FB-D658B2115EA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{593CDAB2-94BD-4BCA-8A95-E634262ACBC1}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997-4917-A4FB-D658B2115EA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{7001EF67-1862-4FC7-AB47-5F185590C1BC}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997-4917-A4FB-D658B2115E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6.9</c:v>
                </c:pt>
                <c:pt idx="16">
                  <c:v>6.4</c:v>
                </c:pt>
                <c:pt idx="24">
                  <c:v>5.5</c:v>
                </c:pt>
                <c:pt idx="32">
                  <c:v>5.6</c:v>
                </c:pt>
              </c:numCache>
            </c:numRef>
          </c:xVal>
          <c:yVal>
            <c:numRef>
              <c:f>公会計指標分析・財政指標組合せ分析表!$BP$73:$DC$73</c:f>
              <c:numCache>
                <c:formatCode>#,##0.0;"▲ "#,##0.0</c:formatCode>
                <c:ptCount val="40"/>
                <c:pt idx="0">
                  <c:v>65.8</c:v>
                </c:pt>
                <c:pt idx="8">
                  <c:v>51.7</c:v>
                </c:pt>
                <c:pt idx="16">
                  <c:v>50.6</c:v>
                </c:pt>
                <c:pt idx="24">
                  <c:v>41.8</c:v>
                </c:pt>
                <c:pt idx="32">
                  <c:v>35.200000000000003</c:v>
                </c:pt>
              </c:numCache>
            </c:numRef>
          </c:yVal>
          <c:smooth val="0"/>
          <c:extLst>
            <c:ext xmlns:c16="http://schemas.microsoft.com/office/drawing/2014/chart" uri="{C3380CC4-5D6E-409C-BE32-E72D297353CC}">
              <c16:uniqueId val="{00000009-5997-4917-A4FB-D658B2115E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{4969F9B6-AEEA-44AA-8C1A-C0F930C54C13}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997-4917-A4FB-D658B2115E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{9BD1B5B5-3BAB-49A8-AFEC-59ACA5882073}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97-4917-A4FB-D658B2115E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{E5998321-B76D-4EBF-B8A2-29C7CBD090CE}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97-4917-A4FB-D658B2115E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{0C5A47FF-443A-479C-8D68-35E3BBDBAD4B}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97-4917-A4FB-D658B2115E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{7267B3F5-A1DA-49A7-BFA6-C1B88C8E6ECB}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97-4917-A4FB-D658B2115EA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{D5F8AC1F-D10E-49B6-8A82-77613AD87FE4}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997-4917-A4FB-D658B2115EA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{742B5D06-253D-45C0-9A45-6053BF1524A8}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997-4917-A4FB-D658B2115EA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{C15D7A82-4E4B-4D38-9F8B-6DAF25F290FC}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997-4917-A4FB-D658B2115EA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{38B9B1F8-1AD1-4CB9-8F4C-B87707BC7E7C}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997-4917-A4FB-D658B2115E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5997-4917-A4FB-D658B2115EA4}"/>
            </c:ext>
          </c:extLst>
        </c:ser>
        <c:dLbls>
          <c:showLegendKey val="0"/>
          <c:showVal val="1"/>
          <c:showCatName val="0"/>
          <c:showSerName val="0"/>
          <c:showPercent val="0"/>
          <c:showBubbleSize val="0"/>
        </c:dLbls>
        <c:axId val="84219776"/>
        <c:axId val="84234240"/>
      </c:scatterChart>
      <c:valAx>
        <c:axId val="84219776"/>
        <c:scaling>
          <c:orientation val="minMax"/>
          <c:max val="7.8"/>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年度の大規模な地方債繰上償還により平成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年度の償還額が大幅に減少した</a:t>
          </a:r>
          <a:r>
            <a:rPr kumimoji="1" lang="ja-JP" altLang="en-US" sz="1100">
              <a:solidFill>
                <a:schemeClr val="dk1"/>
              </a:solidFill>
              <a:effectLst/>
              <a:latin typeface="+mn-lt"/>
              <a:ea typeface="+mn-ea"/>
              <a:cs typeface="+mn-cs"/>
            </a:rPr>
            <a:t>。臨時財政対策債の元利償還金は増加しているが、全体では</a:t>
          </a:r>
          <a:r>
            <a:rPr kumimoji="1" lang="ja-JP" altLang="ja-JP" sz="1100">
              <a:solidFill>
                <a:schemeClr val="dk1"/>
              </a:solidFill>
              <a:effectLst/>
              <a:latin typeface="+mn-lt"/>
              <a:ea typeface="+mn-ea"/>
              <a:cs typeface="+mn-cs"/>
            </a:rPr>
            <a:t>減少傾向にある。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年度に下水道事業に係る繰出基準の解釈に変更があったことにより、大幅な減となっている。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年度（単年）との比較では、「償還元金を超えない</a:t>
          </a:r>
          <a:r>
            <a:rPr kumimoji="1" lang="ja-JP" altLang="en-US" sz="1100">
              <a:solidFill>
                <a:schemeClr val="dk1"/>
              </a:solidFill>
              <a:effectLst/>
              <a:latin typeface="+mn-lt"/>
              <a:ea typeface="+mn-ea"/>
              <a:cs typeface="+mn-cs"/>
            </a:rPr>
            <a:t>借入</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により元利償還金、公営企業債の元利償還金に対する繰入金ともに減少傾向にあることから、</a:t>
          </a:r>
          <a:r>
            <a:rPr kumimoji="1" lang="ja-JP" altLang="ja-JP" sz="1100">
              <a:solidFill>
                <a:schemeClr val="dk1"/>
              </a:solidFill>
              <a:effectLst/>
              <a:latin typeface="+mn-lt"/>
              <a:ea typeface="+mn-ea"/>
              <a:cs typeface="+mn-cs"/>
            </a:rPr>
            <a:t>分子は減となっている。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本市では満期一括償還地方債の発行翌年度から</a:t>
          </a:r>
          <a:r>
            <a:rPr kumimoji="1" lang="en-US" altLang="ja-JP" sz="1000">
              <a:latin typeface="+mn-ea"/>
              <a:ea typeface="+mn-ea"/>
            </a:rPr>
            <a:t>5</a:t>
          </a:r>
          <a:r>
            <a:rPr kumimoji="1" lang="ja-JP" altLang="en-US" sz="1000">
              <a:latin typeface="+mn-ea"/>
              <a:ea typeface="+mn-ea"/>
            </a:rPr>
            <a:t>年間、発行額の</a:t>
          </a:r>
          <a:r>
            <a:rPr kumimoji="1" lang="en-US" altLang="ja-JP" sz="1000">
              <a:latin typeface="+mn-ea"/>
              <a:ea typeface="+mn-ea"/>
            </a:rPr>
            <a:t>5</a:t>
          </a:r>
          <a:r>
            <a:rPr kumimoji="1" lang="ja-JP" altLang="en-US" sz="1000">
              <a:latin typeface="+mn-ea"/>
              <a:ea typeface="+mn-ea"/>
            </a:rPr>
            <a:t>％を減債基金に毎年度積立し、</a:t>
          </a:r>
          <a:r>
            <a:rPr kumimoji="1" lang="en-US" altLang="ja-JP" sz="1000">
              <a:latin typeface="+mn-ea"/>
              <a:ea typeface="+mn-ea"/>
            </a:rPr>
            <a:t>5</a:t>
          </a:r>
          <a:r>
            <a:rPr kumimoji="1" lang="ja-JP" altLang="en-US" sz="1000">
              <a:latin typeface="+mn-ea"/>
              <a:ea typeface="+mn-ea"/>
            </a:rPr>
            <a:t>年後にそれまで積み立てた分を取り崩し、不足分については借換債を発行することで一括償還している。減債基金積立相当額の積立ルールでは発行額の</a:t>
          </a:r>
          <a:r>
            <a:rPr kumimoji="1" lang="en-US" altLang="ja-JP" sz="1000">
              <a:latin typeface="+mn-ea"/>
              <a:ea typeface="+mn-ea"/>
            </a:rPr>
            <a:t>30</a:t>
          </a:r>
          <a:r>
            <a:rPr kumimoji="1" lang="ja-JP" altLang="en-US" sz="1000">
              <a:latin typeface="+mn-ea"/>
              <a:ea typeface="+mn-ea"/>
            </a:rPr>
            <a:t>分の</a:t>
          </a:r>
          <a:r>
            <a:rPr kumimoji="1" lang="en-US" altLang="ja-JP" sz="1000">
              <a:latin typeface="+mn-ea"/>
              <a:ea typeface="+mn-ea"/>
            </a:rPr>
            <a:t>1</a:t>
          </a:r>
          <a:r>
            <a:rPr kumimoji="1" lang="ja-JP" altLang="en-US" sz="1000">
              <a:latin typeface="+mn-ea"/>
              <a:ea typeface="+mn-ea"/>
            </a:rPr>
            <a:t>を積み立てる設定であるため、基金残高と積立相当額に乖離が生じている。</a:t>
          </a:r>
          <a:endParaRPr kumimoji="1" lang="en-US" altLang="ja-JP" sz="10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市債の現在高については、臨時財政対策債を含む市債発行額が償還額を下回ったため減少となった。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公営企業債等繰入見込額については、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下水道事業に係る繰出基準の解釈に変更があったこと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大幅な減と</a:t>
          </a:r>
          <a:r>
            <a:rPr kumimoji="1" lang="ja-JP" altLang="en-US" sz="1100">
              <a:solidFill>
                <a:schemeClr val="dk1"/>
              </a:solidFill>
              <a:effectLst/>
              <a:latin typeface="+mn-lt"/>
              <a:ea typeface="+mn-ea"/>
              <a:cs typeface="+mn-cs"/>
            </a:rPr>
            <a:t>なり、平成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年度においても減少傾向にある。</a:t>
          </a:r>
          <a:endParaRPr lang="ja-JP" altLang="ja-JP" sz="1400">
            <a:effectLst/>
          </a:endParaRPr>
        </a:p>
        <a:p>
          <a:r>
            <a:rPr kumimoji="1" lang="ja-JP" altLang="en-US" sz="1100">
              <a:solidFill>
                <a:schemeClr val="dk1"/>
              </a:solidFill>
              <a:effectLst/>
              <a:latin typeface="+mn-lt"/>
              <a:ea typeface="+mn-ea"/>
              <a:cs typeface="+mn-cs"/>
            </a:rPr>
            <a:t>組合等負担等見込額</a:t>
          </a:r>
          <a:r>
            <a:rPr kumimoji="1" lang="ja-JP" altLang="ja-JP" sz="1100">
              <a:solidFill>
                <a:schemeClr val="dk1"/>
              </a:solidFill>
              <a:effectLst/>
              <a:latin typeface="+mn-lt"/>
              <a:ea typeface="+mn-ea"/>
              <a:cs typeface="+mn-cs"/>
            </a:rPr>
            <a:t>については、清掃施設の新炉建設に係る負担金が増加したこと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から、大幅な増となっている。</a:t>
          </a:r>
          <a:endParaRPr lang="ja-JP" altLang="ja-JP" sz="1400">
            <a:effectLst/>
          </a:endParaRPr>
        </a:p>
        <a:p>
          <a:r>
            <a:rPr kumimoji="1" lang="ja-JP" altLang="en-US" sz="1100">
              <a:solidFill>
                <a:schemeClr val="dk1"/>
              </a:solidFill>
              <a:effectLst/>
              <a:latin typeface="+mn-lt"/>
              <a:ea typeface="+mn-ea"/>
              <a:cs typeface="+mn-cs"/>
            </a:rPr>
            <a:t>組合等負担等見込額</a:t>
          </a:r>
          <a:r>
            <a:rPr kumimoji="1" lang="ja-JP" altLang="ja-JP" sz="1100">
              <a:solidFill>
                <a:schemeClr val="dk1"/>
              </a:solidFill>
              <a:effectLst/>
              <a:latin typeface="+mn-lt"/>
              <a:ea typeface="+mn-ea"/>
              <a:cs typeface="+mn-cs"/>
            </a:rPr>
            <a:t>などの増に比べ市債の現在高や公営企業債等繰入見込額などの減が上回ったことから、将来負担比率の分子は前年度に比べ減となっている。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群馬県太田市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財政調整金については、市税（個人市民税や法人市民税など）の増収などにより決算剰余金積立額が取り崩し額を上回ったことから、平成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年度ともに前年度に比べ増加している。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減債基金については、大型施設の建設に伴う地方債の償還に備え平成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億円積み立てたことから、平成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年度に比べ大幅な増となっている。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その他特定目的基金においては、野球場建設基金（平成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年度に廃止）約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億円全額を平成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年度に取り崩したことから、平成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年度に比べ大幅な減となっている。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財政調整金、減債基金、その他特定目的基金ともに、中長期的には減少傾向にある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が、基金全体のうち主となる財政調整基金について、健全な財政運営により適正な残高の維持に努めていく。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・東矢島土地区画整理事業基金：東矢島土地区画整理事業</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・福祉振興基金：福祉事業又は指定目的に伴う事業</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・野球場建設基金（平成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年度廃止）：平成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年度に全額取り崩したことから、皆減。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・東矢島土地区画整理事業基金：同事業の進捗に伴い毎年取り崩していることから、減少。</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・土地区画整理事業基金については、事業の進捗に伴い増減していく。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・その他の基金については、大きな変動要因は無い。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・景気の変動による法人市民税等の変動</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・法人市民税法人税割の税率改正による市税収入の減</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・合併特例債の発行終了（充当率の減）</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・税率改正による市税収入の減などの影響が大きく、今後は減少していく見込み</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であるが、健全な財政運営により適正な残高の維持に努めていく。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積立てた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を取り崩していっているため減少している。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新市民会館などの公共施設建設に伴う借入により令和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年度に地方債償還額がピークを迎えるため、平成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年度以降も計画的に取り崩していく予定である。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の有形固定資産減価償却率は</a:t>
          </a:r>
          <a:r>
            <a:rPr kumimoji="1" lang="en-US" altLang="ja-JP" sz="1100">
              <a:latin typeface="ＭＳ Ｐゴシック" panose="020B0600070205080204" pitchFamily="50" charset="-128"/>
              <a:ea typeface="ＭＳ Ｐゴシック" panose="020B0600070205080204" pitchFamily="50" charset="-128"/>
            </a:rPr>
            <a:t>56.7</a:t>
          </a:r>
          <a:r>
            <a:rPr kumimoji="1" lang="ja-JP" altLang="en-US" sz="1100">
              <a:latin typeface="ＭＳ Ｐゴシック" panose="020B0600070205080204" pitchFamily="50" charset="-128"/>
              <a:ea typeface="ＭＳ Ｐゴシック" panose="020B0600070205080204" pitchFamily="50" charset="-128"/>
            </a:rPr>
            <a:t>％であり、他団体の数値と比較して概ね標準的な数値と考えられる。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過去</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年間の数値を見ると増加傾向にあるものの、類似団体も同様の傾向があり、いずれの年度においても類似団体の平均値を下回っている。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今後も数値が大幅に上昇することがないように、太田市公共施設等総合管理計画を基本に必要な投資を継続的に行っていく。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163847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15124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26458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205220"/>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26458</xdr:rowOff>
    </xdr:from>
    <xdr:to>
      <xdr:col>15</xdr:col>
      <xdr:colOff>136525</xdr:colOff>
      <xdr:row>32</xdr:row>
      <xdr:rowOff>48048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2843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の債務償還比率は</a:t>
          </a:r>
          <a:r>
            <a:rPr kumimoji="1" lang="ja-JP" altLang="ja-JP" sz="1100">
              <a:solidFill>
                <a:schemeClr val="dk1"/>
              </a:solidFill>
              <a:effectLst/>
              <a:latin typeface="+mn-lt"/>
              <a:ea typeface="+mn-ea"/>
              <a:cs typeface="+mn-cs"/>
            </a:rPr>
            <a:t>前年より改善し</a:t>
          </a:r>
          <a:r>
            <a:rPr kumimoji="1" lang="ja-JP" altLang="en-US" sz="1100">
              <a:solidFill>
                <a:schemeClr val="dk1"/>
              </a:solidFill>
              <a:effectLst/>
              <a:latin typeface="+mn-lt"/>
              <a:ea typeface="+mn-ea"/>
              <a:cs typeface="+mn-cs"/>
            </a:rPr>
            <a:t>て</a:t>
          </a:r>
          <a:r>
            <a:rPr kumimoji="1" lang="en-US" altLang="ja-JP" sz="1100">
              <a:latin typeface="ＭＳ Ｐゴシック" panose="020B0600070205080204" pitchFamily="50" charset="-128"/>
              <a:ea typeface="ＭＳ Ｐゴシック" panose="020B0600070205080204" pitchFamily="50" charset="-128"/>
            </a:rPr>
            <a:t>560.6</a:t>
          </a:r>
          <a:r>
            <a:rPr kumimoji="1" lang="ja-JP" altLang="en-US" sz="1100">
              <a:latin typeface="ＭＳ Ｐゴシック" panose="020B0600070205080204" pitchFamily="50" charset="-128"/>
              <a:ea typeface="ＭＳ Ｐゴシック" panose="020B0600070205080204" pitchFamily="50" charset="-128"/>
            </a:rPr>
            <a:t>％となり、類似団体の平均値を下回った。太田市の将来負担比率は年々改善しており、実質公債費比率も</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と比較してわずかに悪化しているが、過去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年間で見ると改善傾向にあるため、債務償還比率も改善していくことが見込まれる。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今後も「償還元金を超えない市債の発行」を堅持することにより、数値の抑制に努めていく。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id="{00000000-0008-0000-0D00-00007B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id="{00000000-0008-0000-0D00-00007D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7" name="債務償還比率平均値テキスト">
          <a:extLst>
            <a:ext uri="{FF2B5EF4-FFF2-40B4-BE49-F238E27FC236}">
              <a16:creationId xmlns:a16="http://schemas.microsoft.com/office/drawing/2014/main" id="{00000000-0008-0000-0D00-00007F000000}"/>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137562</xdr:rowOff>
    </xdr:from>
    <xdr:to>
      <xdr:col>76</xdr:col>
      <xdr:colOff>73025</xdr:colOff>
      <xdr:row>31</xdr:row>
      <xdr:rowOff>67712</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744700" y="60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115989</xdr:rowOff>
    </xdr:from>
    <xdr:ext cx="469744" cy="259045"/>
    <xdr:sp macro="" textlink="">
      <xdr:nvSpPr>
        <xdr:cNvPr id="136" name="債務償還比率該当値テキスト">
          <a:extLst>
            <a:ext uri="{FF2B5EF4-FFF2-40B4-BE49-F238E27FC236}">
              <a16:creationId xmlns:a16="http://schemas.microsoft.com/office/drawing/2014/main" id="{00000000-0008-0000-0D00-000088000000}"/>
            </a:ext>
          </a:extLst>
        </xdr:cNvPr>
        <xdr:cNvSpPr txBox="1"/>
      </xdr:nvSpPr>
      <xdr:spPr>
        <a:xfrm>
          <a:off x="14846300" y="60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47413</xdr:rowOff>
    </xdr:from>
    <xdr:to>
      <xdr:col>72</xdr:col>
      <xdr:colOff>123825</xdr:colOff>
      <xdr:row>29</xdr:row>
      <xdr:rowOff>149013</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033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98213</xdr:rowOff>
    </xdr:from>
    <xdr:to>
      <xdr:col>76</xdr:col>
      <xdr:colOff>22225</xdr:colOff>
      <xdr:row>31</xdr:row>
      <xdr:rowOff>16912</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084300" y="5841788"/>
          <a:ext cx="711200" cy="26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a:extLst>
            <a:ext uri="{FF2B5EF4-FFF2-40B4-BE49-F238E27FC236}">
              <a16:creationId xmlns:a16="http://schemas.microsoft.com/office/drawing/2014/main" id="{00000000-0008-0000-0D00-00008B000000}"/>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165540</xdr:rowOff>
    </xdr:from>
    <xdr:ext cx="469744" cy="259045"/>
    <xdr:sp macro="" textlink="">
      <xdr:nvSpPr>
        <xdr:cNvPr id="140" name="n_1mainValue債務償還比率">
          <a:extLst>
            <a:ext uri="{FF2B5EF4-FFF2-40B4-BE49-F238E27FC236}">
              <a16:creationId xmlns:a16="http://schemas.microsoft.com/office/drawing/2014/main" id="{00000000-0008-0000-0D00-00008C000000}"/>
            </a:ext>
          </a:extLst>
        </xdr:cNvPr>
        <xdr:cNvSpPr txBox="1"/>
      </xdr:nvSpPr>
      <xdr:spPr>
        <a:xfrm>
          <a:off x="13836727" y="556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76217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5715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922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20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43815</xdr:rowOff>
    </xdr:from>
    <xdr:to>
      <xdr:col>15</xdr:col>
      <xdr:colOff>50800</xdr:colOff>
      <xdr:row>38</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558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85742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xdr:rowOff>
    </xdr:from>
    <xdr:to>
      <xdr:col>55</xdr:col>
      <xdr:colOff>50800</xdr:colOff>
      <xdr:row>39</xdr:row>
      <xdr:rowOff>108026</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6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29303</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5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6289</xdr:rowOff>
    </xdr:from>
    <xdr:to>
      <xdr:col>50</xdr:col>
      <xdr:colOff>165100</xdr:colOff>
      <xdr:row>39</xdr:row>
      <xdr:rowOff>107889</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6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57089</xdr:rowOff>
    </xdr:from>
    <xdr:to>
      <xdr:col>55</xdr:col>
      <xdr:colOff>0</xdr:colOff>
      <xdr:row>39</xdr:row>
      <xdr:rowOff>57226</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9639300" y="674363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4597</xdr:rowOff>
    </xdr:from>
    <xdr:to>
      <xdr:col>46</xdr:col>
      <xdr:colOff>38100</xdr:colOff>
      <xdr:row>39</xdr:row>
      <xdr:rowOff>106197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55397</xdr:rowOff>
    </xdr:from>
    <xdr:to>
      <xdr:col>50</xdr:col>
      <xdr:colOff>114300</xdr:colOff>
      <xdr:row>39</xdr:row>
      <xdr:rowOff>57089</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6741947"/>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71714</xdr:rowOff>
    </xdr:from>
    <xdr:to>
      <xdr:col>41</xdr:col>
      <xdr:colOff>101600</xdr:colOff>
      <xdr:row>39</xdr:row>
      <xdr:rowOff>1864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5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122514</xdr:rowOff>
    </xdr:from>
    <xdr:to>
      <xdr:col>45</xdr:col>
      <xdr:colOff>177800</xdr:colOff>
      <xdr:row>39</xdr:row>
      <xdr:rowOff>55397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637614"/>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124416</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4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122724</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4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18391</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3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61722</xdr:rowOff>
    </xdr:from>
    <xdr:to>
      <xdr:col>24</xdr:col>
      <xdr:colOff>62865</xdr:colOff>
      <xdr:row>61</xdr:row>
      <xdr:rowOff>22860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91472"/>
          <a:ext cx="0" cy="98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26687</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22860</xdr:rowOff>
    </xdr:from>
    <xdr:to>
      <xdr:col>24</xdr:col>
      <xdr:colOff>152400</xdr:colOff>
      <xdr:row>61</xdr:row>
      <xdr:rowOff>22860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0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8399</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61722</xdr:rowOff>
    </xdr:from>
    <xdr:to>
      <xdr:col>24</xdr:col>
      <xdr:colOff>152400</xdr:colOff>
      <xdr:row>55</xdr:row>
      <xdr:rowOff>61722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105935</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0500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127508</xdr:rowOff>
    </xdr:from>
    <xdr:to>
      <xdr:col>24</xdr:col>
      <xdr:colOff>114300</xdr:colOff>
      <xdr:row>59</xdr:row>
      <xdr:rowOff>57658</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36068</xdr:rowOff>
    </xdr:from>
    <xdr:to>
      <xdr:col>15</xdr:col>
      <xdr:colOff>101600</xdr:colOff>
      <xdr:row>59</xdr:row>
      <xdr:rowOff>137668</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138938</xdr:rowOff>
    </xdr:from>
    <xdr:to>
      <xdr:col>10</xdr:col>
      <xdr:colOff>165100</xdr:colOff>
      <xdr:row>60</xdr:row>
      <xdr:rowOff>69088</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xdr:rowOff>
    </xdr:from>
    <xdr:to>
      <xdr:col>24</xdr:col>
      <xdr:colOff>114300</xdr:colOff>
      <xdr:row>58</xdr:row>
      <xdr:rowOff>112522</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33799</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980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47498</xdr:rowOff>
    </xdr:from>
    <xdr:to>
      <xdr:col>20</xdr:col>
      <xdr:colOff>38100</xdr:colOff>
      <xdr:row>58</xdr:row>
      <xdr:rowOff>149098</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99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61722</xdr:rowOff>
    </xdr:from>
    <xdr:to>
      <xdr:col>24</xdr:col>
      <xdr:colOff>63500</xdr:colOff>
      <xdr:row>58</xdr:row>
      <xdr:rowOff>98298</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00582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154940</xdr:rowOff>
    </xdr:from>
    <xdr:to>
      <xdr:col>15</xdr:col>
      <xdr:colOff>101600</xdr:colOff>
      <xdr:row>64</xdr:row>
      <xdr:rowOff>85090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98298</xdr:rowOff>
    </xdr:from>
    <xdr:to>
      <xdr:col>19</xdr:col>
      <xdr:colOff>177800</xdr:colOff>
      <xdr:row>64</xdr:row>
      <xdr:rowOff>34290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042398"/>
          <a:ext cx="889000" cy="96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54356</xdr:rowOff>
    </xdr:from>
    <xdr:to>
      <xdr:col>10</xdr:col>
      <xdr:colOff>165100</xdr:colOff>
      <xdr:row>64</xdr:row>
      <xdr:rowOff>155956</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1968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34290</xdr:rowOff>
    </xdr:from>
    <xdr:to>
      <xdr:col>15</xdr:col>
      <xdr:colOff>50800</xdr:colOff>
      <xdr:row>64</xdr:row>
      <xdr:rowOff>105156</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2019300" y="1100709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154195</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992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85615</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165625</xdr:rowOff>
    </xdr:from>
    <xdr:ext cx="405111" cy="259045"/>
    <xdr:sp macro="" textlink="">
      <xdr:nvSpPr>
        <xdr:cNvPr id="183" name="n_1main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76217</xdr:rowOff>
    </xdr:from>
    <xdr:ext cx="405111" cy="259045"/>
    <xdr:sp macro="" textlink="">
      <xdr:nvSpPr>
        <xdr:cNvPr id="184" name="n_2main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147083</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111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8" name="【橋りょう・トンネル】&#10;一人当たり有形固定資産（償却資産）額最小値テキスト">
          <a:extLst>
            <a:ext uri="{FF2B5EF4-FFF2-40B4-BE49-F238E27FC236}">
              <a16:creationId xmlns:a16="http://schemas.microsoft.com/office/drawing/2014/main" id="{00000000-0008-0000-0E00-0000D0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0" name="【橋りょう・トンネル】&#10;一人当たり有形固定資産（償却資産）額最大値テキスト">
          <a:extLst>
            <a:ext uri="{FF2B5EF4-FFF2-40B4-BE49-F238E27FC236}">
              <a16:creationId xmlns:a16="http://schemas.microsoft.com/office/drawing/2014/main" id="{00000000-0008-0000-0E00-0000D2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12" name="【橋りょう・トンネル】&#10;一人当たり有形固定資産（償却資産）額平均値テキスト">
          <a:extLst>
            <a:ext uri="{FF2B5EF4-FFF2-40B4-BE49-F238E27FC236}">
              <a16:creationId xmlns:a16="http://schemas.microsoft.com/office/drawing/2014/main" id="{00000000-0008-0000-0E00-0000D4000000}"/>
            </a:ext>
          </a:extLst>
        </xdr:cNvPr>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47982</xdr:rowOff>
    </xdr:from>
    <xdr:to>
      <xdr:col>55</xdr:col>
      <xdr:colOff>50800</xdr:colOff>
      <xdr:row>61</xdr:row>
      <xdr:rowOff>149582</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10426700" y="105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70859</xdr:rowOff>
    </xdr:from>
    <xdr:ext cx="534377" cy="259045"/>
    <xdr:sp macro="" textlink="">
      <xdr:nvSpPr>
        <xdr:cNvPr id="223" name="【橋りょう・トンネル】&#10;一人当たり有形固定資産（償却資産）額該当値テキスト">
          <a:extLst>
            <a:ext uri="{FF2B5EF4-FFF2-40B4-BE49-F238E27FC236}">
              <a16:creationId xmlns:a16="http://schemas.microsoft.com/office/drawing/2014/main" id="{00000000-0008-0000-0E00-0000DF000000}"/>
            </a:ext>
          </a:extLst>
        </xdr:cNvPr>
        <xdr:cNvSpPr txBox="1"/>
      </xdr:nvSpPr>
      <xdr:spPr>
        <a:xfrm>
          <a:off x="10515600" y="103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48646</xdr:rowOff>
    </xdr:from>
    <xdr:to>
      <xdr:col>50</xdr:col>
      <xdr:colOff>165100</xdr:colOff>
      <xdr:row>61</xdr:row>
      <xdr:rowOff>150246</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9588500" y="10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98782</xdr:rowOff>
    </xdr:from>
    <xdr:to>
      <xdr:col>55</xdr:col>
      <xdr:colOff>0</xdr:colOff>
      <xdr:row>61</xdr:row>
      <xdr:rowOff>99446</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9639300" y="10557232"/>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114034</xdr:rowOff>
    </xdr:from>
    <xdr:to>
      <xdr:col>46</xdr:col>
      <xdr:colOff>38100</xdr:colOff>
      <xdr:row>64</xdr:row>
      <xdr:rowOff>44184</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8699500" y="109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99446</xdr:rowOff>
    </xdr:from>
    <xdr:to>
      <xdr:col>50</xdr:col>
      <xdr:colOff>114300</xdr:colOff>
      <xdr:row>63</xdr:row>
      <xdr:rowOff>164834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8750300" y="10557896"/>
          <a:ext cx="889000" cy="4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115946</xdr:rowOff>
    </xdr:from>
    <xdr:to>
      <xdr:col>41</xdr:col>
      <xdr:colOff>101600</xdr:colOff>
      <xdr:row>64</xdr:row>
      <xdr:rowOff>46096</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7810500" y="109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164834</xdr:rowOff>
    </xdr:from>
    <xdr:to>
      <xdr:col>45</xdr:col>
      <xdr:colOff>177800</xdr:colOff>
      <xdr:row>63</xdr:row>
      <xdr:rowOff>166746</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7861300" y="10966184"/>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0" name="n_1ave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1" name="n_2ave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2" name="n_3ave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166773</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00000000-0008-0000-0E00-0000E9000000}"/>
            </a:ext>
          </a:extLst>
        </xdr:cNvPr>
        <xdr:cNvSpPr txBox="1"/>
      </xdr:nvSpPr>
      <xdr:spPr>
        <a:xfrm>
          <a:off x="9359411" y="10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35311</xdr:rowOff>
    </xdr:from>
    <xdr:ext cx="469744" cy="259045"/>
    <xdr:sp macro="" textlink="">
      <xdr:nvSpPr>
        <xdr:cNvPr id="234" name="n_2main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8515428" y="110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37223</xdr:rowOff>
    </xdr:from>
    <xdr:ext cx="469744" cy="259045"/>
    <xdr:sp macro="" textlink="">
      <xdr:nvSpPr>
        <xdr:cNvPr id="235" name="n_3main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7626428" y="1101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a:extLst>
            <a:ext uri="{FF2B5EF4-FFF2-40B4-BE49-F238E27FC236}">
              <a16:creationId xmlns:a16="http://schemas.microsoft.com/office/drawing/2014/main" id="{00000000-0008-0000-0E00-00000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1" name="【公営住宅】&#10;有形固定資産減価償却率最小値テキスト">
          <a:extLst>
            <a:ext uri="{FF2B5EF4-FFF2-40B4-BE49-F238E27FC236}">
              <a16:creationId xmlns:a16="http://schemas.microsoft.com/office/drawing/2014/main" id="{00000000-0008-0000-0E00-00000501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3" name="【公営住宅】&#10;有形固定資産減価償却率最大値テキスト">
          <a:extLst>
            <a:ext uri="{FF2B5EF4-FFF2-40B4-BE49-F238E27FC236}">
              <a16:creationId xmlns:a16="http://schemas.microsoft.com/office/drawing/2014/main" id="{00000000-0008-0000-0E00-00000701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5" name="【公営住宅】&#10;有形固定資産減価償却率平均値テキスト">
          <a:extLst>
            <a:ext uri="{FF2B5EF4-FFF2-40B4-BE49-F238E27FC236}">
              <a16:creationId xmlns:a16="http://schemas.microsoft.com/office/drawing/2014/main" id="{00000000-0008-0000-0E00-000009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66" name="フローチャート: 判断 265">
          <a:extLst>
            <a:ext uri="{FF2B5EF4-FFF2-40B4-BE49-F238E27FC236}">
              <a16:creationId xmlns:a16="http://schemas.microsoft.com/office/drawing/2014/main" id="{00000000-0008-0000-0E00-00000A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67" name="フローチャート: 判断 266">
          <a:extLst>
            <a:ext uri="{FF2B5EF4-FFF2-40B4-BE49-F238E27FC236}">
              <a16:creationId xmlns:a16="http://schemas.microsoft.com/office/drawing/2014/main" id="{00000000-0008-0000-0E00-00000B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275" name="楕円 274">
          <a:extLst>
            <a:ext uri="{FF2B5EF4-FFF2-40B4-BE49-F238E27FC236}">
              <a16:creationId xmlns:a16="http://schemas.microsoft.com/office/drawing/2014/main" id="{00000000-0008-0000-0E00-000013010000}"/>
            </a:ext>
          </a:extLst>
        </xdr:cNvPr>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00000000-0008-0000-0E00-000014010000}"/>
            </a:ext>
          </a:extLst>
        </xdr:cNvPr>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77" name="楕円 276">
          <a:extLst>
            <a:ext uri="{FF2B5EF4-FFF2-40B4-BE49-F238E27FC236}">
              <a16:creationId xmlns:a16="http://schemas.microsoft.com/office/drawing/2014/main" id="{00000000-0008-0000-0E00-000015010000}"/>
            </a:ext>
          </a:extLst>
        </xdr:cNvPr>
        <xdr:cNvSpPr/>
      </xdr:nvSpPr>
      <xdr:spPr>
        <a:xfrm>
          <a:off x="3746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3797300" y="139788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135255</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2908300" y="14001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81</xdr:row>
      <xdr:rowOff>167639</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2019300" y="140227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3" name="n_1aveValue【公営住宅】&#10;有形固定資産減価償却率">
          <a:extLst>
            <a:ext uri="{FF2B5EF4-FFF2-40B4-BE49-F238E27FC236}">
              <a16:creationId xmlns:a16="http://schemas.microsoft.com/office/drawing/2014/main" id="{00000000-0008-0000-0E00-00001B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4" name="n_2aveValue【公営住宅】&#10;有形固定資産減価償却率">
          <a:extLst>
            <a:ext uri="{FF2B5EF4-FFF2-40B4-BE49-F238E27FC236}">
              <a16:creationId xmlns:a16="http://schemas.microsoft.com/office/drawing/2014/main" id="{00000000-0008-0000-0E00-00001C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5" name="n_3aveValue【公営住宅】&#10;有形固定資産減価償却率">
          <a:extLst>
            <a:ext uri="{FF2B5EF4-FFF2-40B4-BE49-F238E27FC236}">
              <a16:creationId xmlns:a16="http://schemas.microsoft.com/office/drawing/2014/main" id="{00000000-0008-0000-0E00-00001D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86" name="n_1mainValue【公営住宅】&#10;有形固定資産減価償却率">
          <a:extLst>
            <a:ext uri="{FF2B5EF4-FFF2-40B4-BE49-F238E27FC236}">
              <a16:creationId xmlns:a16="http://schemas.microsoft.com/office/drawing/2014/main" id="{00000000-0008-0000-0E00-00001E010000}"/>
            </a:ext>
          </a:extLst>
        </xdr:cNvPr>
        <xdr:cNvSpPr txBox="1"/>
      </xdr:nvSpPr>
      <xdr:spPr>
        <a:xfrm>
          <a:off x="3582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87" name="n_2mainValue【公営住宅】&#10;有形固定資産減価償却率">
          <a:extLst>
            <a:ext uri="{FF2B5EF4-FFF2-40B4-BE49-F238E27FC236}">
              <a16:creationId xmlns:a16="http://schemas.microsoft.com/office/drawing/2014/main" id="{00000000-0008-0000-0E00-00001F010000}"/>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88" name="n_3mainValue【公営住宅】&#10;有形固定資産減価償却率">
          <a:extLst>
            <a:ext uri="{FF2B5EF4-FFF2-40B4-BE49-F238E27FC236}">
              <a16:creationId xmlns:a16="http://schemas.microsoft.com/office/drawing/2014/main" id="{00000000-0008-0000-0E00-000020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5" name="【公営住宅】&#10;一人当たり面積最小値テキスト">
          <a:extLst>
            <a:ext uri="{FF2B5EF4-FFF2-40B4-BE49-F238E27FC236}">
              <a16:creationId xmlns:a16="http://schemas.microsoft.com/office/drawing/2014/main" id="{00000000-0008-0000-0E00-00003B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17" name="【公営住宅】&#10;一人当たり面積最大値テキスト">
          <a:extLst>
            <a:ext uri="{FF2B5EF4-FFF2-40B4-BE49-F238E27FC236}">
              <a16:creationId xmlns:a16="http://schemas.microsoft.com/office/drawing/2014/main" id="{00000000-0008-0000-0E00-00003D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19" name="【公営住宅】&#10;一人当たり面積平均値テキスト">
          <a:extLst>
            <a:ext uri="{FF2B5EF4-FFF2-40B4-BE49-F238E27FC236}">
              <a16:creationId xmlns:a16="http://schemas.microsoft.com/office/drawing/2014/main" id="{00000000-0008-0000-0E00-00003F01000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1" name="フローチャート: 判断 320">
          <a:extLst>
            <a:ext uri="{FF2B5EF4-FFF2-40B4-BE49-F238E27FC236}">
              <a16:creationId xmlns:a16="http://schemas.microsoft.com/office/drawing/2014/main" id="{00000000-0008-0000-0E00-000041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108131</xdr:rowOff>
    </xdr:from>
    <xdr:to>
      <xdr:col>55</xdr:col>
      <xdr:colOff>50800</xdr:colOff>
      <xdr:row>78</xdr:row>
      <xdr:rowOff>38281</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0426700" y="133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61158</xdr:rowOff>
    </xdr:from>
    <xdr:ext cx="469744" cy="259045"/>
    <xdr:sp macro="" textlink="">
      <xdr:nvSpPr>
        <xdr:cNvPr id="330" name="【公営住宅】&#10;一人当たり面積該当値テキスト">
          <a:extLst>
            <a:ext uri="{FF2B5EF4-FFF2-40B4-BE49-F238E27FC236}">
              <a16:creationId xmlns:a16="http://schemas.microsoft.com/office/drawing/2014/main" id="{00000000-0008-0000-0E00-00004A010000}"/>
            </a:ext>
          </a:extLst>
        </xdr:cNvPr>
        <xdr:cNvSpPr txBox="1"/>
      </xdr:nvSpPr>
      <xdr:spPr>
        <a:xfrm>
          <a:off x="10515600" y="1326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99968</xdr:rowOff>
    </xdr:from>
    <xdr:to>
      <xdr:col>50</xdr:col>
      <xdr:colOff>165100</xdr:colOff>
      <xdr:row>78</xdr:row>
      <xdr:rowOff>30118</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9588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150768</xdr:rowOff>
    </xdr:from>
    <xdr:to>
      <xdr:col>55</xdr:col>
      <xdr:colOff>0</xdr:colOff>
      <xdr:row>77</xdr:row>
      <xdr:rowOff>158931</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9639300" y="1335241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77107</xdr:rowOff>
    </xdr:from>
    <xdr:to>
      <xdr:col>46</xdr:col>
      <xdr:colOff>38100</xdr:colOff>
      <xdr:row>78</xdr:row>
      <xdr:rowOff>7257</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8699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127907</xdr:rowOff>
    </xdr:from>
    <xdr:to>
      <xdr:col>50</xdr:col>
      <xdr:colOff>114300</xdr:colOff>
      <xdr:row>77</xdr:row>
      <xdr:rowOff>150768</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8750300" y="133295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78739</xdr:rowOff>
    </xdr:from>
    <xdr:to>
      <xdr:col>41</xdr:col>
      <xdr:colOff>101600</xdr:colOff>
      <xdr:row>78</xdr:row>
      <xdr:rowOff>8889</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7810500" y="132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127907</xdr:rowOff>
    </xdr:from>
    <xdr:to>
      <xdr:col>45</xdr:col>
      <xdr:colOff>177800</xdr:colOff>
      <xdr:row>77</xdr:row>
      <xdr:rowOff>129539</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7861300" y="133295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37" name="n_1aveValue【公営住宅】&#10;一人当たり面積">
          <a:extLst>
            <a:ext uri="{FF2B5EF4-FFF2-40B4-BE49-F238E27FC236}">
              <a16:creationId xmlns:a16="http://schemas.microsoft.com/office/drawing/2014/main" id="{00000000-0008-0000-0E00-000051010000}"/>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38" name="n_2aveValue【公営住宅】&#10;一人当たり面積">
          <a:extLst>
            <a:ext uri="{FF2B5EF4-FFF2-40B4-BE49-F238E27FC236}">
              <a16:creationId xmlns:a16="http://schemas.microsoft.com/office/drawing/2014/main" id="{00000000-0008-0000-0E00-000052010000}"/>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39" name="n_3aveValue【公営住宅】&#10;一人当たり面積">
          <a:extLst>
            <a:ext uri="{FF2B5EF4-FFF2-40B4-BE49-F238E27FC236}">
              <a16:creationId xmlns:a16="http://schemas.microsoft.com/office/drawing/2014/main" id="{00000000-0008-0000-0E00-00005301000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46645</xdr:rowOff>
    </xdr:from>
    <xdr:ext cx="469744" cy="259045"/>
    <xdr:sp macro="" textlink="">
      <xdr:nvSpPr>
        <xdr:cNvPr id="340" name="n_1mainValue【公営住宅】&#10;一人当たり面積">
          <a:extLst>
            <a:ext uri="{FF2B5EF4-FFF2-40B4-BE49-F238E27FC236}">
              <a16:creationId xmlns:a16="http://schemas.microsoft.com/office/drawing/2014/main" id="{00000000-0008-0000-0E00-000054010000}"/>
            </a:ext>
          </a:extLst>
        </xdr:cNvPr>
        <xdr:cNvSpPr txBox="1"/>
      </xdr:nvSpPr>
      <xdr:spPr>
        <a:xfrm>
          <a:off x="9391727" y="13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23784</xdr:rowOff>
    </xdr:from>
    <xdr:ext cx="469744" cy="259045"/>
    <xdr:sp macro="" textlink="">
      <xdr:nvSpPr>
        <xdr:cNvPr id="341" name="n_2mainValue【公営住宅】&#10;一人当たり面積">
          <a:extLst>
            <a:ext uri="{FF2B5EF4-FFF2-40B4-BE49-F238E27FC236}">
              <a16:creationId xmlns:a16="http://schemas.microsoft.com/office/drawing/2014/main" id="{00000000-0008-0000-0E00-000055010000}"/>
            </a:ext>
          </a:extLst>
        </xdr:cNvPr>
        <xdr:cNvSpPr txBox="1"/>
      </xdr:nvSpPr>
      <xdr:spPr>
        <a:xfrm>
          <a:off x="85154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25416</xdr:rowOff>
    </xdr:from>
    <xdr:ext cx="469744" cy="259045"/>
    <xdr:sp macro="" textlink="">
      <xdr:nvSpPr>
        <xdr:cNvPr id="342" name="n_3mainValue【公営住宅】&#10;一人当たり面積">
          <a:extLst>
            <a:ext uri="{FF2B5EF4-FFF2-40B4-BE49-F238E27FC236}">
              <a16:creationId xmlns:a16="http://schemas.microsoft.com/office/drawing/2014/main" id="{00000000-0008-0000-0E00-000056010000}"/>
            </a:ext>
          </a:extLst>
        </xdr:cNvPr>
        <xdr:cNvSpPr txBox="1"/>
      </xdr:nvSpPr>
      <xdr:spPr>
        <a:xfrm>
          <a:off x="7626427" y="1305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8" name="【認定こども園・幼稚園・保育所】&#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119697</xdr:rowOff>
    </xdr:from>
    <xdr:to>
      <xdr:col>81</xdr:col>
      <xdr:colOff>101600</xdr:colOff>
      <xdr:row>40</xdr:row>
      <xdr:rowOff>49847</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68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39</xdr:row>
      <xdr:rowOff>170497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68427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45403</xdr:rowOff>
    </xdr:from>
    <xdr:to>
      <xdr:col>76</xdr:col>
      <xdr:colOff>165100</xdr:colOff>
      <xdr:row>40</xdr:row>
      <xdr:rowOff>147003</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69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170497</xdr:rowOff>
    </xdr:from>
    <xdr:to>
      <xdr:col>81</xdr:col>
      <xdr:colOff>50800</xdr:colOff>
      <xdr:row>40</xdr:row>
      <xdr:rowOff>96203</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6857047"/>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25400</xdr:rowOff>
    </xdr:from>
    <xdr:to>
      <xdr:col>72</xdr:col>
      <xdr:colOff>38100</xdr:colOff>
      <xdr:row>35</xdr:row>
      <xdr:rowOff>127000</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1365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76200</xdr:rowOff>
    </xdr:from>
    <xdr:to>
      <xdr:col>76</xdr:col>
      <xdr:colOff>114300</xdr:colOff>
      <xdr:row>40</xdr:row>
      <xdr:rowOff>96203</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3703300" y="6076950"/>
          <a:ext cx="889000" cy="8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00000000-0008-0000-0E00-00009A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40974</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5266044" y="6898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138130</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4389744" y="699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143527</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3500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00000000-0008-0000-0E00-0000B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00000000-0008-0000-0E00-0000B6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00000000-0008-0000-0E00-0000B8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00000000-0008-0000-0E00-0000BA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00000000-0008-0000-0E00-0000C5010000}"/>
            </a:ext>
          </a:extLst>
        </xdr:cNvPr>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9494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xdr:rowOff>
    </xdr:from>
    <xdr:to>
      <xdr:col>107</xdr:col>
      <xdr:colOff>50800</xdr:colOff>
      <xdr:row>41</xdr:row>
      <xdr:rowOff>23622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9545300" y="7039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00000000-0008-0000-0E00-0000CC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00000000-0008-0000-0E00-0000CD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00000000-0008-0000-0E00-0000CE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00000000-0008-0000-0E00-0000CF010000}"/>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00000000-0008-0000-0E00-0000D0010000}"/>
            </a:ext>
          </a:extLst>
        </xdr:cNvPr>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19310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00000000-0008-0000-0E00-0000E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00000000-0008-0000-0E00-0000EB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00000000-0008-0000-0E00-0000ED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00000000-0008-0000-0E00-0000EF01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00000000-0008-0000-0E00-0000FA01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07" name="楕円 506">
          <a:extLst>
            <a:ext uri="{FF2B5EF4-FFF2-40B4-BE49-F238E27FC236}">
              <a16:creationId xmlns:a16="http://schemas.microsoft.com/office/drawing/2014/main" id="{00000000-0008-0000-0E00-0000FB010000}"/>
            </a:ext>
          </a:extLst>
        </xdr:cNvPr>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110490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5481300" y="103327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144780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4592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61</xdr:row>
      <xdr:rowOff>80010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3703300" y="10431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3" name="n_1aveValue【学校施設】&#10;有形固定資産減価償却率">
          <a:extLst>
            <a:ext uri="{FF2B5EF4-FFF2-40B4-BE49-F238E27FC236}">
              <a16:creationId xmlns:a16="http://schemas.microsoft.com/office/drawing/2014/main" id="{00000000-0008-0000-0E00-00000102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14" name="n_2aveValue【学校施設】&#10;有形固定資産減価償却率">
          <a:extLst>
            <a:ext uri="{FF2B5EF4-FFF2-40B4-BE49-F238E27FC236}">
              <a16:creationId xmlns:a16="http://schemas.microsoft.com/office/drawing/2014/main" id="{00000000-0008-0000-0E00-000002020000}"/>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15" name="n_3aveValue【学校施設】&#10;有形固定資産減価償却率">
          <a:extLst>
            <a:ext uri="{FF2B5EF4-FFF2-40B4-BE49-F238E27FC236}">
              <a16:creationId xmlns:a16="http://schemas.microsoft.com/office/drawing/2014/main" id="{00000000-0008-0000-0E00-00000302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16" name="n_1main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17" name="n_2main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18" name="n_3main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E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E00-000020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46" name="【学校施設】&#10;一人当たり面積最大値テキスト">
          <a:extLst>
            <a:ext uri="{FF2B5EF4-FFF2-40B4-BE49-F238E27FC236}">
              <a16:creationId xmlns:a16="http://schemas.microsoft.com/office/drawing/2014/main" id="{00000000-0008-0000-0E00-000022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E00-00002402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119380</xdr:rowOff>
    </xdr:from>
    <xdr:to>
      <xdr:col>116</xdr:col>
      <xdr:colOff>114300</xdr:colOff>
      <xdr:row>60</xdr:row>
      <xdr:rowOff>49530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142257</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E00-00002F020000}"/>
            </a:ext>
          </a:extLst>
        </xdr:cNvPr>
        <xdr:cNvSpPr txBox="1"/>
      </xdr:nvSpPr>
      <xdr:spPr>
        <a:xfrm>
          <a:off x="22199600"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127000</xdr:rowOff>
    </xdr:from>
    <xdr:to>
      <xdr:col>112</xdr:col>
      <xdr:colOff>38100</xdr:colOff>
      <xdr:row>60</xdr:row>
      <xdr:rowOff>57150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170180</xdr:rowOff>
    </xdr:from>
    <xdr:to>
      <xdr:col>116</xdr:col>
      <xdr:colOff>63500</xdr:colOff>
      <xdr:row>60</xdr:row>
      <xdr:rowOff>6350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1323300" y="10285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39370</xdr:rowOff>
    </xdr:from>
    <xdr:to>
      <xdr:col>107</xdr:col>
      <xdr:colOff>101600</xdr:colOff>
      <xdr:row>60</xdr:row>
      <xdr:rowOff>140970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103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6350</xdr:rowOff>
    </xdr:from>
    <xdr:to>
      <xdr:col>111</xdr:col>
      <xdr:colOff>177800</xdr:colOff>
      <xdr:row>60</xdr:row>
      <xdr:rowOff>90170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0434300" y="102933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115570</xdr:rowOff>
    </xdr:from>
    <xdr:to>
      <xdr:col>102</xdr:col>
      <xdr:colOff>165100</xdr:colOff>
      <xdr:row>60</xdr:row>
      <xdr:rowOff>45720</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166370</xdr:rowOff>
    </xdr:from>
    <xdr:to>
      <xdr:col>107</xdr:col>
      <xdr:colOff>50800</xdr:colOff>
      <xdr:row>60</xdr:row>
      <xdr:rowOff>90170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9545300" y="102819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66" name="n_1aveValue【学校施設】&#10;一人当たり面積">
          <a:extLst>
            <a:ext uri="{FF2B5EF4-FFF2-40B4-BE49-F238E27FC236}">
              <a16:creationId xmlns:a16="http://schemas.microsoft.com/office/drawing/2014/main" id="{00000000-0008-0000-0E00-000036020000}"/>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67" name="n_2aveValue【学校施設】&#10;一人当たり面積">
          <a:extLst>
            <a:ext uri="{FF2B5EF4-FFF2-40B4-BE49-F238E27FC236}">
              <a16:creationId xmlns:a16="http://schemas.microsoft.com/office/drawing/2014/main" id="{00000000-0008-0000-0E00-000037020000}"/>
            </a:ext>
          </a:extLst>
        </xdr:cNvPr>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568" name="n_3aveValue【学校施設】&#10;一人当たり面積">
          <a:extLst>
            <a:ext uri="{FF2B5EF4-FFF2-40B4-BE49-F238E27FC236}">
              <a16:creationId xmlns:a16="http://schemas.microsoft.com/office/drawing/2014/main" id="{00000000-0008-0000-0E00-000038020000}"/>
            </a:ext>
          </a:extLst>
        </xdr:cNvPr>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73677</xdr:rowOff>
    </xdr:from>
    <xdr:ext cx="469744" cy="259045"/>
    <xdr:sp macro="" textlink="">
      <xdr:nvSpPr>
        <xdr:cNvPr id="569" name="n_1mainValue【学校施設】&#10;一人当たり面積">
          <a:extLst>
            <a:ext uri="{FF2B5EF4-FFF2-40B4-BE49-F238E27FC236}">
              <a16:creationId xmlns:a16="http://schemas.microsoft.com/office/drawing/2014/main" id="{00000000-0008-0000-0E00-000039020000}"/>
            </a:ext>
          </a:extLst>
        </xdr:cNvPr>
        <xdr:cNvSpPr txBox="1"/>
      </xdr:nvSpPr>
      <xdr:spPr>
        <a:xfrm>
          <a:off x="210757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157497</xdr:rowOff>
    </xdr:from>
    <xdr:ext cx="469744" cy="259045"/>
    <xdr:sp macro="" textlink="">
      <xdr:nvSpPr>
        <xdr:cNvPr id="570" name="n_2mainValue【学校施設】&#10;一人当たり面積">
          <a:extLst>
            <a:ext uri="{FF2B5EF4-FFF2-40B4-BE49-F238E27FC236}">
              <a16:creationId xmlns:a16="http://schemas.microsoft.com/office/drawing/2014/main" id="{00000000-0008-0000-0E00-00003A020000}"/>
            </a:ext>
          </a:extLst>
        </xdr:cNvPr>
        <xdr:cNvSpPr txBox="1"/>
      </xdr:nvSpPr>
      <xdr:spPr>
        <a:xfrm>
          <a:off x="20199427" y="101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62247</xdr:rowOff>
    </xdr:from>
    <xdr:ext cx="469744" cy="259045"/>
    <xdr:sp macro="" textlink="">
      <xdr:nvSpPr>
        <xdr:cNvPr id="571" name="n_3mainValue【学校施設】&#10;一人当たり面積">
          <a:extLst>
            <a:ext uri="{FF2B5EF4-FFF2-40B4-BE49-F238E27FC236}">
              <a16:creationId xmlns:a16="http://schemas.microsoft.com/office/drawing/2014/main" id="{00000000-0008-0000-0E00-00003B020000}"/>
            </a:ext>
          </a:extLst>
        </xdr:cNvPr>
        <xdr:cNvSpPr txBox="1"/>
      </xdr:nvSpPr>
      <xdr:spPr>
        <a:xfrm>
          <a:off x="1931042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00000000-0008-0000-0E00-00005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97" name="【児童館】&#10;有形固定資産減価償却率最小値テキスト">
          <a:extLst>
            <a:ext uri="{FF2B5EF4-FFF2-40B4-BE49-F238E27FC236}">
              <a16:creationId xmlns:a16="http://schemas.microsoft.com/office/drawing/2014/main" id="{00000000-0008-0000-0E00-000055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9" name="【児童館】&#10;有形固定資産減価償却率最大値テキスト">
          <a:extLst>
            <a:ext uri="{FF2B5EF4-FFF2-40B4-BE49-F238E27FC236}">
              <a16:creationId xmlns:a16="http://schemas.microsoft.com/office/drawing/2014/main" id="{00000000-0008-0000-0E00-000057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1" name="【児童館】&#10;有形固定資産減価償却率平均値テキスト">
          <a:extLst>
            <a:ext uri="{FF2B5EF4-FFF2-40B4-BE49-F238E27FC236}">
              <a16:creationId xmlns:a16="http://schemas.microsoft.com/office/drawing/2014/main" id="{00000000-0008-0000-0E00-000059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6268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71138</xdr:rowOff>
    </xdr:from>
    <xdr:ext cx="405111" cy="259045"/>
    <xdr:sp macro="" textlink="">
      <xdr:nvSpPr>
        <xdr:cNvPr id="612" name="【児童館】&#10;有形固定資産減価償却率該当値テキスト">
          <a:extLst>
            <a:ext uri="{FF2B5EF4-FFF2-40B4-BE49-F238E27FC236}">
              <a16:creationId xmlns:a16="http://schemas.microsoft.com/office/drawing/2014/main" id="{00000000-0008-0000-0E00-000064020000}"/>
            </a:ext>
          </a:extLst>
        </xdr:cNvPr>
        <xdr:cNvSpPr txBox="1"/>
      </xdr:nvSpPr>
      <xdr:spPr>
        <a:xfrm>
          <a:off x="16357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99061</xdr:rowOff>
    </xdr:from>
    <xdr:to>
      <xdr:col>85</xdr:col>
      <xdr:colOff>127000</xdr:colOff>
      <xdr:row>81</xdr:row>
      <xdr:rowOff>156211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5481300" y="139865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3811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4592300" y="14043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3811</xdr:rowOff>
    </xdr:from>
    <xdr:to>
      <xdr:col>76</xdr:col>
      <xdr:colOff>114300</xdr:colOff>
      <xdr:row>82</xdr:row>
      <xdr:rowOff>120014</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3703300" y="14062711"/>
          <a:ext cx="8890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19" name="n_1aveValue【児童館】&#10;有形固定資産減価償却率">
          <a:extLst>
            <a:ext uri="{FF2B5EF4-FFF2-40B4-BE49-F238E27FC236}">
              <a16:creationId xmlns:a16="http://schemas.microsoft.com/office/drawing/2014/main" id="{00000000-0008-0000-0E00-00006B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0" name="n_2aveValue【児童館】&#10;有形固定資産減価償却率">
          <a:extLst>
            <a:ext uri="{FF2B5EF4-FFF2-40B4-BE49-F238E27FC236}">
              <a16:creationId xmlns:a16="http://schemas.microsoft.com/office/drawing/2014/main" id="{00000000-0008-0000-0E00-00006C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1" name="n_3aveValue【児童館】&#10;有形固定資産減価償却率">
          <a:extLst>
            <a:ext uri="{FF2B5EF4-FFF2-40B4-BE49-F238E27FC236}">
              <a16:creationId xmlns:a16="http://schemas.microsoft.com/office/drawing/2014/main" id="{00000000-0008-0000-0E00-00006D020000}"/>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52088</xdr:rowOff>
    </xdr:from>
    <xdr:ext cx="405111" cy="259045"/>
    <xdr:sp macro="" textlink="">
      <xdr:nvSpPr>
        <xdr:cNvPr id="622" name="n_1mainValue【児童館】&#10;有形固定資産減価償却率">
          <a:extLst>
            <a:ext uri="{FF2B5EF4-FFF2-40B4-BE49-F238E27FC236}">
              <a16:creationId xmlns:a16="http://schemas.microsoft.com/office/drawing/2014/main" id="{00000000-0008-0000-0E00-00006E020000}"/>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23" name="n_2mainValue【児童館】&#10;有形固定資産減価償却率">
          <a:extLst>
            <a:ext uri="{FF2B5EF4-FFF2-40B4-BE49-F238E27FC236}">
              <a16:creationId xmlns:a16="http://schemas.microsoft.com/office/drawing/2014/main" id="{00000000-0008-0000-0E00-00006F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15891</xdr:rowOff>
    </xdr:from>
    <xdr:ext cx="405111" cy="259045"/>
    <xdr:sp macro="" textlink="">
      <xdr:nvSpPr>
        <xdr:cNvPr id="624" name="n_3mainValue【児童館】&#10;有形固定資産減価償却率">
          <a:extLst>
            <a:ext uri="{FF2B5EF4-FFF2-40B4-BE49-F238E27FC236}">
              <a16:creationId xmlns:a16="http://schemas.microsoft.com/office/drawing/2014/main" id="{00000000-0008-0000-0E00-000070020000}"/>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9" name="【児童館】&#10;一人当たり面積最小値テキスト">
          <a:extLst>
            <a:ext uri="{FF2B5EF4-FFF2-40B4-BE49-F238E27FC236}">
              <a16:creationId xmlns:a16="http://schemas.microsoft.com/office/drawing/2014/main" id="{00000000-0008-0000-0E00-000089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1" name="【児童館】&#10;一人当たり面積最大値テキスト">
          <a:extLst>
            <a:ext uri="{FF2B5EF4-FFF2-40B4-BE49-F238E27FC236}">
              <a16:creationId xmlns:a16="http://schemas.microsoft.com/office/drawing/2014/main" id="{00000000-0008-0000-0E00-00008B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3" name="【児童館】&#10;一人当たり面積平均値テキスト">
          <a:extLst>
            <a:ext uri="{FF2B5EF4-FFF2-40B4-BE49-F238E27FC236}">
              <a16:creationId xmlns:a16="http://schemas.microsoft.com/office/drawing/2014/main" id="{00000000-0008-0000-0E00-00008D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64" name="【児童館】&#10;一人当たり面積該当値テキスト">
          <a:extLst>
            <a:ext uri="{FF2B5EF4-FFF2-40B4-BE49-F238E27FC236}">
              <a16:creationId xmlns:a16="http://schemas.microsoft.com/office/drawing/2014/main" id="{00000000-0008-0000-0E00-000098020000}"/>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81</xdr:row>
      <xdr:rowOff>19050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1323300" y="13830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9545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1" name="n_1aveValue【児童館】&#10;一人当たり面積">
          <a:extLst>
            <a:ext uri="{FF2B5EF4-FFF2-40B4-BE49-F238E27FC236}">
              <a16:creationId xmlns:a16="http://schemas.microsoft.com/office/drawing/2014/main" id="{00000000-0008-0000-0E00-00009F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2" name="n_2aveValue【児童館】&#10;一人当たり面積">
          <a:extLst>
            <a:ext uri="{FF2B5EF4-FFF2-40B4-BE49-F238E27FC236}">
              <a16:creationId xmlns:a16="http://schemas.microsoft.com/office/drawing/2014/main" id="{00000000-0008-0000-0E00-0000A0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3" name="n_3aveValue【児童館】&#10;一人当たり面積">
          <a:extLst>
            <a:ext uri="{FF2B5EF4-FFF2-40B4-BE49-F238E27FC236}">
              <a16:creationId xmlns:a16="http://schemas.microsoft.com/office/drawing/2014/main" id="{00000000-0008-0000-0E00-0000A102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74" name="n_1mainValue【児童館】&#10;一人当たり面積">
          <a:extLst>
            <a:ext uri="{FF2B5EF4-FFF2-40B4-BE49-F238E27FC236}">
              <a16:creationId xmlns:a16="http://schemas.microsoft.com/office/drawing/2014/main" id="{00000000-0008-0000-0E00-0000A202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675" name="n_2mainValue【児童館】&#10;一人当たり面積">
          <a:extLst>
            <a:ext uri="{FF2B5EF4-FFF2-40B4-BE49-F238E27FC236}">
              <a16:creationId xmlns:a16="http://schemas.microsoft.com/office/drawing/2014/main" id="{00000000-0008-0000-0E00-0000A3020000}"/>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676" name="n_3mainValue【児童館】&#10;一人当たり面積">
          <a:extLst>
            <a:ext uri="{FF2B5EF4-FFF2-40B4-BE49-F238E27FC236}">
              <a16:creationId xmlns:a16="http://schemas.microsoft.com/office/drawing/2014/main" id="{00000000-0008-0000-0E00-0000A4020000}"/>
            </a:ext>
          </a:extLst>
        </xdr:cNvPr>
        <xdr:cNvSpPr txBox="1"/>
      </xdr:nvSpPr>
      <xdr:spPr>
        <a:xfrm>
          <a:off x="19310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a:extLst>
            <a:ext uri="{FF2B5EF4-FFF2-40B4-BE49-F238E27FC236}">
              <a16:creationId xmlns:a16="http://schemas.microsoft.com/office/drawing/2014/main" id="{00000000-0008-0000-0E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2" name="【公民館】&#10;有形固定資産減価償却率最小値テキスト">
          <a:extLst>
            <a:ext uri="{FF2B5EF4-FFF2-40B4-BE49-F238E27FC236}">
              <a16:creationId xmlns:a16="http://schemas.microsoft.com/office/drawing/2014/main" id="{00000000-0008-0000-0E00-0000BE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4" name="【公民館】&#10;有形固定資産減価償却率最大値テキスト">
          <a:extLst>
            <a:ext uri="{FF2B5EF4-FFF2-40B4-BE49-F238E27FC236}">
              <a16:creationId xmlns:a16="http://schemas.microsoft.com/office/drawing/2014/main" id="{00000000-0008-0000-0E00-0000C0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06" name="【公民館】&#10;有形固定資産減価償却率平均値テキスト">
          <a:extLst>
            <a:ext uri="{FF2B5EF4-FFF2-40B4-BE49-F238E27FC236}">
              <a16:creationId xmlns:a16="http://schemas.microsoft.com/office/drawing/2014/main" id="{00000000-0008-0000-0E00-0000C2020000}"/>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17" name="【公民館】&#10;有形固定資産減価償却率該当値テキスト">
          <a:extLst>
            <a:ext uri="{FF2B5EF4-FFF2-40B4-BE49-F238E27FC236}">
              <a16:creationId xmlns:a16="http://schemas.microsoft.com/office/drawing/2014/main" id="{00000000-0008-0000-0E00-0000CD020000}"/>
            </a:ext>
          </a:extLst>
        </xdr:cNvPr>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40639</xdr:rowOff>
    </xdr:from>
    <xdr:to>
      <xdr:col>81</xdr:col>
      <xdr:colOff>101600</xdr:colOff>
      <xdr:row>106</xdr:row>
      <xdr:rowOff>142239</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543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91439</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5481300" y="18219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454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91439</xdr:rowOff>
    </xdr:from>
    <xdr:to>
      <xdr:col>81</xdr:col>
      <xdr:colOff>50800</xdr:colOff>
      <xdr:row>106</xdr:row>
      <xdr:rowOff>152400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4592300" y="18265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3703300" y="18307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24" name="n_1aveValue【公民館】&#10;有形固定資産減価償却率">
          <a:extLst>
            <a:ext uri="{FF2B5EF4-FFF2-40B4-BE49-F238E27FC236}">
              <a16:creationId xmlns:a16="http://schemas.microsoft.com/office/drawing/2014/main" id="{00000000-0008-0000-0E00-0000D4020000}"/>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25" name="n_2aveValue【公民館】&#10;有形固定資産減価償却率">
          <a:extLst>
            <a:ext uri="{FF2B5EF4-FFF2-40B4-BE49-F238E27FC236}">
              <a16:creationId xmlns:a16="http://schemas.microsoft.com/office/drawing/2014/main" id="{00000000-0008-0000-0E00-0000D5020000}"/>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26" name="n_3aveValue【公民館】&#10;有形固定資産減価償却率">
          <a:extLst>
            <a:ext uri="{FF2B5EF4-FFF2-40B4-BE49-F238E27FC236}">
              <a16:creationId xmlns:a16="http://schemas.microsoft.com/office/drawing/2014/main" id="{00000000-0008-0000-0E00-0000D602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133366</xdr:rowOff>
    </xdr:from>
    <xdr:ext cx="405111" cy="259045"/>
    <xdr:sp macro="" textlink="">
      <xdr:nvSpPr>
        <xdr:cNvPr id="727" name="n_1mainValue【公民館】&#10;有形固定資産減価償却率">
          <a:extLst>
            <a:ext uri="{FF2B5EF4-FFF2-40B4-BE49-F238E27FC236}">
              <a16:creationId xmlns:a16="http://schemas.microsoft.com/office/drawing/2014/main" id="{00000000-0008-0000-0E00-0000D7020000}"/>
            </a:ext>
          </a:extLst>
        </xdr:cNvPr>
        <xdr:cNvSpPr txBox="1"/>
      </xdr:nvSpPr>
      <xdr:spPr>
        <a:xfrm>
          <a:off x="15266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22877</xdr:rowOff>
    </xdr:from>
    <xdr:ext cx="405111" cy="259045"/>
    <xdr:sp macro="" textlink="">
      <xdr:nvSpPr>
        <xdr:cNvPr id="728" name="n_2mainValue【公民館】&#10;有形固定資産減価償却率">
          <a:extLst>
            <a:ext uri="{FF2B5EF4-FFF2-40B4-BE49-F238E27FC236}">
              <a16:creationId xmlns:a16="http://schemas.microsoft.com/office/drawing/2014/main" id="{00000000-0008-0000-0E00-0000D8020000}"/>
            </a:ext>
          </a:extLst>
        </xdr:cNvPr>
        <xdr:cNvSpPr txBox="1"/>
      </xdr:nvSpPr>
      <xdr:spPr>
        <a:xfrm>
          <a:off x="14389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729" name="n_3mainValue【公民館】&#10;有形固定資産減価償却率">
          <a:extLst>
            <a:ext uri="{FF2B5EF4-FFF2-40B4-BE49-F238E27FC236}">
              <a16:creationId xmlns:a16="http://schemas.microsoft.com/office/drawing/2014/main" id="{00000000-0008-0000-0E00-0000D9020000}"/>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a:extLst>
            <a:ext uri="{FF2B5EF4-FFF2-40B4-BE49-F238E27FC236}">
              <a16:creationId xmlns:a16="http://schemas.microsoft.com/office/drawing/2014/main" id="{00000000-0008-0000-0E00-0000F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4" name="【公民館】&#10;一人当たり面積最小値テキスト">
          <a:extLst>
            <a:ext uri="{FF2B5EF4-FFF2-40B4-BE49-F238E27FC236}">
              <a16:creationId xmlns:a16="http://schemas.microsoft.com/office/drawing/2014/main" id="{00000000-0008-0000-0E00-0000F2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56" name="【公民館】&#10;一人当たり面積最大値テキスト">
          <a:extLst>
            <a:ext uri="{FF2B5EF4-FFF2-40B4-BE49-F238E27FC236}">
              <a16:creationId xmlns:a16="http://schemas.microsoft.com/office/drawing/2014/main" id="{00000000-0008-0000-0E00-0000F4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58" name="【公民館】&#10;一人当たり面積平均値テキスト">
          <a:extLst>
            <a:ext uri="{FF2B5EF4-FFF2-40B4-BE49-F238E27FC236}">
              <a16:creationId xmlns:a16="http://schemas.microsoft.com/office/drawing/2014/main" id="{00000000-0008-0000-0E00-0000F602000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2110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769" name="【公民館】&#10;一人当たり面積該当値テキスト">
          <a:extLst>
            <a:ext uri="{FF2B5EF4-FFF2-40B4-BE49-F238E27FC236}">
              <a16:creationId xmlns:a16="http://schemas.microsoft.com/office/drawing/2014/main" id="{00000000-0008-0000-0E00-000001030000}"/>
            </a:ext>
          </a:extLst>
        </xdr:cNvPr>
        <xdr:cNvSpPr txBox="1"/>
      </xdr:nvSpPr>
      <xdr:spPr>
        <a:xfrm>
          <a:off x="22199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113030</xdr:rowOff>
    </xdr:from>
    <xdr:to>
      <xdr:col>112</xdr:col>
      <xdr:colOff>38100</xdr:colOff>
      <xdr:row>104</xdr:row>
      <xdr:rowOff>43180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2127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21323300" y="1782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103</xdr:row>
      <xdr:rowOff>163830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20434300" y="1781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101600</xdr:rowOff>
    </xdr:from>
    <xdr:to>
      <xdr:col>102</xdr:col>
      <xdr:colOff>165100</xdr:colOff>
      <xdr:row>103</xdr:row>
      <xdr:rowOff>31750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9494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152400</xdr:rowOff>
    </xdr:from>
    <xdr:to>
      <xdr:col>107</xdr:col>
      <xdr:colOff>50800</xdr:colOff>
      <xdr:row>103</xdr:row>
      <xdr:rowOff>156211</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9545300" y="176403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76" name="n_1aveValue【公民館】&#10;一人当たり面積">
          <a:extLst>
            <a:ext uri="{FF2B5EF4-FFF2-40B4-BE49-F238E27FC236}">
              <a16:creationId xmlns:a16="http://schemas.microsoft.com/office/drawing/2014/main" id="{00000000-0008-0000-0E00-000008030000}"/>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77" name="n_2aveValue【公民館】&#10;一人当たり面積">
          <a:extLst>
            <a:ext uri="{FF2B5EF4-FFF2-40B4-BE49-F238E27FC236}">
              <a16:creationId xmlns:a16="http://schemas.microsoft.com/office/drawing/2014/main" id="{00000000-0008-0000-0E00-000009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778" name="n_3aveValue【公民館】&#10;一人当たり面積">
          <a:extLst>
            <a:ext uri="{FF2B5EF4-FFF2-40B4-BE49-F238E27FC236}">
              <a16:creationId xmlns:a16="http://schemas.microsoft.com/office/drawing/2014/main" id="{00000000-0008-0000-0E00-00000A030000}"/>
            </a:ext>
          </a:extLst>
        </xdr:cNvPr>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59707</xdr:rowOff>
    </xdr:from>
    <xdr:ext cx="469744" cy="259045"/>
    <xdr:sp macro="" textlink="">
      <xdr:nvSpPr>
        <xdr:cNvPr id="779" name="n_1mainValue【公民館】&#10;一人当たり面積">
          <a:extLst>
            <a:ext uri="{FF2B5EF4-FFF2-40B4-BE49-F238E27FC236}">
              <a16:creationId xmlns:a16="http://schemas.microsoft.com/office/drawing/2014/main" id="{00000000-0008-0000-0E00-00000B030000}"/>
            </a:ext>
          </a:extLst>
        </xdr:cNvPr>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780" name="n_2mainValue【公民館】&#10;一人当たり面積">
          <a:extLst>
            <a:ext uri="{FF2B5EF4-FFF2-40B4-BE49-F238E27FC236}">
              <a16:creationId xmlns:a16="http://schemas.microsoft.com/office/drawing/2014/main" id="{00000000-0008-0000-0E00-00000C030000}"/>
            </a:ext>
          </a:extLst>
        </xdr:cNvPr>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48277</xdr:rowOff>
    </xdr:from>
    <xdr:ext cx="469744" cy="259045"/>
    <xdr:sp macro="" textlink="">
      <xdr:nvSpPr>
        <xdr:cNvPr id="781" name="n_3mainValue【公民館】&#10;一人当たり面積">
          <a:extLst>
            <a:ext uri="{FF2B5EF4-FFF2-40B4-BE49-F238E27FC236}">
              <a16:creationId xmlns:a16="http://schemas.microsoft.com/office/drawing/2014/main" id="{00000000-0008-0000-0E00-00000D030000}"/>
            </a:ext>
          </a:extLst>
        </xdr:cNvPr>
        <xdr:cNvSpPr txBox="1"/>
      </xdr:nvSpPr>
      <xdr:spPr>
        <a:xfrm>
          <a:off x="19310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施設は、橋りょう・トンネル、公営住宅、児童館であり、特に低くなっている施設は認定こども園・幼稚園・保育所、学校施設、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から有形固定資産減価償却率、一人当たり有形固定資産（償却資産）額ともに大幅に上昇しているが、これは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の固定資産台帳更新時に精査した結果であり、今後は有形固定資産減価償却率が大幅に上昇することの内容必要な投資を行っていく。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公営住宅については、一人当たり面積が類似団体内で最大となっている。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から実施している鳥之郷市営住宅の建替え事業で施設規模を縮小する予定であることから、有形固定資産減価償却率及び一人当たり面積が低下する見込みである。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認定こども園・幼稚園・保育所については、藪塚本町認定こども園の建設、新田第一保育園の民間移譲により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から有形固定資産減価償却率が大きく低下している。今後も継続的な維持補修を行うほか、民営化を含めた効率的な施設運営を検討する。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xdr:rowOff>
    </xdr:from>
    <xdr:to>
      <xdr:col>24</xdr:col>
      <xdr:colOff>114300</xdr:colOff>
      <xdr:row>39</xdr:row>
      <xdr:rowOff>109855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158132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59055</xdr:rowOff>
    </xdr:from>
    <xdr:to>
      <xdr:col>24</xdr:col>
      <xdr:colOff>63500</xdr:colOff>
      <xdr:row>39</xdr:row>
      <xdr:rowOff>99060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7456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99060</xdr:rowOff>
    </xdr:from>
    <xdr:to>
      <xdr:col>19</xdr:col>
      <xdr:colOff>177800</xdr:colOff>
      <xdr:row>39</xdr:row>
      <xdr:rowOff>144780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785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39</xdr:row>
      <xdr:rowOff>144780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6141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F00-000051000000}"/>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166387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9639300" y="629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781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861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a:extLst>
            <a:ext uri="{FF2B5EF4-FFF2-40B4-BE49-F238E27FC236}">
              <a16:creationId xmlns:a16="http://schemas.microsoft.com/office/drawing/2014/main" id="{00000000-0008-0000-0F00-000081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a:extLst>
            <a:ext uri="{FF2B5EF4-FFF2-40B4-BE49-F238E27FC236}">
              <a16:creationId xmlns:a16="http://schemas.microsoft.com/office/drawing/2014/main" id="{00000000-0008-0000-0F00-000082000000}"/>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a:extLst>
            <a:ext uri="{FF2B5EF4-FFF2-40B4-BE49-F238E27FC236}">
              <a16:creationId xmlns:a16="http://schemas.microsoft.com/office/drawing/2014/main" id="{00000000-0008-0000-0F00-00008300000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32" name="n_1mainValue【図書館】&#10;一人当たり面積">
          <a:extLst>
            <a:ext uri="{FF2B5EF4-FFF2-40B4-BE49-F238E27FC236}">
              <a16:creationId xmlns:a16="http://schemas.microsoft.com/office/drawing/2014/main" id="{00000000-0008-0000-0F00-000084000000}"/>
            </a:ext>
          </a:extLst>
        </xdr:cNvPr>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33" name="n_2mainValue【図書館】&#10;一人当たり面積">
          <a:extLst>
            <a:ext uri="{FF2B5EF4-FFF2-40B4-BE49-F238E27FC236}">
              <a16:creationId xmlns:a16="http://schemas.microsoft.com/office/drawing/2014/main" id="{00000000-0008-0000-0F00-000085000000}"/>
            </a:ext>
          </a:extLst>
        </xdr:cNvPr>
        <xdr:cNvSpPr txBox="1"/>
      </xdr:nvSpPr>
      <xdr:spPr>
        <a:xfrm>
          <a:off x="8515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34" name="n_3mainValue【図書館】&#10;一人当たり面積">
          <a:extLst>
            <a:ext uri="{FF2B5EF4-FFF2-40B4-BE49-F238E27FC236}">
              <a16:creationId xmlns:a16="http://schemas.microsoft.com/office/drawing/2014/main" id="{00000000-0008-0000-0F00-000086000000}"/>
            </a:ext>
          </a:extLst>
        </xdr:cNvPr>
        <xdr:cNvSpPr txBox="1"/>
      </xdr:nvSpPr>
      <xdr:spPr>
        <a:xfrm>
          <a:off x="7626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00000000-0008-0000-0F00-0000A0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F00-0000A2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F00-0000A4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00000000-0008-0000-0F00-0000AF000000}"/>
            </a:ext>
          </a:extLst>
        </xdr:cNvPr>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22860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3797300" y="100965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22860</xdr:rowOff>
    </xdr:from>
    <xdr:to>
      <xdr:col>19</xdr:col>
      <xdr:colOff>177800</xdr:colOff>
      <xdr:row>59</xdr:row>
      <xdr:rowOff>66675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flipV="1">
          <a:off x="2908300" y="10138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50165</xdr:rowOff>
    </xdr:from>
    <xdr:to>
      <xdr:col>10</xdr:col>
      <xdr:colOff>165100</xdr:colOff>
      <xdr:row>59</xdr:row>
      <xdr:rowOff>151765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196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100965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2019300" y="1018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168292</xdr:rowOff>
    </xdr:from>
    <xdr:ext cx="405111" cy="259045"/>
    <xdr:sp macro="" textlink="">
      <xdr:nvSpPr>
        <xdr:cNvPr id="187" name="n_3main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F00-0000D6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F00-0000D8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F00-0000DA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127181</xdr:rowOff>
    </xdr:from>
    <xdr:to>
      <xdr:col>55</xdr:col>
      <xdr:colOff>50800</xdr:colOff>
      <xdr:row>64</xdr:row>
      <xdr:rowOff>57331</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426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42108</xdr:rowOff>
    </xdr:from>
    <xdr:ext cx="469744" cy="259045"/>
    <xdr:sp macro="" textlink="">
      <xdr:nvSpPr>
        <xdr:cNvPr id="229" name="【体育館・プール】&#10;一人当たり面積該当値テキスト">
          <a:extLst>
            <a:ext uri="{FF2B5EF4-FFF2-40B4-BE49-F238E27FC236}">
              <a16:creationId xmlns:a16="http://schemas.microsoft.com/office/drawing/2014/main" id="{00000000-0008-0000-0F00-0000E5000000}"/>
            </a:ext>
          </a:extLst>
        </xdr:cNvPr>
        <xdr:cNvSpPr txBox="1"/>
      </xdr:nvSpPr>
      <xdr:spPr>
        <a:xfrm>
          <a:off x="10515600" y="1084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6531</xdr:rowOff>
    </xdr:from>
    <xdr:to>
      <xdr:col>55</xdr:col>
      <xdr:colOff>0</xdr:colOff>
      <xdr:row>64</xdr:row>
      <xdr:rowOff>6531</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9639300" y="1097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8750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148409</xdr:rowOff>
    </xdr:from>
    <xdr:to>
      <xdr:col>41</xdr:col>
      <xdr:colOff>101600</xdr:colOff>
      <xdr:row>63</xdr:row>
      <xdr:rowOff>78559</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7810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27759</xdr:rowOff>
    </xdr:from>
    <xdr:to>
      <xdr:col>45</xdr:col>
      <xdr:colOff>177800</xdr:colOff>
      <xdr:row>64</xdr:row>
      <xdr:rowOff>6531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861300" y="1082910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F00-0000EC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00000000-0008-0000-0F00-0000ED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F00-0000EE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F00-0000EF000000}"/>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F00-0000F000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69686</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F00-0000F1000000}"/>
            </a:ext>
          </a:extLst>
        </xdr:cNvPr>
        <xdr:cNvSpPr txBox="1"/>
      </xdr:nvSpPr>
      <xdr:spPr>
        <a:xfrm>
          <a:off x="76264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F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F00-00000B01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0000000-0008-0000-0F00-00000D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F00-00000F010000}"/>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45847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51452</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F00-00001A010000}"/>
            </a:ext>
          </a:extLst>
        </xdr:cNvPr>
        <xdr:cNvSpPr txBox="1"/>
      </xdr:nvSpPr>
      <xdr:spPr>
        <a:xfrm>
          <a:off x="4673600"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123825</xdr:rowOff>
    </xdr:from>
    <xdr:to>
      <xdr:col>24</xdr:col>
      <xdr:colOff>63500</xdr:colOff>
      <xdr:row>83</xdr:row>
      <xdr:rowOff>158114</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3797300" y="143541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84</xdr:row>
      <xdr:rowOff>34289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2908300" y="143884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84</xdr:row>
      <xdr:rowOff>34289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2019300" y="1434274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F00-000024010000}"/>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F00-000025010000}"/>
            </a:ext>
          </a:extLst>
        </xdr:cNvPr>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8272</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F00-000026010000}"/>
            </a:ext>
          </a:extLst>
        </xdr:cNvPr>
        <xdr:cNvSpPr txBox="1"/>
      </xdr:nvSpPr>
      <xdr:spPr>
        <a:xfrm>
          <a:off x="1816744" y="1406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F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F00-00003F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F00-000041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F00-000043010000}"/>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165100</xdr:rowOff>
    </xdr:from>
    <xdr:to>
      <xdr:col>55</xdr:col>
      <xdr:colOff>50800</xdr:colOff>
      <xdr:row>81</xdr:row>
      <xdr:rowOff>95250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0426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16527</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F00-00004E010000}"/>
            </a:ext>
          </a:extLst>
        </xdr:cNvPr>
        <xdr:cNvSpPr txBox="1"/>
      </xdr:nvSpPr>
      <xdr:spPr>
        <a:xfrm>
          <a:off x="10515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152400</xdr:rowOff>
    </xdr:from>
    <xdr:to>
      <xdr:col>50</xdr:col>
      <xdr:colOff>165100</xdr:colOff>
      <xdr:row>81</xdr:row>
      <xdr:rowOff>82550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9588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31750</xdr:rowOff>
    </xdr:from>
    <xdr:to>
      <xdr:col>55</xdr:col>
      <xdr:colOff>0</xdr:colOff>
      <xdr:row>81</xdr:row>
      <xdr:rowOff>44450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9639300" y="1391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152400</xdr:rowOff>
    </xdr:from>
    <xdr:to>
      <xdr:col>46</xdr:col>
      <xdr:colOff>38100</xdr:colOff>
      <xdr:row>81</xdr:row>
      <xdr:rowOff>82550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8699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31750</xdr:rowOff>
    </xdr:from>
    <xdr:to>
      <xdr:col>50</xdr:col>
      <xdr:colOff>114300</xdr:colOff>
      <xdr:row>81</xdr:row>
      <xdr:rowOff>31750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8750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152400</xdr:rowOff>
    </xdr:from>
    <xdr:to>
      <xdr:col>41</xdr:col>
      <xdr:colOff>101600</xdr:colOff>
      <xdr:row>83</xdr:row>
      <xdr:rowOff>82550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7810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31750</xdr:rowOff>
    </xdr:from>
    <xdr:to>
      <xdr:col>45</xdr:col>
      <xdr:colOff>177800</xdr:colOff>
      <xdr:row>83</xdr:row>
      <xdr:rowOff>31750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7861300" y="13919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41" name="n_1aveValue【福祉施設】&#10;一人当たり面積">
          <a:extLst>
            <a:ext uri="{FF2B5EF4-FFF2-40B4-BE49-F238E27FC236}">
              <a16:creationId xmlns:a16="http://schemas.microsoft.com/office/drawing/2014/main" id="{00000000-0008-0000-0F00-000055010000}"/>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2" name="n_2aveValue【福祉施設】&#10;一人当たり面積">
          <a:extLst>
            <a:ext uri="{FF2B5EF4-FFF2-40B4-BE49-F238E27FC236}">
              <a16:creationId xmlns:a16="http://schemas.microsoft.com/office/drawing/2014/main" id="{00000000-0008-0000-0F00-000056010000}"/>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a:extLst>
            <a:ext uri="{FF2B5EF4-FFF2-40B4-BE49-F238E27FC236}">
              <a16:creationId xmlns:a16="http://schemas.microsoft.com/office/drawing/2014/main" id="{00000000-0008-0000-0F00-000057010000}"/>
            </a:ext>
          </a:extLst>
        </xdr:cNvPr>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99077</xdr:rowOff>
    </xdr:from>
    <xdr:ext cx="469744" cy="259045"/>
    <xdr:sp macro="" textlink="">
      <xdr:nvSpPr>
        <xdr:cNvPr id="344" name="n_1mainValue【福祉施設】&#10;一人当たり面積">
          <a:extLst>
            <a:ext uri="{FF2B5EF4-FFF2-40B4-BE49-F238E27FC236}">
              <a16:creationId xmlns:a16="http://schemas.microsoft.com/office/drawing/2014/main" id="{00000000-0008-0000-0F00-000058010000}"/>
            </a:ext>
          </a:extLst>
        </xdr:cNvPr>
        <xdr:cNvSpPr txBox="1"/>
      </xdr:nvSpPr>
      <xdr:spPr>
        <a:xfrm>
          <a:off x="93917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99077</xdr:rowOff>
    </xdr:from>
    <xdr:ext cx="469744" cy="259045"/>
    <xdr:sp macro="" textlink="">
      <xdr:nvSpPr>
        <xdr:cNvPr id="345" name="n_2mainValue【福祉施設】&#10;一人当たり面積">
          <a:extLst>
            <a:ext uri="{FF2B5EF4-FFF2-40B4-BE49-F238E27FC236}">
              <a16:creationId xmlns:a16="http://schemas.microsoft.com/office/drawing/2014/main" id="{00000000-0008-0000-0F00-000059010000}"/>
            </a:ext>
          </a:extLst>
        </xdr:cNvPr>
        <xdr:cNvSpPr txBox="1"/>
      </xdr:nvSpPr>
      <xdr:spPr>
        <a:xfrm>
          <a:off x="8515427" y="136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46" name="n_3mainValue【福祉施設】&#10;一人当たり面積">
          <a:extLst>
            <a:ext uri="{FF2B5EF4-FFF2-40B4-BE49-F238E27FC236}">
              <a16:creationId xmlns:a16="http://schemas.microsoft.com/office/drawing/2014/main" id="{00000000-0008-0000-0F00-00005A010000}"/>
            </a:ext>
          </a:extLst>
        </xdr:cNvPr>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139700</xdr:rowOff>
    </xdr:from>
    <xdr:to>
      <xdr:col>24</xdr:col>
      <xdr:colOff>114300</xdr:colOff>
      <xdr:row>108</xdr:row>
      <xdr:rowOff>69850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54627</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31114</xdr:rowOff>
    </xdr:from>
    <xdr:to>
      <xdr:col>20</xdr:col>
      <xdr:colOff>38100</xdr:colOff>
      <xdr:row>108</xdr:row>
      <xdr:rowOff>132714</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19050</xdr:rowOff>
    </xdr:from>
    <xdr:to>
      <xdr:col>24</xdr:col>
      <xdr:colOff>63500</xdr:colOff>
      <xdr:row>108</xdr:row>
      <xdr:rowOff>81914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85356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81914</xdr:rowOff>
    </xdr:from>
    <xdr:to>
      <xdr:col>19</xdr:col>
      <xdr:colOff>177800</xdr:colOff>
      <xdr:row>108</xdr:row>
      <xdr:rowOff>144780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85985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133986</xdr:rowOff>
    </xdr:from>
    <xdr:to>
      <xdr:col>10</xdr:col>
      <xdr:colOff>165100</xdr:colOff>
      <xdr:row>106</xdr:row>
      <xdr:rowOff>64136</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13336</xdr:rowOff>
    </xdr:from>
    <xdr:to>
      <xdr:col>15</xdr:col>
      <xdr:colOff>50800</xdr:colOff>
      <xdr:row>108</xdr:row>
      <xdr:rowOff>144780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019300" y="18187036"/>
          <a:ext cx="889000" cy="4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123841</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55263</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F00-0000AA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F00-0000AC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F00-0000AE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161471</xdr:rowOff>
    </xdr:from>
    <xdr:to>
      <xdr:col>55</xdr:col>
      <xdr:colOff>50800</xdr:colOff>
      <xdr:row>103</xdr:row>
      <xdr:rowOff>91621</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04267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12898</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F00-0000B9010000}"/>
            </a:ext>
          </a:extLst>
        </xdr:cNvPr>
        <xdr:cNvSpPr txBox="1"/>
      </xdr:nvSpPr>
      <xdr:spPr>
        <a:xfrm>
          <a:off x="10515600"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161471</xdr:rowOff>
    </xdr:from>
    <xdr:to>
      <xdr:col>50</xdr:col>
      <xdr:colOff>165100</xdr:colOff>
      <xdr:row>103</xdr:row>
      <xdr:rowOff>91621</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95885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40821</xdr:rowOff>
    </xdr:from>
    <xdr:to>
      <xdr:col>55</xdr:col>
      <xdr:colOff>0</xdr:colOff>
      <xdr:row>103</xdr:row>
      <xdr:rowOff>40821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9639300" y="17700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161471</xdr:rowOff>
    </xdr:from>
    <xdr:to>
      <xdr:col>46</xdr:col>
      <xdr:colOff>38100</xdr:colOff>
      <xdr:row>103</xdr:row>
      <xdr:rowOff>91621</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8699500" y="176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40821</xdr:rowOff>
    </xdr:from>
    <xdr:to>
      <xdr:col>50</xdr:col>
      <xdr:colOff>114300</xdr:colOff>
      <xdr:row>103</xdr:row>
      <xdr:rowOff>40821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8750300" y="17700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40821</xdr:rowOff>
    </xdr:from>
    <xdr:to>
      <xdr:col>45</xdr:col>
      <xdr:colOff>177800</xdr:colOff>
      <xdr:row>105</xdr:row>
      <xdr:rowOff>133350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7861300" y="17700171"/>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a:extLst>
            <a:ext uri="{FF2B5EF4-FFF2-40B4-BE49-F238E27FC236}">
              <a16:creationId xmlns:a16="http://schemas.microsoft.com/office/drawing/2014/main" id="{00000000-0008-0000-0F00-0000C0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a:extLst>
            <a:ext uri="{FF2B5EF4-FFF2-40B4-BE49-F238E27FC236}">
              <a16:creationId xmlns:a16="http://schemas.microsoft.com/office/drawing/2014/main" id="{00000000-0008-0000-0F00-0000C1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00000000-0008-0000-0F00-0000C2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108148</xdr:rowOff>
    </xdr:from>
    <xdr:ext cx="469744" cy="259045"/>
    <xdr:sp macro="" textlink="">
      <xdr:nvSpPr>
        <xdr:cNvPr id="451" name="n_1mainValue【市民会館】&#10;一人当たり面積">
          <a:extLst>
            <a:ext uri="{FF2B5EF4-FFF2-40B4-BE49-F238E27FC236}">
              <a16:creationId xmlns:a16="http://schemas.microsoft.com/office/drawing/2014/main" id="{00000000-0008-0000-0F00-0000C3010000}"/>
            </a:ext>
          </a:extLst>
        </xdr:cNvPr>
        <xdr:cNvSpPr txBox="1"/>
      </xdr:nvSpPr>
      <xdr:spPr>
        <a:xfrm>
          <a:off x="9391727"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108148</xdr:rowOff>
    </xdr:from>
    <xdr:ext cx="469744" cy="259045"/>
    <xdr:sp macro="" textlink="">
      <xdr:nvSpPr>
        <xdr:cNvPr id="452" name="n_2mainValue【市民会館】&#10;一人当たり面積">
          <a:extLst>
            <a:ext uri="{FF2B5EF4-FFF2-40B4-BE49-F238E27FC236}">
              <a16:creationId xmlns:a16="http://schemas.microsoft.com/office/drawing/2014/main" id="{00000000-0008-0000-0F00-0000C4010000}"/>
            </a:ext>
          </a:extLst>
        </xdr:cNvPr>
        <xdr:cNvSpPr txBox="1"/>
      </xdr:nvSpPr>
      <xdr:spPr>
        <a:xfrm>
          <a:off x="8515427" y="1742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3827</xdr:rowOff>
    </xdr:from>
    <xdr:ext cx="469744" cy="259045"/>
    <xdr:sp macro="" textlink="">
      <xdr:nvSpPr>
        <xdr:cNvPr id="453" name="n_3mainValue【市民会館】&#10;一人当たり面積">
          <a:extLst>
            <a:ext uri="{FF2B5EF4-FFF2-40B4-BE49-F238E27FC236}">
              <a16:creationId xmlns:a16="http://schemas.microsoft.com/office/drawing/2014/main" id="{00000000-0008-0000-0F00-0000C5010000}"/>
            </a:ext>
          </a:extLst>
        </xdr:cNvPr>
        <xdr:cNvSpPr txBox="1"/>
      </xdr:nvSpPr>
      <xdr:spPr>
        <a:xfrm>
          <a:off x="7626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F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F00-0000DF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00000000-0008-0000-0F00-0000E1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F00-0000E3010000}"/>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F00-0000EE010000}"/>
            </a:ext>
          </a:extLst>
        </xdr:cNvPr>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150495</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5481300" y="64312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36195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4592300" y="6494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38</xdr:row>
      <xdr:rowOff>36195</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3703300" y="64884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F00-0000FA010000}"/>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00000000-0008-0000-0F00-00001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00000000-0008-0000-0F00-00001302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00000000-0008-0000-0F00-00001502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00000000-0008-0000-0F00-000017020000}"/>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95097</xdr:rowOff>
    </xdr:from>
    <xdr:to>
      <xdr:col>116</xdr:col>
      <xdr:colOff>114300</xdr:colOff>
      <xdr:row>40</xdr:row>
      <xdr:rowOff>25247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2110700" y="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73524</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00000000-0008-0000-0F00-000022020000}"/>
            </a:ext>
          </a:extLst>
        </xdr:cNvPr>
        <xdr:cNvSpPr txBox="1"/>
      </xdr:nvSpPr>
      <xdr:spPr>
        <a:xfrm>
          <a:off x="22199600" y="67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89433</xdr:rowOff>
    </xdr:from>
    <xdr:to>
      <xdr:col>112</xdr:col>
      <xdr:colOff>38100</xdr:colOff>
      <xdr:row>40</xdr:row>
      <xdr:rowOff>19583</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1272500" y="67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140233</xdr:rowOff>
    </xdr:from>
    <xdr:to>
      <xdr:col>116</xdr:col>
      <xdr:colOff>63500</xdr:colOff>
      <xdr:row>39</xdr:row>
      <xdr:rowOff>145897</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1323300" y="6826783"/>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63424</xdr:rowOff>
    </xdr:from>
    <xdr:to>
      <xdr:col>107</xdr:col>
      <xdr:colOff>101600</xdr:colOff>
      <xdr:row>39</xdr:row>
      <xdr:rowOff>165024</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20383500" y="67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114224</xdr:rowOff>
    </xdr:from>
    <xdr:to>
      <xdr:col>111</xdr:col>
      <xdr:colOff>177800</xdr:colOff>
      <xdr:row>39</xdr:row>
      <xdr:rowOff>140233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0434300" y="6800774"/>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94514</xdr:rowOff>
    </xdr:from>
    <xdr:to>
      <xdr:col>102</xdr:col>
      <xdr:colOff>165100</xdr:colOff>
      <xdr:row>40</xdr:row>
      <xdr:rowOff>24664</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9494500" y="67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114224</xdr:rowOff>
    </xdr:from>
    <xdr:to>
      <xdr:col>107</xdr:col>
      <xdr:colOff>50800</xdr:colOff>
      <xdr:row>39</xdr:row>
      <xdr:rowOff>145314</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9545300" y="68007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10710</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1043411" y="68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156151</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20167111" y="68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15791</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00000000-0008-0000-0F00-00002E020000}"/>
            </a:ext>
          </a:extLst>
        </xdr:cNvPr>
        <xdr:cNvSpPr txBox="1"/>
      </xdr:nvSpPr>
      <xdr:spPr>
        <a:xfrm>
          <a:off x="19278111" y="68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00000000-0008-0000-0F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00000000-0008-0000-0F00-000047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00000000-0008-0000-0F00-00004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00000000-0008-0000-0F00-00004B020000}"/>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00000000-0008-0000-0F00-000056020000}"/>
            </a:ext>
          </a:extLst>
        </xdr:cNvPr>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80010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5481300" y="10504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127635</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4592300" y="10538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127635</xdr:rowOff>
    </xdr:from>
    <xdr:to>
      <xdr:col>76</xdr:col>
      <xdr:colOff>114300</xdr:colOff>
      <xdr:row>62</xdr:row>
      <xdr:rowOff>5715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3703300" y="105860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00000000-0008-0000-0F00-000062020000}"/>
            </a:ext>
          </a:extLst>
        </xdr:cNvPr>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00000000-0008-0000-0F00-00007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00000000-0008-0000-0F00-000079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00000000-0008-0000-0F00-00007B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00000000-0008-0000-0F00-00007D020000}"/>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166370</xdr:rowOff>
    </xdr:from>
    <xdr:to>
      <xdr:col>116</xdr:col>
      <xdr:colOff>114300</xdr:colOff>
      <xdr:row>60</xdr:row>
      <xdr:rowOff>96520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17797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00000000-0008-0000-0F00-000088020000}"/>
            </a:ext>
          </a:extLst>
        </xdr:cNvPr>
        <xdr:cNvSpPr txBox="1"/>
      </xdr:nvSpPr>
      <xdr:spPr>
        <a:xfrm>
          <a:off x="22199600"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45720</xdr:rowOff>
    </xdr:from>
    <xdr:to>
      <xdr:col>116</xdr:col>
      <xdr:colOff>63500</xdr:colOff>
      <xdr:row>60</xdr:row>
      <xdr:rowOff>45720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21323300" y="1033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166370</xdr:rowOff>
    </xdr:from>
    <xdr:to>
      <xdr:col>107</xdr:col>
      <xdr:colOff>101600</xdr:colOff>
      <xdr:row>60</xdr:row>
      <xdr:rowOff>96520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45720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20434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9494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45720</xdr:rowOff>
    </xdr:from>
    <xdr:to>
      <xdr:col>107</xdr:col>
      <xdr:colOff>50800</xdr:colOff>
      <xdr:row>60</xdr:row>
      <xdr:rowOff>45720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9545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55" name="n_1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6" name="n_2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7" name="n_3aveValue【保健センター・保健所】&#10;一人当たり面積">
          <a:extLst>
            <a:ext uri="{FF2B5EF4-FFF2-40B4-BE49-F238E27FC236}">
              <a16:creationId xmlns:a16="http://schemas.microsoft.com/office/drawing/2014/main" id="{00000000-0008-0000-0F00-000091020000}"/>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658" name="n_1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9" name="n_2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60" name="n_3mainValue【保健センター・保健所】&#10;一人当たり面積">
          <a:extLst>
            <a:ext uri="{FF2B5EF4-FFF2-40B4-BE49-F238E27FC236}">
              <a16:creationId xmlns:a16="http://schemas.microsoft.com/office/drawing/2014/main" id="{00000000-0008-0000-0F00-000094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F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F00-0000AC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F00-0000AE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F00-0000B0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133604</xdr:rowOff>
    </xdr:from>
    <xdr:to>
      <xdr:col>85</xdr:col>
      <xdr:colOff>177800</xdr:colOff>
      <xdr:row>82</xdr:row>
      <xdr:rowOff>63754</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6268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112031</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F00-0000BB020000}"/>
            </a:ext>
          </a:extLst>
        </xdr:cNvPr>
        <xdr:cNvSpPr txBox="1"/>
      </xdr:nvSpPr>
      <xdr:spPr>
        <a:xfrm>
          <a:off x="1635760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xdr:rowOff>
    </xdr:from>
    <xdr:to>
      <xdr:col>81</xdr:col>
      <xdr:colOff>101600</xdr:colOff>
      <xdr:row>82</xdr:row>
      <xdr:rowOff>116332</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5430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12954</xdr:rowOff>
    </xdr:from>
    <xdr:to>
      <xdr:col>85</xdr:col>
      <xdr:colOff>127000</xdr:colOff>
      <xdr:row>82</xdr:row>
      <xdr:rowOff>65532</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5481300" y="140718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71882</xdr:rowOff>
    </xdr:from>
    <xdr:to>
      <xdr:col>76</xdr:col>
      <xdr:colOff>165100</xdr:colOff>
      <xdr:row>83</xdr:row>
      <xdr:rowOff>2032</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4541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122682</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4592300" y="141244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122682</xdr:rowOff>
    </xdr:from>
    <xdr:to>
      <xdr:col>76</xdr:col>
      <xdr:colOff>114300</xdr:colOff>
      <xdr:row>83</xdr:row>
      <xdr:rowOff>3811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3703300" y="1418158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F00-0000C2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F00-0000C3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F00-0000C4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107459</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F00-0000C5020000}"/>
            </a:ext>
          </a:extLst>
        </xdr:cNvPr>
        <xdr:cNvSpPr txBox="1"/>
      </xdr:nvSpPr>
      <xdr:spPr>
        <a:xfrm>
          <a:off x="152660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164609</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F00-0000C6020000}"/>
            </a:ext>
          </a:extLst>
        </xdr:cNvPr>
        <xdr:cNvSpPr txBox="1"/>
      </xdr:nvSpPr>
      <xdr:spPr>
        <a:xfrm>
          <a:off x="14389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F00-0000C702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00000000-0008-0000-0F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00000000-0008-0000-0F00-0000E2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00000000-0008-0000-0F00-0000E4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71863</xdr:rowOff>
    </xdr:from>
    <xdr:ext cx="469744" cy="259045"/>
    <xdr:sp macro="" textlink="">
      <xdr:nvSpPr>
        <xdr:cNvPr id="742" name="【消防施設】&#10;一人当たり面積平均値テキスト">
          <a:extLst>
            <a:ext uri="{FF2B5EF4-FFF2-40B4-BE49-F238E27FC236}">
              <a16:creationId xmlns:a16="http://schemas.microsoft.com/office/drawing/2014/main" id="{00000000-0008-0000-0F00-0000E6020000}"/>
            </a:ext>
          </a:extLst>
        </xdr:cNvPr>
        <xdr:cNvSpPr txBox="1"/>
      </xdr:nvSpPr>
      <xdr:spPr>
        <a:xfrm>
          <a:off x="22199600" y="1464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18341</xdr:rowOff>
    </xdr:from>
    <xdr:ext cx="469744" cy="259045"/>
    <xdr:sp macro="" textlink="">
      <xdr:nvSpPr>
        <xdr:cNvPr id="753" name="【消防施設】&#10;一人当たり面積該当値テキスト">
          <a:extLst>
            <a:ext uri="{FF2B5EF4-FFF2-40B4-BE49-F238E27FC236}">
              <a16:creationId xmlns:a16="http://schemas.microsoft.com/office/drawing/2014/main" id="{00000000-0008-0000-0F00-0000F1020000}"/>
            </a:ext>
          </a:extLst>
        </xdr:cNvPr>
        <xdr:cNvSpPr txBox="1"/>
      </xdr:nvSpPr>
      <xdr:spPr>
        <a:xfrm>
          <a:off x="22199600" y="1442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163649</xdr:rowOff>
    </xdr:from>
    <xdr:to>
      <xdr:col>112</xdr:col>
      <xdr:colOff>38100</xdr:colOff>
      <xdr:row>85</xdr:row>
      <xdr:rowOff>93799</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1272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42999</xdr:rowOff>
    </xdr:from>
    <xdr:to>
      <xdr:col>116</xdr:col>
      <xdr:colOff>63500</xdr:colOff>
      <xdr:row>85</xdr:row>
      <xdr:rowOff>46264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1323300" y="1461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163649</xdr:rowOff>
    </xdr:from>
    <xdr:to>
      <xdr:col>107</xdr:col>
      <xdr:colOff>101600</xdr:colOff>
      <xdr:row>85</xdr:row>
      <xdr:rowOff>93799</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0383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42999</xdr:rowOff>
    </xdr:from>
    <xdr:to>
      <xdr:col>111</xdr:col>
      <xdr:colOff>177800</xdr:colOff>
      <xdr:row>85</xdr:row>
      <xdr:rowOff>42999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20434300" y="1461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42999</xdr:rowOff>
    </xdr:from>
    <xdr:to>
      <xdr:col>107</xdr:col>
      <xdr:colOff>50800</xdr:colOff>
      <xdr:row>85</xdr:row>
      <xdr:rowOff>46264</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9545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760" name="n_1aveValue【消防施設】&#10;一人当たり面積">
          <a:extLst>
            <a:ext uri="{FF2B5EF4-FFF2-40B4-BE49-F238E27FC236}">
              <a16:creationId xmlns:a16="http://schemas.microsoft.com/office/drawing/2014/main" id="{00000000-0008-0000-0F00-0000F8020000}"/>
            </a:ext>
          </a:extLst>
        </xdr:cNvPr>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61" name="n_2aveValue【消防施設】&#10;一人当たり面積">
          <a:extLst>
            <a:ext uri="{FF2B5EF4-FFF2-40B4-BE49-F238E27FC236}">
              <a16:creationId xmlns:a16="http://schemas.microsoft.com/office/drawing/2014/main" id="{00000000-0008-0000-0F00-0000F9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62" name="n_3aveValue【消防施設】&#10;一人当たり面積">
          <a:extLst>
            <a:ext uri="{FF2B5EF4-FFF2-40B4-BE49-F238E27FC236}">
              <a16:creationId xmlns:a16="http://schemas.microsoft.com/office/drawing/2014/main" id="{00000000-0008-0000-0F00-0000FA020000}"/>
            </a:ext>
          </a:extLst>
        </xdr:cNvPr>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110326</xdr:rowOff>
    </xdr:from>
    <xdr:ext cx="469744" cy="259045"/>
    <xdr:sp macro="" textlink="">
      <xdr:nvSpPr>
        <xdr:cNvPr id="763" name="n_1mainValue【消防施設】&#10;一人当たり面積">
          <a:extLst>
            <a:ext uri="{FF2B5EF4-FFF2-40B4-BE49-F238E27FC236}">
              <a16:creationId xmlns:a16="http://schemas.microsoft.com/office/drawing/2014/main" id="{00000000-0008-0000-0F00-0000FB020000}"/>
            </a:ext>
          </a:extLst>
        </xdr:cNvPr>
        <xdr:cNvSpPr txBox="1"/>
      </xdr:nvSpPr>
      <xdr:spPr>
        <a:xfrm>
          <a:off x="210757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764" name="n_2mainValue【消防施設】&#10;一人当たり面積">
          <a:extLst>
            <a:ext uri="{FF2B5EF4-FFF2-40B4-BE49-F238E27FC236}">
              <a16:creationId xmlns:a16="http://schemas.microsoft.com/office/drawing/2014/main" id="{00000000-0008-0000-0F00-0000FC020000}"/>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113591</xdr:rowOff>
    </xdr:from>
    <xdr:ext cx="469744" cy="259045"/>
    <xdr:sp macro="" textlink="">
      <xdr:nvSpPr>
        <xdr:cNvPr id="765" name="n_3mainValue【消防施設】&#10;一人当たり面積">
          <a:extLst>
            <a:ext uri="{FF2B5EF4-FFF2-40B4-BE49-F238E27FC236}">
              <a16:creationId xmlns:a16="http://schemas.microsoft.com/office/drawing/2014/main" id="{00000000-0008-0000-0F00-0000FD020000}"/>
            </a:ext>
          </a:extLst>
        </xdr:cNvPr>
        <xdr:cNvSpPr txBox="1"/>
      </xdr:nvSpPr>
      <xdr:spPr>
        <a:xfrm>
          <a:off x="19310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00000000-0008-0000-0F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00000000-0008-0000-0F00-000018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00000000-0008-0000-0F00-00001A03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a16="http://schemas.microsoft.com/office/drawing/2014/main" id="{00000000-0008-0000-0F00-00001C030000}"/>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6268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85470</xdr:rowOff>
    </xdr:from>
    <xdr:ext cx="405111" cy="259045"/>
    <xdr:sp macro="" textlink="">
      <xdr:nvSpPr>
        <xdr:cNvPr id="807" name="【庁舎】&#10;有形固定資産減価償却率該当値テキスト">
          <a:extLst>
            <a:ext uri="{FF2B5EF4-FFF2-40B4-BE49-F238E27FC236}">
              <a16:creationId xmlns:a16="http://schemas.microsoft.com/office/drawing/2014/main" id="{00000000-0008-0000-0F00-000027030000}"/>
            </a:ext>
          </a:extLst>
        </xdr:cNvPr>
        <xdr:cNvSpPr txBox="1"/>
      </xdr:nvSpPr>
      <xdr:spPr>
        <a:xfrm>
          <a:off x="16357600"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543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105</xdr:row>
      <xdr:rowOff>12519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5481300" y="179886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4541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105</xdr:row>
      <xdr:rowOff>45176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4592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3703300" y="180474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a16="http://schemas.microsoft.com/office/drawing/2014/main" id="{00000000-0008-0000-0F00-00002E03000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a16="http://schemas.microsoft.com/office/drawing/2014/main" id="{00000000-0008-0000-0F00-00002F030000}"/>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a16="http://schemas.microsoft.com/office/drawing/2014/main" id="{00000000-0008-0000-0F00-000030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54446</xdr:rowOff>
    </xdr:from>
    <xdr:ext cx="405111" cy="259045"/>
    <xdr:sp macro="" textlink="">
      <xdr:nvSpPr>
        <xdr:cNvPr id="817" name="n_1mainValue【庁舎】&#10;有形固定資産減価償却率">
          <a:extLst>
            <a:ext uri="{FF2B5EF4-FFF2-40B4-BE49-F238E27FC236}">
              <a16:creationId xmlns:a16="http://schemas.microsoft.com/office/drawing/2014/main" id="{00000000-0008-0000-0F00-000031030000}"/>
            </a:ext>
          </a:extLst>
        </xdr:cNvPr>
        <xdr:cNvSpPr txBox="1"/>
      </xdr:nvSpPr>
      <xdr:spPr>
        <a:xfrm>
          <a:off x="15266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87103</xdr:rowOff>
    </xdr:from>
    <xdr:ext cx="405111" cy="259045"/>
    <xdr:sp macro="" textlink="">
      <xdr:nvSpPr>
        <xdr:cNvPr id="818" name="n_2mainValue【庁舎】&#10;有形固定資産減価償却率">
          <a:extLst>
            <a:ext uri="{FF2B5EF4-FFF2-40B4-BE49-F238E27FC236}">
              <a16:creationId xmlns:a16="http://schemas.microsoft.com/office/drawing/2014/main" id="{00000000-0008-0000-0F00-000032030000}"/>
            </a:ext>
          </a:extLst>
        </xdr:cNvPr>
        <xdr:cNvSpPr txBox="1"/>
      </xdr:nvSpPr>
      <xdr:spPr>
        <a:xfrm>
          <a:off x="14389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19" name="n_3mainValue【庁舎】&#10;有形固定資産減価償却率">
          <a:extLst>
            <a:ext uri="{FF2B5EF4-FFF2-40B4-BE49-F238E27FC236}">
              <a16:creationId xmlns:a16="http://schemas.microsoft.com/office/drawing/2014/main" id="{00000000-0008-0000-0F00-000033030000}"/>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F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00000000-0008-0000-0F00-00004E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00000000-0008-0000-0F00-000050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50" name="【庁舎】&#10;一人当たり面積平均値テキスト">
          <a:extLst>
            <a:ext uri="{FF2B5EF4-FFF2-40B4-BE49-F238E27FC236}">
              <a16:creationId xmlns:a16="http://schemas.microsoft.com/office/drawing/2014/main" id="{00000000-0008-0000-0F00-000052030000}"/>
            </a:ext>
          </a:extLst>
        </xdr:cNvPr>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861" name="【庁舎】&#10;一人当たり面積該当値テキスト">
          <a:extLst>
            <a:ext uri="{FF2B5EF4-FFF2-40B4-BE49-F238E27FC236}">
              <a16:creationId xmlns:a16="http://schemas.microsoft.com/office/drawing/2014/main" id="{00000000-0008-0000-0F00-00005D030000}"/>
            </a:ext>
          </a:extLst>
        </xdr:cNvPr>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21323300" y="180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20434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51707</xdr:rowOff>
    </xdr:from>
    <xdr:to>
      <xdr:col>107</xdr:col>
      <xdr:colOff>50800</xdr:colOff>
      <xdr:row>105</xdr:row>
      <xdr:rowOff>64770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19545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68" name="n_1aveValue【庁舎】&#10;一人当たり面積">
          <a:extLst>
            <a:ext uri="{FF2B5EF4-FFF2-40B4-BE49-F238E27FC236}">
              <a16:creationId xmlns:a16="http://schemas.microsoft.com/office/drawing/2014/main" id="{00000000-0008-0000-0F00-000064030000}"/>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69" name="n_2aveValue【庁舎】&#10;一人当たり面積">
          <a:extLst>
            <a:ext uri="{FF2B5EF4-FFF2-40B4-BE49-F238E27FC236}">
              <a16:creationId xmlns:a16="http://schemas.microsoft.com/office/drawing/2014/main" id="{00000000-0008-0000-0F00-000065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a:extLst>
            <a:ext uri="{FF2B5EF4-FFF2-40B4-BE49-F238E27FC236}">
              <a16:creationId xmlns:a16="http://schemas.microsoft.com/office/drawing/2014/main" id="{00000000-0008-0000-0F00-000066030000}"/>
            </a:ext>
          </a:extLst>
        </xdr:cNvPr>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871" name="n_1mainValue【庁舎】&#10;一人当たり面積">
          <a:extLst>
            <a:ext uri="{FF2B5EF4-FFF2-40B4-BE49-F238E27FC236}">
              <a16:creationId xmlns:a16="http://schemas.microsoft.com/office/drawing/2014/main" id="{00000000-0008-0000-0F00-000067030000}"/>
            </a:ext>
          </a:extLst>
        </xdr:cNvPr>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72" name="n_2mainValue【庁舎】&#10;一人当たり面積">
          <a:extLst>
            <a:ext uri="{FF2B5EF4-FFF2-40B4-BE49-F238E27FC236}">
              <a16:creationId xmlns:a16="http://schemas.microsoft.com/office/drawing/2014/main" id="{00000000-0008-0000-0F00-000068030000}"/>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73" name="n_3mainValue【庁舎】&#10;一人当たり面積">
          <a:extLst>
            <a:ext uri="{FF2B5EF4-FFF2-40B4-BE49-F238E27FC236}">
              <a16:creationId xmlns:a16="http://schemas.microsoft.com/office/drawing/2014/main" id="{00000000-0008-0000-0F00-000069030000}"/>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特に有形固定資産減価償却率が高くなっている施設は、体育館・プール、一般廃棄物処理施設であり、特に低くなっている施設は、市民会館、保健センター・保健所、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体育館・プールについては、老朽化した尾島体育館の建替え工事を</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から行っており、今後は有形固定資産減価償却率の低下が見込まれる。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に新しい市民会館が完成し、有形固定資産減価償却率は大幅に低下、一人当たり面積は増加している。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一般廃棄物処理施設については、大規模修繕を繰り返している清掃センターについて、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から周辺自治体による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町広域清掃組合にて建設事業を行っているため、有形固定資産減価償却率の低下及び、一人当たり有形固定資産（償却資産）額の増加が見込まれる。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した。類似団体平均を</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ポイント上回り、全国平均及び群馬県内平均を上回っている。好調な市税（個人市民税や法人市民税など）に支えられ</a:t>
          </a:r>
          <a:r>
            <a:rPr kumimoji="1" lang="ja-JP" altLang="en-US" sz="1100">
              <a:solidFill>
                <a:schemeClr val="dk1"/>
              </a:solidFill>
              <a:effectLst/>
              <a:latin typeface="+mn-lt"/>
              <a:ea typeface="+mn-ea"/>
              <a:cs typeface="+mn-cs"/>
            </a:rPr>
            <a:t>、類似団体と比べても高い</a:t>
          </a:r>
          <a:r>
            <a:rPr kumimoji="1" lang="ja-JP" altLang="ja-JP" sz="1100">
              <a:solidFill>
                <a:schemeClr val="dk1"/>
              </a:solidFill>
              <a:effectLst/>
              <a:latin typeface="+mn-lt"/>
              <a:ea typeface="+mn-ea"/>
              <a:cs typeface="+mn-cs"/>
            </a:rPr>
            <a:t>財政力指数</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。今後も、自主財源の確保などにより財政基盤の強化に努める。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39</xdr:row>
      <xdr:rowOff>33020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5989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33020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40</xdr:row>
      <xdr:rowOff>30480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153670</xdr:rowOff>
    </xdr:from>
    <xdr:to>
      <xdr:col>15</xdr:col>
      <xdr:colOff>133350</xdr:colOff>
      <xdr:row>39</xdr:row>
      <xdr:rowOff>83820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93997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151130</xdr:rowOff>
    </xdr:from>
    <xdr:to>
      <xdr:col>7</xdr:col>
      <xdr:colOff>31750</xdr:colOff>
      <xdr:row>40</xdr:row>
      <xdr:rowOff>81280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91457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昨年度よりも</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及び群馬県内平均を下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rgbClr val="FF0000"/>
              </a:solidFill>
              <a:effectLst/>
              <a:latin typeface="+mn-lt"/>
              <a:ea typeface="+mn-ea"/>
              <a:cs typeface="+mn-cs"/>
            </a:rPr>
            <a:t>為替相場の影響などにより輸送機器関連を中心とした企業の業績が悪化したことにより、分母である経常一般財源収入額が減少したことが要因である。</a:t>
          </a:r>
          <a:endParaRPr lang="ja-JP" altLang="ja-JP" sz="1400">
            <a:solidFill>
              <a:srgbClr val="FF0000"/>
            </a:solidFill>
            <a:effectLst/>
          </a:endParaRPr>
        </a:p>
        <a:p>
          <a:r>
            <a:rPr kumimoji="1" lang="ja-JP" altLang="ja-JP" sz="1100">
              <a:solidFill>
                <a:schemeClr val="dk1"/>
              </a:solidFill>
              <a:effectLst/>
              <a:latin typeface="+mn-lt"/>
              <a:ea typeface="+mn-ea"/>
              <a:cs typeface="+mn-cs"/>
            </a:rPr>
            <a:t>今後についても、物件費や扶助費が増加傾向にあるため、経常的な経費の抑制を心がけていく必要がある。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75438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60430"/>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25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58674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6256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64</xdr:row>
      <xdr:rowOff>58674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9713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53357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119651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533</a:t>
          </a:r>
          <a:r>
            <a:rPr kumimoji="1" lang="ja-JP" altLang="ja-JP" sz="1100">
              <a:solidFill>
                <a:schemeClr val="dk1"/>
              </a:solidFill>
              <a:effectLst/>
              <a:latin typeface="+mn-lt"/>
              <a:ea typeface="+mn-ea"/>
              <a:cs typeface="+mn-cs"/>
            </a:rPr>
            <a:t>円増加し、全国平均、群馬県平均を下回っているが、類似団体平均は上回っている。</a:t>
          </a:r>
          <a:endParaRPr lang="ja-JP" altLang="ja-JP" sz="1400">
            <a:effectLst/>
          </a:endParaRPr>
        </a:p>
        <a:p>
          <a:r>
            <a:rPr kumimoji="1" lang="ja-JP" altLang="ja-JP" sz="1100">
              <a:solidFill>
                <a:schemeClr val="dk1"/>
              </a:solidFill>
              <a:effectLst/>
              <a:latin typeface="+mn-lt"/>
              <a:ea typeface="+mn-ea"/>
              <a:cs typeface="+mn-cs"/>
            </a:rPr>
            <a:t>人件費は職員数や退職者数の減などにより減少傾向だが、</a:t>
          </a:r>
          <a:r>
            <a:rPr kumimoji="1" lang="ja-JP" altLang="en-US" sz="1100">
              <a:solidFill>
                <a:schemeClr val="dk1"/>
              </a:solidFill>
              <a:effectLst/>
              <a:latin typeface="+mn-lt"/>
              <a:ea typeface="+mn-ea"/>
              <a:cs typeface="+mn-cs"/>
            </a:rPr>
            <a:t>臨時雇上賃金の増加などによる物件費の増加が</a:t>
          </a:r>
          <a:r>
            <a:rPr kumimoji="1" lang="ja-JP" altLang="ja-JP" sz="1100">
              <a:solidFill>
                <a:schemeClr val="dk1"/>
              </a:solidFill>
              <a:effectLst/>
              <a:latin typeface="+mn-lt"/>
              <a:ea typeface="+mn-ea"/>
              <a:cs typeface="+mn-cs"/>
            </a:rPr>
            <a:t>人件費の減少を上回ったことが要因である。</a:t>
          </a:r>
          <a:endParaRPr lang="ja-JP" altLang="ja-JP" sz="1400">
            <a:effectLst/>
          </a:endParaRPr>
        </a:p>
        <a:p>
          <a:r>
            <a:rPr kumimoji="1" lang="ja-JP" altLang="ja-JP" sz="1100">
              <a:solidFill>
                <a:schemeClr val="dk1"/>
              </a:solidFill>
              <a:effectLst/>
              <a:latin typeface="+mn-lt"/>
              <a:ea typeface="+mn-ea"/>
              <a:cs typeface="+mn-cs"/>
            </a:rPr>
            <a:t>組織の効率化を図り適正な定員管理</a:t>
          </a:r>
          <a:r>
            <a:rPr kumimoji="1" lang="ja-JP" altLang="en-US" sz="1100">
              <a:solidFill>
                <a:schemeClr val="dk1"/>
              </a:solidFill>
              <a:effectLst/>
              <a:latin typeface="+mn-lt"/>
              <a:ea typeface="+mn-ea"/>
              <a:cs typeface="+mn-cs"/>
            </a:rPr>
            <a:t>を行うことで人件費を抑制するとともに、</a:t>
          </a:r>
          <a:r>
            <a:rPr kumimoji="1" lang="ja-JP" altLang="ja-JP" sz="1100">
              <a:solidFill>
                <a:schemeClr val="dk1"/>
              </a:solidFill>
              <a:effectLst/>
              <a:latin typeface="+mn-lt"/>
              <a:ea typeface="+mn-ea"/>
              <a:cs typeface="+mn-cs"/>
            </a:rPr>
            <a:t>業務の見直しによる物件費の縮減に努めたい。</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95035</xdr:rowOff>
    </xdr:from>
    <xdr:to>
      <xdr:col>23</xdr:col>
      <xdr:colOff>133350</xdr:colOff>
      <xdr:row>83</xdr:row>
      <xdr:rowOff>104222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25385"/>
          <a:ext cx="8382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82297</xdr:rowOff>
    </xdr:from>
    <xdr:to>
      <xdr:col>19</xdr:col>
      <xdr:colOff>133350</xdr:colOff>
      <xdr:row>83</xdr:row>
      <xdr:rowOff>95035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12647"/>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82297</xdr:rowOff>
    </xdr:from>
    <xdr:to>
      <xdr:col>15</xdr:col>
      <xdr:colOff>82550</xdr:colOff>
      <xdr:row>83</xdr:row>
      <xdr:rowOff>88450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126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88450</xdr:rowOff>
    </xdr:from>
    <xdr:to>
      <xdr:col>11</xdr:col>
      <xdr:colOff>31750</xdr:colOff>
      <xdr:row>83</xdr:row>
      <xdr:rowOff>97672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18800"/>
          <a:ext cx="889000" cy="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53422</xdr:rowOff>
    </xdr:from>
    <xdr:to>
      <xdr:col>23</xdr:col>
      <xdr:colOff>184150</xdr:colOff>
      <xdr:row>83</xdr:row>
      <xdr:rowOff>155022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25499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44235</xdr:rowOff>
    </xdr:from>
    <xdr:to>
      <xdr:col>19</xdr:col>
      <xdr:colOff>184150</xdr:colOff>
      <xdr:row>83</xdr:row>
      <xdr:rowOff>145835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130612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6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31497</xdr:rowOff>
    </xdr:from>
    <xdr:to>
      <xdr:col>15</xdr:col>
      <xdr:colOff>133350</xdr:colOff>
      <xdr:row>83</xdr:row>
      <xdr:rowOff>133097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117874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4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37650</xdr:rowOff>
    </xdr:from>
    <xdr:to>
      <xdr:col>11</xdr:col>
      <xdr:colOff>82550</xdr:colOff>
      <xdr:row>83</xdr:row>
      <xdr:rowOff>139250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124027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46872</xdr:rowOff>
    </xdr:from>
    <xdr:to>
      <xdr:col>7</xdr:col>
      <xdr:colOff>31750</xdr:colOff>
      <xdr:row>83</xdr:row>
      <xdr:rowOff>148472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類似団体、全国平均及び群馬県平均を上回っている。</a:t>
          </a:r>
          <a:endParaRPr lang="ja-JP" altLang="ja-JP" sz="1400">
            <a:effectLst/>
          </a:endParaRPr>
        </a:p>
        <a:p>
          <a:r>
            <a:rPr kumimoji="1" lang="ja-JP" altLang="ja-JP" sz="1100">
              <a:solidFill>
                <a:schemeClr val="dk1"/>
              </a:solidFill>
              <a:effectLst/>
              <a:latin typeface="+mn-lt"/>
              <a:ea typeface="+mn-ea"/>
              <a:cs typeface="+mn-cs"/>
            </a:rPr>
            <a:t>合併による給与格差の是正を行ったことが主な要因となり、</a:t>
          </a:r>
          <a:r>
            <a:rPr kumimoji="1" lang="ja-JP" altLang="en-US" sz="1100">
              <a:solidFill>
                <a:schemeClr val="dk1"/>
              </a:solidFill>
              <a:effectLst/>
              <a:latin typeface="+mn-lt"/>
              <a:ea typeface="+mn-ea"/>
              <a:cs typeface="+mn-cs"/>
            </a:rPr>
            <a:t>平成２９年度以前の</a:t>
          </a:r>
          <a:r>
            <a:rPr kumimoji="1" lang="ja-JP" altLang="ja-JP" sz="1100">
              <a:solidFill>
                <a:schemeClr val="dk1"/>
              </a:solidFill>
              <a:effectLst/>
              <a:latin typeface="+mn-lt"/>
              <a:ea typeface="+mn-ea"/>
              <a:cs typeface="+mn-cs"/>
            </a:rPr>
            <a:t>ラスパイレス指数は１００を</a:t>
          </a:r>
          <a:r>
            <a:rPr kumimoji="1" lang="ja-JP" altLang="en-US" sz="1100">
              <a:solidFill>
                <a:schemeClr val="dk1"/>
              </a:solidFill>
              <a:effectLst/>
              <a:latin typeface="+mn-lt"/>
              <a:ea typeface="+mn-ea"/>
              <a:cs typeface="+mn-cs"/>
            </a:rPr>
            <a:t>超えているが、平成２７年度以降は減少傾向にあり、平成３０年度においては１００となった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今後もより一層の給与適正化に努めていきたい</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41275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854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前年と同数となっており</a:t>
          </a:r>
          <a:r>
            <a:rPr kumimoji="1" lang="ja-JP" altLang="ja-JP" sz="1100">
              <a:solidFill>
                <a:schemeClr val="dk1"/>
              </a:solidFill>
              <a:effectLst/>
              <a:latin typeface="+mn-lt"/>
              <a:ea typeface="+mn-ea"/>
              <a:cs typeface="+mn-cs"/>
            </a:rPr>
            <a:t>、類似団体、全国及び群馬県内平均を下回っている。</a:t>
          </a:r>
          <a:endParaRPr lang="ja-JP" altLang="ja-JP" sz="1400">
            <a:effectLst/>
          </a:endParaRPr>
        </a:p>
        <a:p>
          <a:r>
            <a:rPr kumimoji="1" lang="ja-JP" altLang="ja-JP" sz="1100">
              <a:solidFill>
                <a:schemeClr val="dk1"/>
              </a:solidFill>
              <a:effectLst/>
              <a:latin typeface="+mn-lt"/>
              <a:ea typeface="+mn-ea"/>
              <a:cs typeface="+mn-cs"/>
            </a:rPr>
            <a:t>平成１８年度から始まった定員適正化計画において、１０年間で４００人の職員削減を掲げ、目標を達成することができた。</a:t>
          </a:r>
          <a:endParaRPr lang="ja-JP" altLang="ja-JP" sz="1400">
            <a:effectLst/>
          </a:endParaRPr>
        </a:p>
        <a:p>
          <a:r>
            <a:rPr kumimoji="1" lang="ja-JP" altLang="ja-JP" sz="1100">
              <a:solidFill>
                <a:schemeClr val="dk1"/>
              </a:solidFill>
              <a:effectLst/>
              <a:latin typeface="+mn-lt"/>
              <a:ea typeface="+mn-ea"/>
              <a:cs typeface="+mn-cs"/>
            </a:rPr>
            <a:t>今後の職員数は横ばいになると考えられるが、組織機構の見直しと適正な人員配置を行いながら、定員管理を行っていく。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164193</xdr:rowOff>
    </xdr:from>
    <xdr:to>
      <xdr:col>81</xdr:col>
      <xdr:colOff>44450</xdr:colOff>
      <xdr:row>61</xdr:row>
      <xdr:rowOff>164193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164193</xdr:rowOff>
    </xdr:from>
    <xdr:to>
      <xdr:col>77</xdr:col>
      <xdr:colOff>44450</xdr:colOff>
      <xdr:row>62</xdr:row>
      <xdr:rowOff>13426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2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13426</xdr:rowOff>
    </xdr:from>
    <xdr:to>
      <xdr:col>72</xdr:col>
      <xdr:colOff>203200</xdr:colOff>
      <xdr:row>62</xdr:row>
      <xdr:rowOff>47897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433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47897</xdr:rowOff>
    </xdr:from>
    <xdr:to>
      <xdr:col>68</xdr:col>
      <xdr:colOff>152400</xdr:colOff>
      <xdr:row>62</xdr:row>
      <xdr:rowOff>116840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7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113393</xdr:rowOff>
    </xdr:from>
    <xdr:to>
      <xdr:col>81</xdr:col>
      <xdr:colOff>95250</xdr:colOff>
      <xdr:row>62</xdr:row>
      <xdr:rowOff>43543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129920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53720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74403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168547</xdr:rowOff>
    </xdr:from>
    <xdr:to>
      <xdr:col>68</xdr:col>
      <xdr:colOff>203200</xdr:colOff>
      <xdr:row>62</xdr:row>
      <xdr:rowOff>98697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し、全国平均、群馬県平均を下回っているが、類似団体平均を上回ってい</a:t>
          </a:r>
          <a:r>
            <a:rPr kumimoji="1" lang="ja-JP" altLang="en-US" sz="1100">
              <a:solidFill>
                <a:schemeClr val="dk1"/>
              </a:solidFill>
              <a:effectLst/>
              <a:latin typeface="+mn-lt"/>
              <a:ea typeface="+mn-ea"/>
              <a:cs typeface="+mn-cs"/>
            </a:rPr>
            <a:t>る。</a:t>
          </a:r>
          <a:endParaRPr lang="ja-JP" altLang="ja-JP" sz="1400">
            <a:effectLst/>
          </a:endParaRPr>
        </a:p>
        <a:p>
          <a:r>
            <a:rPr kumimoji="1" lang="ja-JP" altLang="en-US" sz="1100">
              <a:solidFill>
                <a:schemeClr val="dk1"/>
              </a:solidFill>
              <a:effectLst/>
              <a:latin typeface="+mn-lt"/>
              <a:ea typeface="+mn-ea"/>
              <a:cs typeface="+mn-cs"/>
            </a:rPr>
            <a:t>市債の元利償還額は減少しているが、標準財政規模が小さくなったため実質公債費比率は悪化した。</a:t>
          </a:r>
          <a:endParaRPr lang="ja-JP" altLang="ja-JP" sz="1400">
            <a:effectLst/>
          </a:endParaRPr>
        </a:p>
        <a:p>
          <a:r>
            <a:rPr kumimoji="1" lang="ja-JP" altLang="ja-JP" sz="1100">
              <a:solidFill>
                <a:schemeClr val="dk1"/>
              </a:solidFill>
              <a:effectLst/>
              <a:latin typeface="+mn-lt"/>
              <a:ea typeface="+mn-ea"/>
              <a:cs typeface="+mn-cs"/>
            </a:rPr>
            <a:t>市債現在高は減少傾向にあり、引き続き市債事業を厳選し、「償還元金を超えない市債の発行」を堅持することにより、比率の抑制に努めていく。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3810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52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68156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108373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9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ポイント改善したが、類似団体、全国及び群馬県平均よりも高くなっている。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市税収入などの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により標準財政規模が</a:t>
          </a:r>
          <a:r>
            <a:rPr kumimoji="1" lang="ja-JP" altLang="en-US" sz="1100">
              <a:solidFill>
                <a:schemeClr val="dk1"/>
              </a:solidFill>
              <a:effectLst/>
              <a:latin typeface="+mn-lt"/>
              <a:ea typeface="+mn-ea"/>
              <a:cs typeface="+mn-cs"/>
            </a:rPr>
            <a:t>小さくなった一方で、</a:t>
          </a:r>
          <a:r>
            <a:rPr kumimoji="1" lang="ja-JP" altLang="ja-JP" sz="1100">
              <a:solidFill>
                <a:schemeClr val="dk1"/>
              </a:solidFill>
              <a:effectLst/>
              <a:latin typeface="+mn-lt"/>
              <a:ea typeface="+mn-ea"/>
              <a:cs typeface="+mn-cs"/>
            </a:rPr>
            <a:t>「償還元金を超えない市債の発行」の堅持によ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市債残高</a:t>
          </a:r>
          <a:r>
            <a:rPr kumimoji="1" lang="ja-JP" altLang="en-US" sz="1100">
              <a:solidFill>
                <a:schemeClr val="dk1"/>
              </a:solidFill>
              <a:effectLst/>
              <a:latin typeface="+mn-lt"/>
              <a:ea typeface="+mn-ea"/>
              <a:cs typeface="+mn-cs"/>
            </a:rPr>
            <a:t>が減少し、将来負担比率は改善となった。</a:t>
          </a:r>
          <a:endParaRPr lang="ja-JP" altLang="ja-JP" sz="1400">
            <a:effectLst/>
          </a:endParaRPr>
        </a:p>
        <a:p>
          <a:r>
            <a:rPr kumimoji="1" lang="ja-JP" altLang="ja-JP" sz="1100">
              <a:solidFill>
                <a:schemeClr val="dk1"/>
              </a:solidFill>
              <a:effectLst/>
              <a:latin typeface="+mn-lt"/>
              <a:ea typeface="+mn-ea"/>
              <a:cs typeface="+mn-cs"/>
            </a:rPr>
            <a:t>健全な財政運営のため、今後も市債残高の更なる縮減に努めていく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99342</xdr:rowOff>
    </xdr:from>
    <xdr:to>
      <xdr:col>81</xdr:col>
      <xdr:colOff>44450</xdr:colOff>
      <xdr:row>17</xdr:row>
      <xdr:rowOff>16369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42542"/>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16369</xdr:rowOff>
    </xdr:from>
    <xdr:to>
      <xdr:col>77</xdr:col>
      <xdr:colOff>44450</xdr:colOff>
      <xdr:row>17</xdr:row>
      <xdr:rowOff>134338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31019"/>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134338</xdr:rowOff>
    </xdr:from>
    <xdr:to>
      <xdr:col>72</xdr:col>
      <xdr:colOff>203200</xdr:colOff>
      <xdr:row>17</xdr:row>
      <xdr:rowOff>149084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4898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149084</xdr:rowOff>
    </xdr:from>
    <xdr:to>
      <xdr:col>68</xdr:col>
      <xdr:colOff>152400</xdr:colOff>
      <xdr:row>18</xdr:row>
      <xdr:rowOff>166652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637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48542</xdr:rowOff>
    </xdr:from>
    <xdr:to>
      <xdr:col>81</xdr:col>
      <xdr:colOff>95250</xdr:colOff>
      <xdr:row>16</xdr:row>
      <xdr:rowOff>150142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20619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137019</xdr:rowOff>
    </xdr:from>
    <xdr:to>
      <xdr:col>77</xdr:col>
      <xdr:colOff>95250</xdr:colOff>
      <xdr:row>17</xdr:row>
      <xdr:rowOff>67169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51946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6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83538</xdr:rowOff>
    </xdr:from>
    <xdr:to>
      <xdr:col>73</xdr:col>
      <xdr:colOff>44450</xdr:colOff>
      <xdr:row>18</xdr:row>
      <xdr:rowOff>13688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169915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98284</xdr:rowOff>
    </xdr:from>
    <xdr:to>
      <xdr:col>68</xdr:col>
      <xdr:colOff>203200</xdr:colOff>
      <xdr:row>18</xdr:row>
      <xdr:rowOff>28434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13211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115852</xdr:rowOff>
    </xdr:from>
    <xdr:to>
      <xdr:col>64</xdr:col>
      <xdr:colOff>152400</xdr:colOff>
      <xdr:row>19</xdr:row>
      <xdr:rowOff>46002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30779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a:t>
          </a:r>
          <a:r>
            <a:rPr kumimoji="1" lang="ja-JP" altLang="en-US" sz="1100">
              <a:solidFill>
                <a:schemeClr val="dk1"/>
              </a:solidFill>
              <a:effectLst/>
              <a:latin typeface="+mn-lt"/>
              <a:ea typeface="+mn-ea"/>
              <a:cs typeface="+mn-cs"/>
            </a:rPr>
            <a:t>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今後も組織機構の見直しと適正な人員配置を行いながら、引き続き人件費の抑制に努めていく。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117475</xdr:rowOff>
    </xdr:from>
    <xdr:to>
      <xdr:col>24</xdr:col>
      <xdr:colOff>25400</xdr:colOff>
      <xdr:row>37</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2896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2992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2992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38</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28015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66675</xdr:rowOff>
    </xdr:from>
    <xdr:to>
      <xdr:col>24</xdr:col>
      <xdr:colOff>76200</xdr:colOff>
      <xdr:row>36</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8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28575</xdr:rowOff>
    </xdr:from>
    <xdr:to>
      <xdr:col>20</xdr:col>
      <xdr:colOff>38100</xdr:colOff>
      <xdr:row>37</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140352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4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161925</xdr:rowOff>
    </xdr:from>
    <xdr:to>
      <xdr:col>11</xdr:col>
      <xdr:colOff>60325</xdr:colOff>
      <xdr:row>38</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168927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した。類似団体、全国及び群馬県平均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en-US" sz="1100">
              <a:solidFill>
                <a:schemeClr val="dk1"/>
              </a:solidFill>
              <a:effectLst/>
              <a:latin typeface="+mn-lt"/>
              <a:ea typeface="+mn-ea"/>
              <a:cs typeface="+mn-cs"/>
            </a:rPr>
            <a:t>地域活動支援センター指定管理料等の委託料が増加したほか</a:t>
          </a:r>
          <a:r>
            <a:rPr kumimoji="1" lang="ja-JP" altLang="ja-JP" sz="1100">
              <a:solidFill>
                <a:schemeClr val="dk1"/>
              </a:solidFill>
              <a:effectLst/>
              <a:latin typeface="+mn-lt"/>
              <a:ea typeface="+mn-ea"/>
              <a:cs typeface="+mn-cs"/>
            </a:rPr>
            <a:t>、賃金などが増加傾向にある。</a:t>
          </a:r>
          <a:endParaRPr lang="ja-JP" altLang="ja-JP" sz="1400">
            <a:effectLst/>
          </a:endParaRPr>
        </a:p>
        <a:p>
          <a:r>
            <a:rPr kumimoji="1" lang="ja-JP" altLang="ja-JP" sz="1100">
              <a:solidFill>
                <a:schemeClr val="dk1"/>
              </a:solidFill>
              <a:effectLst/>
              <a:latin typeface="+mn-lt"/>
              <a:ea typeface="+mn-ea"/>
              <a:cs typeface="+mn-cs"/>
            </a:rPr>
            <a:t>今後も既存事業の見直し並びに臨時・嘱託職員の適正な人員配置など、経費の抑制に努めていく。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88900</xdr:rowOff>
    </xdr:from>
    <xdr:to>
      <xdr:col>82</xdr:col>
      <xdr:colOff>107950</xdr:colOff>
      <xdr:row>20</xdr:row>
      <xdr:rowOff>121557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3517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20</xdr:row>
      <xdr:rowOff>121557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332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75293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311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19</xdr:row>
      <xdr:rowOff>53522</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3104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10177</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70757</xdr:rowOff>
    </xdr:from>
    <xdr:to>
      <xdr:col>78</xdr:col>
      <xdr:colOff>120650</xdr:colOff>
      <xdr:row>21</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157134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58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下回っているものの、全国・群馬県平均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上回っている状況である。</a:t>
          </a:r>
          <a:endParaRPr lang="ja-JP" altLang="ja-JP" sz="1400">
            <a:effectLst/>
          </a:endParaRPr>
        </a:p>
        <a:p>
          <a:r>
            <a:rPr kumimoji="1" lang="ja-JP" altLang="ja-JP" sz="1100">
              <a:solidFill>
                <a:schemeClr val="dk1"/>
              </a:solidFill>
              <a:effectLst/>
              <a:latin typeface="+mn-lt"/>
              <a:ea typeface="+mn-ea"/>
              <a:cs typeface="+mn-cs"/>
            </a:rPr>
            <a:t>施設型給付費や障がい福祉サービス費の増が主な要因である。</a:t>
          </a:r>
          <a:endParaRPr lang="ja-JP" altLang="ja-JP" sz="1400">
            <a:effectLst/>
          </a:endParaRPr>
        </a:p>
        <a:p>
          <a:r>
            <a:rPr kumimoji="1" lang="ja-JP" altLang="ja-JP" sz="1100">
              <a:solidFill>
                <a:schemeClr val="dk1"/>
              </a:solidFill>
              <a:effectLst/>
              <a:latin typeface="+mn-lt"/>
              <a:ea typeface="+mn-ea"/>
              <a:cs typeface="+mn-cs"/>
            </a:rPr>
            <a:t>社会保障費は増加の一途にあるが、全国的なことでもあり、今後の推移を見守りたい。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56</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36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6350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55</xdr:row>
      <xdr:rowOff>6350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69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今後も給付費の増に伴い繰出金は増加傾向と想定されるが、経費削減に努めていく。維持補修費についても増加傾向が想定されるが、計画的な維持補修を推進する。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91622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124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121557</xdr:rowOff>
    </xdr:from>
    <xdr:to>
      <xdr:col>78</xdr:col>
      <xdr:colOff>69850</xdr:colOff>
      <xdr:row>53</xdr:row>
      <xdr:rowOff>91622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036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121557</xdr:rowOff>
    </xdr:from>
    <xdr:to>
      <xdr:col>73</xdr:col>
      <xdr:colOff>180975</xdr:colOff>
      <xdr:row>53</xdr:row>
      <xdr:rowOff>4535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036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23585</xdr:rowOff>
    </xdr:from>
    <xdr:to>
      <xdr:col>69</xdr:col>
      <xdr:colOff>92075</xdr:colOff>
      <xdr:row>53</xdr:row>
      <xdr:rowOff>4535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8938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157843</xdr:rowOff>
    </xdr:from>
    <xdr:to>
      <xdr:col>82</xdr:col>
      <xdr:colOff>158750</xdr:colOff>
      <xdr:row>53</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66420</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70757</xdr:rowOff>
    </xdr:from>
    <xdr:to>
      <xdr:col>74</xdr:col>
      <xdr:colOff>31750</xdr:colOff>
      <xdr:row>53</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11084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125185</xdr:rowOff>
    </xdr:from>
    <xdr:to>
      <xdr:col>69</xdr:col>
      <xdr:colOff>142875</xdr:colOff>
      <xdr:row>53</xdr:row>
      <xdr:rowOff>55335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65512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51</xdr:row>
      <xdr:rowOff>144235</xdr:rowOff>
    </xdr:from>
    <xdr:to>
      <xdr:col>65</xdr:col>
      <xdr:colOff>53975</xdr:colOff>
      <xdr:row>52</xdr:row>
      <xdr:rowOff>74385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84562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865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類似団体、全国及び群馬県平均を下回っている。</a:t>
          </a:r>
          <a:endParaRPr lang="ja-JP" altLang="ja-JP" sz="1400">
            <a:effectLst/>
          </a:endParaRPr>
        </a:p>
        <a:p>
          <a:r>
            <a:rPr kumimoji="1" lang="ja-JP" altLang="en-US" sz="1100">
              <a:solidFill>
                <a:schemeClr val="dk1"/>
              </a:solidFill>
              <a:effectLst/>
              <a:latin typeface="+mn-lt"/>
              <a:ea typeface="+mn-ea"/>
              <a:cs typeface="+mn-cs"/>
            </a:rPr>
            <a:t>保育園委託事業国県負担金等精算返納金などが増加したことにより決算額は前年度より増加したが、分母である経常一般財源収入額も増加したため、</a:t>
          </a:r>
          <a:r>
            <a:rPr kumimoji="1" lang="ja-JP" altLang="ja-JP" sz="1100">
              <a:solidFill>
                <a:schemeClr val="dk1"/>
              </a:solidFill>
              <a:effectLst/>
              <a:latin typeface="+mn-lt"/>
              <a:ea typeface="+mn-ea"/>
              <a:cs typeface="+mn-cs"/>
            </a:rPr>
            <a:t>前年度と同</a:t>
          </a:r>
          <a:r>
            <a:rPr kumimoji="1" lang="ja-JP" altLang="en-US"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引続き補助金の必要性や費用対効果等を見極めながら見直しを行い、抑制に努めていく。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47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74422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110998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110998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38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146575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73423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し、全国</a:t>
          </a:r>
          <a:r>
            <a:rPr kumimoji="1" lang="ja-JP" altLang="en-US" sz="1100">
              <a:solidFill>
                <a:schemeClr val="dk1"/>
              </a:solidFill>
              <a:effectLst/>
              <a:latin typeface="+mn-lt"/>
              <a:ea typeface="+mn-ea"/>
              <a:cs typeface="+mn-cs"/>
            </a:rPr>
            <a:t>・群馬県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下回っているものの、類似団体平均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a:t>
          </a:r>
          <a:endParaRPr lang="ja-JP" altLang="ja-JP" sz="1400">
            <a:effectLst/>
          </a:endParaRPr>
        </a:p>
        <a:p>
          <a:r>
            <a:rPr kumimoji="1" lang="ja-JP" altLang="ja-JP" sz="1100">
              <a:solidFill>
                <a:schemeClr val="dk1"/>
              </a:solidFill>
              <a:effectLst/>
              <a:latin typeface="+mn-lt"/>
              <a:ea typeface="+mn-ea"/>
              <a:cs typeface="+mn-cs"/>
            </a:rPr>
            <a:t>臨財債の償還額が増えている</a:t>
          </a:r>
          <a:r>
            <a:rPr kumimoji="1" lang="ja-JP" altLang="en-US" sz="1100">
              <a:solidFill>
                <a:schemeClr val="dk1"/>
              </a:solidFill>
              <a:effectLst/>
              <a:latin typeface="+mn-lt"/>
              <a:ea typeface="+mn-ea"/>
              <a:cs typeface="+mn-cs"/>
            </a:rPr>
            <a:t>が公債費全体では減額となっており、</a:t>
          </a:r>
          <a:r>
            <a:rPr kumimoji="1" lang="ja-JP" altLang="ja-JP" sz="1100">
              <a:solidFill>
                <a:schemeClr val="dk1"/>
              </a:solidFill>
              <a:effectLst/>
              <a:latin typeface="+mn-lt"/>
              <a:ea typeface="+mn-ea"/>
              <a:cs typeface="+mn-cs"/>
            </a:rPr>
            <a:t>分母である経常一般財源収入額</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ため改善となった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今後も地方債事業を厳選し、「償還元金を超えない市債の発行」を堅持することにより抑制に努めていく。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137886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423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137886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347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146050</xdr:rowOff>
    </xdr:from>
    <xdr:to>
      <xdr:col>15</xdr:col>
      <xdr:colOff>98425</xdr:colOff>
      <xdr:row>77</xdr:row>
      <xdr:rowOff>156936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347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77</xdr:row>
      <xdr:rowOff>167821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58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87086</xdr:rowOff>
    </xdr:from>
    <xdr:to>
      <xdr:col>20</xdr:col>
      <xdr:colOff>38100</xdr:colOff>
      <xdr:row>79</xdr:row>
      <xdr:rowOff>17236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2013</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106136</xdr:rowOff>
    </xdr:from>
    <xdr:to>
      <xdr:col>11</xdr:col>
      <xdr:colOff>60325</xdr:colOff>
      <xdr:row>78</xdr:row>
      <xdr:rowOff>36286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46463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57348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し、類似団体、全国及び群馬県平均を下回っている。</a:t>
          </a:r>
          <a:endParaRPr lang="ja-JP" altLang="ja-JP" sz="1400">
            <a:effectLst/>
          </a:endParaRPr>
        </a:p>
        <a:p>
          <a:r>
            <a:rPr kumimoji="1" lang="ja-JP" altLang="ja-JP" sz="1100">
              <a:solidFill>
                <a:schemeClr val="dk1"/>
              </a:solidFill>
              <a:effectLst/>
              <a:latin typeface="+mn-lt"/>
              <a:ea typeface="+mn-ea"/>
              <a:cs typeface="+mn-cs"/>
            </a:rPr>
            <a:t>分母である経常一般財源収入額が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40132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2989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78</xdr:row>
      <xdr:rowOff>40132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43485"/>
          <a:ext cx="8890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97282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143485"/>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77</xdr:row>
      <xdr:rowOff>97282</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8288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97473</xdr:rowOff>
    </xdr:from>
    <xdr:to>
      <xdr:col>29</xdr:col>
      <xdr:colOff>127000</xdr:colOff>
      <xdr:row>18</xdr:row>
      <xdr:rowOff>114046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31198"/>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63183</xdr:rowOff>
    </xdr:from>
    <xdr:to>
      <xdr:col>26</xdr:col>
      <xdr:colOff>50800</xdr:colOff>
      <xdr:row>18</xdr:row>
      <xdr:rowOff>97473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96908"/>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xdr:rowOff>
    </xdr:from>
    <xdr:to>
      <xdr:col>22</xdr:col>
      <xdr:colOff>114300</xdr:colOff>
      <xdr:row>18</xdr:row>
      <xdr:rowOff>63183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34423"/>
          <a:ext cx="698500" cy="6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698</xdr:rowOff>
    </xdr:from>
    <xdr:to>
      <xdr:col>18</xdr:col>
      <xdr:colOff>177800</xdr:colOff>
      <xdr:row>18</xdr:row>
      <xdr:rowOff>19672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4423"/>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63246</xdr:rowOff>
    </xdr:from>
    <xdr:to>
      <xdr:col>29</xdr:col>
      <xdr:colOff>177800</xdr:colOff>
      <xdr:row>18</xdr:row>
      <xdr:rowOff>164846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35323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46673</xdr:rowOff>
    </xdr:from>
    <xdr:to>
      <xdr:col>26</xdr:col>
      <xdr:colOff>101600</xdr:colOff>
      <xdr:row>18</xdr:row>
      <xdr:rowOff>148272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039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133049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12383</xdr:rowOff>
    </xdr:from>
    <xdr:to>
      <xdr:col>22</xdr:col>
      <xdr:colOff>165100</xdr:colOff>
      <xdr:row>18</xdr:row>
      <xdr:rowOff>113983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98760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121348</xdr:rowOff>
    </xdr:from>
    <xdr:to>
      <xdr:col>19</xdr:col>
      <xdr:colOff>38100</xdr:colOff>
      <xdr:row>18</xdr:row>
      <xdr:rowOff>51498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36275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140322</xdr:rowOff>
    </xdr:from>
    <xdr:to>
      <xdr:col>15</xdr:col>
      <xdr:colOff>101600</xdr:colOff>
      <xdr:row>18</xdr:row>
      <xdr:rowOff>70472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2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55249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166891</xdr:rowOff>
    </xdr:from>
    <xdr:to>
      <xdr:col>29</xdr:col>
      <xdr:colOff>127000</xdr:colOff>
      <xdr:row>35</xdr:row>
      <xdr:rowOff>176530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77241"/>
          <a:ext cx="6477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122504</xdr:rowOff>
    </xdr:from>
    <xdr:to>
      <xdr:col>26</xdr:col>
      <xdr:colOff>50800</xdr:colOff>
      <xdr:row>35</xdr:row>
      <xdr:rowOff>166891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32854"/>
          <a:ext cx="698500" cy="4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122504</xdr:rowOff>
    </xdr:from>
    <xdr:to>
      <xdr:col>22</xdr:col>
      <xdr:colOff>114300</xdr:colOff>
      <xdr:row>35</xdr:row>
      <xdr:rowOff>134010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32854"/>
          <a:ext cx="6985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87871</xdr:rowOff>
    </xdr:from>
    <xdr:to>
      <xdr:col>18</xdr:col>
      <xdr:colOff>177800</xdr:colOff>
      <xdr:row>35</xdr:row>
      <xdr:rowOff>134010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98221"/>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125730</xdr:rowOff>
    </xdr:from>
    <xdr:to>
      <xdr:col>29</xdr:col>
      <xdr:colOff>177800</xdr:colOff>
      <xdr:row>35</xdr:row>
      <xdr:rowOff>227330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313707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8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116091</xdr:rowOff>
    </xdr:from>
    <xdr:to>
      <xdr:col>26</xdr:col>
      <xdr:colOff>101600</xdr:colOff>
      <xdr:row>35</xdr:row>
      <xdr:rowOff>217691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227868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71704</xdr:rowOff>
    </xdr:from>
    <xdr:to>
      <xdr:col>22</xdr:col>
      <xdr:colOff>165100</xdr:colOff>
      <xdr:row>35</xdr:row>
      <xdr:rowOff>173304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8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183481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83210</xdr:rowOff>
    </xdr:from>
    <xdr:to>
      <xdr:col>19</xdr:col>
      <xdr:colOff>38100</xdr:colOff>
      <xdr:row>35</xdr:row>
      <xdr:rowOff>184810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194987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37071</xdr:rowOff>
    </xdr:from>
    <xdr:to>
      <xdr:col>15</xdr:col>
      <xdr:colOff>101600</xdr:colOff>
      <xdr:row>35</xdr:row>
      <xdr:rowOff>138671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4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148848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3203</xdr:rowOff>
    </xdr:from>
    <xdr:to>
      <xdr:col>24</xdr:col>
      <xdr:colOff>63500</xdr:colOff>
      <xdr:row>37</xdr:row>
      <xdr:rowOff>28463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46853"/>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152890</xdr:rowOff>
    </xdr:from>
    <xdr:to>
      <xdr:col>19</xdr:col>
      <xdr:colOff>177800</xdr:colOff>
      <xdr:row>37</xdr:row>
      <xdr:rowOff>3203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25090"/>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43231</xdr:rowOff>
    </xdr:from>
    <xdr:to>
      <xdr:col>15</xdr:col>
      <xdr:colOff>50800</xdr:colOff>
      <xdr:row>36</xdr:row>
      <xdr:rowOff>152890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15431"/>
          <a:ext cx="889000" cy="10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43231</xdr:rowOff>
    </xdr:from>
    <xdr:to>
      <xdr:col>10</xdr:col>
      <xdr:colOff>114300</xdr:colOff>
      <xdr:row>36</xdr:row>
      <xdr:rowOff>73269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15431"/>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149113</xdr:rowOff>
    </xdr:from>
    <xdr:to>
      <xdr:col>24</xdr:col>
      <xdr:colOff>114300</xdr:colOff>
      <xdr:row>37</xdr:row>
      <xdr:rowOff>79263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127540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123853</xdr:rowOff>
    </xdr:from>
    <xdr:to>
      <xdr:col>20</xdr:col>
      <xdr:colOff>38100</xdr:colOff>
      <xdr:row>37</xdr:row>
      <xdr:rowOff>54003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45130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102090</xdr:rowOff>
    </xdr:from>
    <xdr:to>
      <xdr:col>15</xdr:col>
      <xdr:colOff>101600</xdr:colOff>
      <xdr:row>37</xdr:row>
      <xdr:rowOff>32240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23367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163881</xdr:rowOff>
    </xdr:from>
    <xdr:to>
      <xdr:col>10</xdr:col>
      <xdr:colOff>165100</xdr:colOff>
      <xdr:row>36</xdr:row>
      <xdr:rowOff>94031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110558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22469</xdr:rowOff>
    </xdr:from>
    <xdr:to>
      <xdr:col>6</xdr:col>
      <xdr:colOff>38100</xdr:colOff>
      <xdr:row>36</xdr:row>
      <xdr:rowOff>124069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140596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6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1550</xdr:rowOff>
    </xdr:from>
    <xdr:to>
      <xdr:col>24</xdr:col>
      <xdr:colOff>63500</xdr:colOff>
      <xdr:row>52</xdr:row>
      <xdr:rowOff>53060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916950"/>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53060</xdr:rowOff>
    </xdr:from>
    <xdr:to>
      <xdr:col>19</xdr:col>
      <xdr:colOff>177800</xdr:colOff>
      <xdr:row>52</xdr:row>
      <xdr:rowOff>95847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68460"/>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95847</xdr:rowOff>
    </xdr:from>
    <xdr:to>
      <xdr:col>15</xdr:col>
      <xdr:colOff>50800</xdr:colOff>
      <xdr:row>52</xdr:row>
      <xdr:rowOff>160769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01124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156197</xdr:rowOff>
    </xdr:from>
    <xdr:to>
      <xdr:col>10</xdr:col>
      <xdr:colOff>114300</xdr:colOff>
      <xdr:row>52</xdr:row>
      <xdr:rowOff>160769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0715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122200</xdr:rowOff>
    </xdr:from>
    <xdr:to>
      <xdr:col>24</xdr:col>
      <xdr:colOff>114300</xdr:colOff>
      <xdr:row>52</xdr:row>
      <xdr:rowOff>52350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8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145077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7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2260</xdr:rowOff>
    </xdr:from>
    <xdr:to>
      <xdr:col>20</xdr:col>
      <xdr:colOff>38100</xdr:colOff>
      <xdr:row>52</xdr:row>
      <xdr:rowOff>103860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120387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69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45047</xdr:rowOff>
    </xdr:from>
    <xdr:to>
      <xdr:col>15</xdr:col>
      <xdr:colOff>101600</xdr:colOff>
      <xdr:row>52</xdr:row>
      <xdr:rowOff>146647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163174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7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109969</xdr:rowOff>
    </xdr:from>
    <xdr:to>
      <xdr:col>10</xdr:col>
      <xdr:colOff>165100</xdr:colOff>
      <xdr:row>53</xdr:row>
      <xdr:rowOff>40119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56646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8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105397</xdr:rowOff>
    </xdr:from>
    <xdr:to>
      <xdr:col>6</xdr:col>
      <xdr:colOff>38100</xdr:colOff>
      <xdr:row>53</xdr:row>
      <xdr:rowOff>35547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52074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7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96152</xdr:rowOff>
    </xdr:from>
    <xdr:to>
      <xdr:col>24</xdr:col>
      <xdr:colOff>63500</xdr:colOff>
      <xdr:row>77</xdr:row>
      <xdr:rowOff>108610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97802"/>
          <a:ext cx="8382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96152</xdr:rowOff>
    </xdr:from>
    <xdr:to>
      <xdr:col>19</xdr:col>
      <xdr:colOff>177800</xdr:colOff>
      <xdr:row>77</xdr:row>
      <xdr:rowOff>103239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9780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103239</xdr:rowOff>
    </xdr:from>
    <xdr:to>
      <xdr:col>15</xdr:col>
      <xdr:colOff>50800</xdr:colOff>
      <xdr:row>77</xdr:row>
      <xdr:rowOff>103409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488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85122</xdr:rowOff>
    </xdr:from>
    <xdr:to>
      <xdr:col>10</xdr:col>
      <xdr:colOff>114300</xdr:colOff>
      <xdr:row>77</xdr:row>
      <xdr:rowOff>103409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677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57810</xdr:rowOff>
    </xdr:from>
    <xdr:to>
      <xdr:col>24</xdr:col>
      <xdr:colOff>114300</xdr:colOff>
      <xdr:row>77</xdr:row>
      <xdr:rowOff>159410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144187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45352</xdr:rowOff>
    </xdr:from>
    <xdr:to>
      <xdr:col>20</xdr:col>
      <xdr:colOff>38100</xdr:colOff>
      <xdr:row>77</xdr:row>
      <xdr:rowOff>146952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138079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3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52439</xdr:rowOff>
    </xdr:from>
    <xdr:to>
      <xdr:col>15</xdr:col>
      <xdr:colOff>101600</xdr:colOff>
      <xdr:row>77</xdr:row>
      <xdr:rowOff>154039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145166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52609</xdr:rowOff>
    </xdr:from>
    <xdr:to>
      <xdr:col>10</xdr:col>
      <xdr:colOff>165100</xdr:colOff>
      <xdr:row>77</xdr:row>
      <xdr:rowOff>154209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145336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34322</xdr:rowOff>
    </xdr:from>
    <xdr:to>
      <xdr:col>6</xdr:col>
      <xdr:colOff>38100</xdr:colOff>
      <xdr:row>77</xdr:row>
      <xdr:rowOff>135922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127049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155950</xdr:rowOff>
    </xdr:from>
    <xdr:to>
      <xdr:col>24</xdr:col>
      <xdr:colOff>63500</xdr:colOff>
      <xdr:row>95</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43700"/>
          <a:ext cx="8382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167760</xdr:rowOff>
    </xdr:from>
    <xdr:to>
      <xdr:col>19</xdr:col>
      <xdr:colOff>177800</xdr:colOff>
      <xdr:row>96</xdr:row>
      <xdr:rowOff>71862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5551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71862</xdr:rowOff>
    </xdr:from>
    <xdr:to>
      <xdr:col>15</xdr:col>
      <xdr:colOff>50800</xdr:colOff>
      <xdr:row>96</xdr:row>
      <xdr:rowOff>147301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3106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147301</xdr:rowOff>
    </xdr:from>
    <xdr:to>
      <xdr:col>10</xdr:col>
      <xdr:colOff>114300</xdr:colOff>
      <xdr:row>97</xdr:row>
      <xdr:rowOff>63481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06501"/>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105150</xdr:rowOff>
    </xdr:from>
    <xdr:to>
      <xdr:col>24</xdr:col>
      <xdr:colOff>114300</xdr:colOff>
      <xdr:row>96</xdr:row>
      <xdr:rowOff>35300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128027</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116960</xdr:rowOff>
    </xdr:from>
    <xdr:to>
      <xdr:col>20</xdr:col>
      <xdr:colOff>38100</xdr:colOff>
      <xdr:row>96</xdr:row>
      <xdr:rowOff>47110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0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38237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21062</xdr:rowOff>
    </xdr:from>
    <xdr:to>
      <xdr:col>15</xdr:col>
      <xdr:colOff>101600</xdr:colOff>
      <xdr:row>96</xdr:row>
      <xdr:rowOff>122662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113789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96501</xdr:rowOff>
    </xdr:from>
    <xdr:to>
      <xdr:col>10</xdr:col>
      <xdr:colOff>165100</xdr:colOff>
      <xdr:row>97</xdr:row>
      <xdr:rowOff>26651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17778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12681</xdr:rowOff>
    </xdr:from>
    <xdr:to>
      <xdr:col>6</xdr:col>
      <xdr:colOff>38100</xdr:colOff>
      <xdr:row>97</xdr:row>
      <xdr:rowOff>114281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105408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102050</xdr:rowOff>
    </xdr:from>
    <xdr:to>
      <xdr:col>55</xdr:col>
      <xdr:colOff>0</xdr:colOff>
      <xdr:row>34</xdr:row>
      <xdr:rowOff>161828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31350"/>
          <a:ext cx="8382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161828</xdr:rowOff>
    </xdr:from>
    <xdr:to>
      <xdr:col>50</xdr:col>
      <xdr:colOff>114300</xdr:colOff>
      <xdr:row>34</xdr:row>
      <xdr:rowOff>167132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9112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164755</xdr:rowOff>
    </xdr:from>
    <xdr:to>
      <xdr:col>45</xdr:col>
      <xdr:colOff>177800</xdr:colOff>
      <xdr:row>34</xdr:row>
      <xdr:rowOff>167132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9405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34498</xdr:rowOff>
    </xdr:from>
    <xdr:to>
      <xdr:col>41</xdr:col>
      <xdr:colOff>50800</xdr:colOff>
      <xdr:row>34</xdr:row>
      <xdr:rowOff>164755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5863798"/>
          <a:ext cx="889000" cy="1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51250</xdr:rowOff>
    </xdr:from>
    <xdr:to>
      <xdr:col>55</xdr:col>
      <xdr:colOff>50800</xdr:colOff>
      <xdr:row>34</xdr:row>
      <xdr:rowOff>152850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29677</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5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111028</xdr:rowOff>
    </xdr:from>
    <xdr:to>
      <xdr:col>50</xdr:col>
      <xdr:colOff>165100</xdr:colOff>
      <xdr:row>35</xdr:row>
      <xdr:rowOff>41178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32305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116332</xdr:rowOff>
    </xdr:from>
    <xdr:to>
      <xdr:col>46</xdr:col>
      <xdr:colOff>38100</xdr:colOff>
      <xdr:row>35</xdr:row>
      <xdr:rowOff>46482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37609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113955</xdr:rowOff>
    </xdr:from>
    <xdr:to>
      <xdr:col>41</xdr:col>
      <xdr:colOff>101600</xdr:colOff>
      <xdr:row>35</xdr:row>
      <xdr:rowOff>44105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35232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155148</xdr:rowOff>
    </xdr:from>
    <xdr:to>
      <xdr:col>36</xdr:col>
      <xdr:colOff>165100</xdr:colOff>
      <xdr:row>34</xdr:row>
      <xdr:rowOff>85298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8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101825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5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116873</xdr:rowOff>
    </xdr:from>
    <xdr:to>
      <xdr:col>55</xdr:col>
      <xdr:colOff>0</xdr:colOff>
      <xdr:row>57</xdr:row>
      <xdr:rowOff>84629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18073"/>
          <a:ext cx="838200" cy="13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118364</xdr:rowOff>
    </xdr:from>
    <xdr:to>
      <xdr:col>50</xdr:col>
      <xdr:colOff>114300</xdr:colOff>
      <xdr:row>56</xdr:row>
      <xdr:rowOff>116873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548114"/>
          <a:ext cx="889000" cy="16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118364</xdr:rowOff>
    </xdr:from>
    <xdr:to>
      <xdr:col>45</xdr:col>
      <xdr:colOff>177800</xdr:colOff>
      <xdr:row>55</xdr:row>
      <xdr:rowOff>150335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48114"/>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150335</xdr:rowOff>
    </xdr:from>
    <xdr:to>
      <xdr:col>41</xdr:col>
      <xdr:colOff>50800</xdr:colOff>
      <xdr:row>57</xdr:row>
      <xdr:rowOff>26924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580085"/>
          <a:ext cx="8890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33829</xdr:rowOff>
    </xdr:from>
    <xdr:to>
      <xdr:col>55</xdr:col>
      <xdr:colOff>50800</xdr:colOff>
      <xdr:row>57</xdr:row>
      <xdr:rowOff>135429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66073</xdr:rowOff>
    </xdr:from>
    <xdr:to>
      <xdr:col>50</xdr:col>
      <xdr:colOff>165100</xdr:colOff>
      <xdr:row>56</xdr:row>
      <xdr:rowOff>167673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12750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4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67564</xdr:rowOff>
    </xdr:from>
    <xdr:to>
      <xdr:col>46</xdr:col>
      <xdr:colOff>38100</xdr:colOff>
      <xdr:row>55</xdr:row>
      <xdr:rowOff>169164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99535</xdr:rowOff>
    </xdr:from>
    <xdr:to>
      <xdr:col>41</xdr:col>
      <xdr:colOff>101600</xdr:colOff>
      <xdr:row>56</xdr:row>
      <xdr:rowOff>29685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46212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3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147574</xdr:rowOff>
    </xdr:from>
    <xdr:to>
      <xdr:col>36</xdr:col>
      <xdr:colOff>165100</xdr:colOff>
      <xdr:row>57</xdr:row>
      <xdr:rowOff>77724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68851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149805</xdr:rowOff>
    </xdr:from>
    <xdr:to>
      <xdr:col>55</xdr:col>
      <xdr:colOff>0</xdr:colOff>
      <xdr:row>78</xdr:row>
      <xdr:rowOff>41768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1455"/>
          <a:ext cx="8382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126030</xdr:rowOff>
    </xdr:from>
    <xdr:to>
      <xdr:col>50</xdr:col>
      <xdr:colOff>114300</xdr:colOff>
      <xdr:row>77</xdr:row>
      <xdr:rowOff>149805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641880"/>
          <a:ext cx="889000" cy="7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124544</xdr:rowOff>
    </xdr:from>
    <xdr:to>
      <xdr:col>45</xdr:col>
      <xdr:colOff>177800</xdr:colOff>
      <xdr:row>73</xdr:row>
      <xdr:rowOff>126030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468944"/>
          <a:ext cx="889000" cy="1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124544</xdr:rowOff>
    </xdr:from>
    <xdr:to>
      <xdr:col>41</xdr:col>
      <xdr:colOff>50800</xdr:colOff>
      <xdr:row>77</xdr:row>
      <xdr:rowOff>20233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468944"/>
          <a:ext cx="889000" cy="75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162418</xdr:rowOff>
    </xdr:from>
    <xdr:to>
      <xdr:col>55</xdr:col>
      <xdr:colOff>50800</xdr:colOff>
      <xdr:row>78</xdr:row>
      <xdr:rowOff>92568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77345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7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99005</xdr:rowOff>
    </xdr:from>
    <xdr:to>
      <xdr:col>50</xdr:col>
      <xdr:colOff>165100</xdr:colOff>
      <xdr:row>78</xdr:row>
      <xdr:rowOff>29155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20282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75230</xdr:rowOff>
    </xdr:from>
    <xdr:to>
      <xdr:col>46</xdr:col>
      <xdr:colOff>38100</xdr:colOff>
      <xdr:row>74</xdr:row>
      <xdr:rowOff>5380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21907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3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73744</xdr:rowOff>
    </xdr:from>
    <xdr:to>
      <xdr:col>41</xdr:col>
      <xdr:colOff>101600</xdr:colOff>
      <xdr:row>73</xdr:row>
      <xdr:rowOff>3894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4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20421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140883</xdr:rowOff>
    </xdr:from>
    <xdr:to>
      <xdr:col>36</xdr:col>
      <xdr:colOff>165100</xdr:colOff>
      <xdr:row>77</xdr:row>
      <xdr:rowOff>71033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62160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6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115982</xdr:rowOff>
    </xdr:from>
    <xdr:to>
      <xdr:col>55</xdr:col>
      <xdr:colOff>0</xdr:colOff>
      <xdr:row>97</xdr:row>
      <xdr:rowOff>24943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575182"/>
          <a:ext cx="838200" cy="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115982</xdr:rowOff>
    </xdr:from>
    <xdr:to>
      <xdr:col>50</xdr:col>
      <xdr:colOff>114300</xdr:colOff>
      <xdr:row>97</xdr:row>
      <xdr:rowOff>33744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75182"/>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33744</xdr:rowOff>
    </xdr:from>
    <xdr:to>
      <xdr:col>45</xdr:col>
      <xdr:colOff>177800</xdr:colOff>
      <xdr:row>98</xdr:row>
      <xdr:rowOff>108344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64394"/>
          <a:ext cx="889000" cy="2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38258</xdr:rowOff>
    </xdr:from>
    <xdr:to>
      <xdr:col>41</xdr:col>
      <xdr:colOff>50800</xdr:colOff>
      <xdr:row>98</xdr:row>
      <xdr:rowOff>108344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40358"/>
          <a:ext cx="889000" cy="7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145593</xdr:rowOff>
    </xdr:from>
    <xdr:to>
      <xdr:col>55</xdr:col>
      <xdr:colOff>50800</xdr:colOff>
      <xdr:row>97</xdr:row>
      <xdr:rowOff>75743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124020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65182</xdr:rowOff>
    </xdr:from>
    <xdr:to>
      <xdr:col>50</xdr:col>
      <xdr:colOff>165100</xdr:colOff>
      <xdr:row>96</xdr:row>
      <xdr:rowOff>166782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157909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154394</xdr:rowOff>
    </xdr:from>
    <xdr:to>
      <xdr:col>46</xdr:col>
      <xdr:colOff>38100</xdr:colOff>
      <xdr:row>97</xdr:row>
      <xdr:rowOff>84544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75671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57544</xdr:rowOff>
    </xdr:from>
    <xdr:to>
      <xdr:col>41</xdr:col>
      <xdr:colOff>101600</xdr:colOff>
      <xdr:row>98</xdr:row>
      <xdr:rowOff>159144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150271</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158908</xdr:rowOff>
    </xdr:from>
    <xdr:to>
      <xdr:col>36</xdr:col>
      <xdr:colOff>165100</xdr:colOff>
      <xdr:row>98</xdr:row>
      <xdr:rowOff>89058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80185</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37428" y="1688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28448</xdr:rowOff>
    </xdr:from>
    <xdr:to>
      <xdr:col>85</xdr:col>
      <xdr:colOff>127000</xdr:colOff>
      <xdr:row>39</xdr:row>
      <xdr:rowOff>34925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1499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21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149098</xdr:rowOff>
    </xdr:from>
    <xdr:to>
      <xdr:col>85</xdr:col>
      <xdr:colOff>177800</xdr:colOff>
      <xdr:row>39</xdr:row>
      <xdr:rowOff>79248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64025</xdr:rowOff>
    </xdr:from>
    <xdr:ext cx="313932"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155575</xdr:rowOff>
    </xdr:from>
    <xdr:to>
      <xdr:col>81</xdr:col>
      <xdr:colOff>101600</xdr:colOff>
      <xdr:row>39</xdr:row>
      <xdr:rowOff>85725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76852</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2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8092</xdr:rowOff>
    </xdr:from>
    <xdr:to>
      <xdr:col>85</xdr:col>
      <xdr:colOff>127000</xdr:colOff>
      <xdr:row>75</xdr:row>
      <xdr:rowOff>19489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866842"/>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8092</xdr:rowOff>
    </xdr:from>
    <xdr:to>
      <xdr:col>81</xdr:col>
      <xdr:colOff>50800</xdr:colOff>
      <xdr:row>75</xdr:row>
      <xdr:rowOff>30364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866842"/>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30364</xdr:rowOff>
    </xdr:from>
    <xdr:to>
      <xdr:col>76</xdr:col>
      <xdr:colOff>114300</xdr:colOff>
      <xdr:row>75</xdr:row>
      <xdr:rowOff>37647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89114"/>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59265</xdr:rowOff>
    </xdr:from>
    <xdr:to>
      <xdr:col>71</xdr:col>
      <xdr:colOff>177800</xdr:colOff>
      <xdr:row>75</xdr:row>
      <xdr:rowOff>37647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403665"/>
          <a:ext cx="889000" cy="49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140139</xdr:rowOff>
    </xdr:from>
    <xdr:to>
      <xdr:col>85</xdr:col>
      <xdr:colOff>177800</xdr:colOff>
      <xdr:row>75</xdr:row>
      <xdr:rowOff>70289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8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163016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6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128742</xdr:rowOff>
    </xdr:from>
    <xdr:to>
      <xdr:col>81</xdr:col>
      <xdr:colOff>101600</xdr:colOff>
      <xdr:row>75</xdr:row>
      <xdr:rowOff>58892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8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75419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5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151014</xdr:rowOff>
    </xdr:from>
    <xdr:to>
      <xdr:col>76</xdr:col>
      <xdr:colOff>165100</xdr:colOff>
      <xdr:row>75</xdr:row>
      <xdr:rowOff>81164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158297</xdr:rowOff>
    </xdr:from>
    <xdr:to>
      <xdr:col>72</xdr:col>
      <xdr:colOff>38100</xdr:colOff>
      <xdr:row>75</xdr:row>
      <xdr:rowOff>88447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79574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8465</xdr:rowOff>
    </xdr:from>
    <xdr:to>
      <xdr:col>67</xdr:col>
      <xdr:colOff>101600</xdr:colOff>
      <xdr:row>72</xdr:row>
      <xdr:rowOff>110065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3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126592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1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38964</xdr:rowOff>
    </xdr:from>
    <xdr:to>
      <xdr:col>85</xdr:col>
      <xdr:colOff>127000</xdr:colOff>
      <xdr:row>99</xdr:row>
      <xdr:rowOff>39421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25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39573</xdr:rowOff>
    </xdr:from>
    <xdr:to>
      <xdr:col>81</xdr:col>
      <xdr:colOff>50800</xdr:colOff>
      <xdr:row>99</xdr:row>
      <xdr:rowOff>39421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670223"/>
          <a:ext cx="889000" cy="3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39573</xdr:rowOff>
    </xdr:from>
    <xdr:to>
      <xdr:col>76</xdr:col>
      <xdr:colOff>114300</xdr:colOff>
      <xdr:row>99</xdr:row>
      <xdr:rowOff>14542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670223"/>
          <a:ext cx="889000" cy="3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40945</xdr:rowOff>
    </xdr:from>
    <xdr:to>
      <xdr:col>71</xdr:col>
      <xdr:colOff>177800</xdr:colOff>
      <xdr:row>99</xdr:row>
      <xdr:rowOff>14542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43045"/>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159614</xdr:rowOff>
    </xdr:from>
    <xdr:to>
      <xdr:col>85</xdr:col>
      <xdr:colOff>177800</xdr:colOff>
      <xdr:row>99</xdr:row>
      <xdr:rowOff>89764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74541</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160071</xdr:rowOff>
    </xdr:from>
    <xdr:to>
      <xdr:col>81</xdr:col>
      <xdr:colOff>101600</xdr:colOff>
      <xdr:row>99</xdr:row>
      <xdr:rowOff>90221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81348</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2017" y="17054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160223</xdr:rowOff>
    </xdr:from>
    <xdr:to>
      <xdr:col>76</xdr:col>
      <xdr:colOff>165100</xdr:colOff>
      <xdr:row>97</xdr:row>
      <xdr:rowOff>90373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106900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3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135192</xdr:rowOff>
    </xdr:from>
    <xdr:to>
      <xdr:col>72</xdr:col>
      <xdr:colOff>38100</xdr:colOff>
      <xdr:row>99</xdr:row>
      <xdr:rowOff>65342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56469</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3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161595</xdr:rowOff>
    </xdr:from>
    <xdr:to>
      <xdr:col>67</xdr:col>
      <xdr:colOff>101600</xdr:colOff>
      <xdr:row>98</xdr:row>
      <xdr:rowOff>91745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82872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8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78794</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6534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93327</xdr:rowOff>
    </xdr:from>
    <xdr:to>
      <xdr:col>102</xdr:col>
      <xdr:colOff>114300</xdr:colOff>
      <xdr:row>39</xdr:row>
      <xdr:rowOff>78794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08427"/>
          <a:ext cx="8890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27994</xdr:rowOff>
    </xdr:from>
    <xdr:to>
      <xdr:col>102</xdr:col>
      <xdr:colOff>165100</xdr:colOff>
      <xdr:row>39</xdr:row>
      <xdr:rowOff>129594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120721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0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42527</xdr:rowOff>
    </xdr:from>
    <xdr:to>
      <xdr:col>98</xdr:col>
      <xdr:colOff>38100</xdr:colOff>
      <xdr:row>38</xdr:row>
      <xdr:rowOff>144127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160654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3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22123</xdr:rowOff>
    </xdr:from>
    <xdr:to>
      <xdr:col>116</xdr:col>
      <xdr:colOff>63500</xdr:colOff>
      <xdr:row>58</xdr:row>
      <xdr:rowOff>25857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66223"/>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167322</xdr:rowOff>
    </xdr:from>
    <xdr:to>
      <xdr:col>111</xdr:col>
      <xdr:colOff>177800</xdr:colOff>
      <xdr:row>58</xdr:row>
      <xdr:rowOff>25857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39972"/>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142748</xdr:rowOff>
    </xdr:from>
    <xdr:to>
      <xdr:col>107</xdr:col>
      <xdr:colOff>50800</xdr:colOff>
      <xdr:row>57</xdr:row>
      <xdr:rowOff>167322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15398"/>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72072</xdr:rowOff>
    </xdr:from>
    <xdr:to>
      <xdr:col>102</xdr:col>
      <xdr:colOff>114300</xdr:colOff>
      <xdr:row>57</xdr:row>
      <xdr:rowOff>142748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844722"/>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142773</xdr:rowOff>
    </xdr:from>
    <xdr:to>
      <xdr:col>116</xdr:col>
      <xdr:colOff>114300</xdr:colOff>
      <xdr:row>58</xdr:row>
      <xdr:rowOff>72923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121200</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146507</xdr:rowOff>
    </xdr:from>
    <xdr:to>
      <xdr:col>112</xdr:col>
      <xdr:colOff>38100</xdr:colOff>
      <xdr:row>58</xdr:row>
      <xdr:rowOff>76657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67784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116522</xdr:rowOff>
    </xdr:from>
    <xdr:to>
      <xdr:col>107</xdr:col>
      <xdr:colOff>101600</xdr:colOff>
      <xdr:row>58</xdr:row>
      <xdr:rowOff>46672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37799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91948</xdr:rowOff>
    </xdr:from>
    <xdr:to>
      <xdr:col>102</xdr:col>
      <xdr:colOff>165100</xdr:colOff>
      <xdr:row>58</xdr:row>
      <xdr:rowOff>22098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13225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21272</xdr:rowOff>
    </xdr:from>
    <xdr:to>
      <xdr:col>98</xdr:col>
      <xdr:colOff>38100</xdr:colOff>
      <xdr:row>57</xdr:row>
      <xdr:rowOff>122872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7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113999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88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137452</xdr:rowOff>
    </xdr:from>
    <xdr:to>
      <xdr:col>116</xdr:col>
      <xdr:colOff>63500</xdr:colOff>
      <xdr:row>77</xdr:row>
      <xdr:rowOff>157150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39102"/>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108153</xdr:rowOff>
    </xdr:from>
    <xdr:to>
      <xdr:col>111</xdr:col>
      <xdr:colOff>177800</xdr:colOff>
      <xdr:row>77</xdr:row>
      <xdr:rowOff>157150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0980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86550</xdr:rowOff>
    </xdr:from>
    <xdr:to>
      <xdr:col>107</xdr:col>
      <xdr:colOff>50800</xdr:colOff>
      <xdr:row>77</xdr:row>
      <xdr:rowOff>108153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88200"/>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86550</xdr:rowOff>
    </xdr:from>
    <xdr:to>
      <xdr:col>102</xdr:col>
      <xdr:colOff>114300</xdr:colOff>
      <xdr:row>78</xdr:row>
      <xdr:rowOff>48183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88200"/>
          <a:ext cx="889000" cy="1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86652</xdr:rowOff>
    </xdr:from>
    <xdr:to>
      <xdr:col>116</xdr:col>
      <xdr:colOff>114300</xdr:colOff>
      <xdr:row>78</xdr:row>
      <xdr:rowOff>16802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106350</xdr:rowOff>
    </xdr:from>
    <xdr:to>
      <xdr:col>112</xdr:col>
      <xdr:colOff>38100</xdr:colOff>
      <xdr:row>78</xdr:row>
      <xdr:rowOff>36500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27627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57353</xdr:rowOff>
    </xdr:from>
    <xdr:to>
      <xdr:col>107</xdr:col>
      <xdr:colOff>101600</xdr:colOff>
      <xdr:row>77</xdr:row>
      <xdr:rowOff>158953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150080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35750</xdr:rowOff>
    </xdr:from>
    <xdr:to>
      <xdr:col>102</xdr:col>
      <xdr:colOff>165100</xdr:colOff>
      <xdr:row>77</xdr:row>
      <xdr:rowOff>137350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128477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168833</xdr:rowOff>
    </xdr:from>
    <xdr:to>
      <xdr:col>98</xdr:col>
      <xdr:colOff>38100</xdr:colOff>
      <xdr:row>78</xdr:row>
      <xdr:rowOff>98983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90110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336,400</a:t>
          </a:r>
          <a:r>
            <a:rPr kumimoji="1" lang="ja-JP" altLang="ja-JP" sz="1000">
              <a:solidFill>
                <a:schemeClr val="dk1"/>
              </a:solidFill>
              <a:effectLst/>
              <a:latin typeface="+mn-lt"/>
              <a:ea typeface="+mn-ea"/>
              <a:cs typeface="+mn-cs"/>
            </a:rPr>
            <a:t>円となっている。</a:t>
          </a:r>
          <a:endParaRPr lang="ja-JP" altLang="ja-JP" sz="1000">
            <a:effectLst/>
          </a:endParaRPr>
        </a:p>
        <a:p>
          <a:r>
            <a:rPr kumimoji="1" lang="ja-JP" altLang="ja-JP" sz="1000">
              <a:solidFill>
                <a:schemeClr val="dk1"/>
              </a:solidFill>
              <a:effectLst/>
              <a:latin typeface="+mn-lt"/>
              <a:ea typeface="+mn-ea"/>
              <a:cs typeface="+mn-cs"/>
            </a:rPr>
            <a:t>・人件費は、住民一人当たり</a:t>
          </a:r>
          <a:r>
            <a:rPr kumimoji="1" lang="en-US" altLang="ja-JP" sz="1000">
              <a:solidFill>
                <a:schemeClr val="dk1"/>
              </a:solidFill>
              <a:effectLst/>
              <a:latin typeface="+mn-lt"/>
              <a:ea typeface="+mn-ea"/>
              <a:cs typeface="+mn-cs"/>
            </a:rPr>
            <a:t>52,366</a:t>
          </a:r>
          <a:r>
            <a:rPr kumimoji="1" lang="ja-JP" altLang="ja-JP" sz="1000">
              <a:solidFill>
                <a:schemeClr val="dk1"/>
              </a:solidFill>
              <a:effectLst/>
              <a:latin typeface="+mn-lt"/>
              <a:ea typeface="+mn-ea"/>
              <a:cs typeface="+mn-cs"/>
            </a:rPr>
            <a:t>円となっており、類似団体、全国及び群馬県平均を下回っている。定員適正化計画の目標（</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400</a:t>
          </a:r>
          <a:r>
            <a:rPr kumimoji="1" lang="ja-JP" altLang="ja-JP" sz="1000">
              <a:solidFill>
                <a:schemeClr val="dk1"/>
              </a:solidFill>
              <a:effectLst/>
              <a:latin typeface="+mn-lt"/>
              <a:ea typeface="+mn-ea"/>
              <a:cs typeface="+mn-cs"/>
            </a:rPr>
            <a:t>人削減）を達成したほか、退職手当のピークを過ぎたことによる。</a:t>
          </a:r>
          <a:endParaRPr lang="ja-JP" altLang="ja-JP" sz="1000">
            <a:effectLst/>
          </a:endParaRPr>
        </a:p>
        <a:p>
          <a:r>
            <a:rPr kumimoji="1" lang="ja-JP" altLang="ja-JP" sz="1000">
              <a:solidFill>
                <a:schemeClr val="dk1"/>
              </a:solidFill>
              <a:effectLst/>
              <a:latin typeface="+mn-lt"/>
              <a:ea typeface="+mn-ea"/>
              <a:cs typeface="+mn-cs"/>
            </a:rPr>
            <a:t>・物件費は、住民一人当たり</a:t>
          </a:r>
          <a:r>
            <a:rPr kumimoji="1" lang="en-US" altLang="ja-JP" sz="1000">
              <a:solidFill>
                <a:schemeClr val="dk1"/>
              </a:solidFill>
              <a:effectLst/>
              <a:latin typeface="+mn-lt"/>
              <a:ea typeface="+mn-ea"/>
              <a:cs typeface="+mn-cs"/>
            </a:rPr>
            <a:t>62,626</a:t>
          </a:r>
          <a:r>
            <a:rPr kumimoji="1" lang="ja-JP" altLang="ja-JP" sz="1000">
              <a:solidFill>
                <a:schemeClr val="dk1"/>
              </a:solidFill>
              <a:effectLst/>
              <a:latin typeface="+mn-lt"/>
              <a:ea typeface="+mn-ea"/>
              <a:cs typeface="+mn-cs"/>
            </a:rPr>
            <a:t>円となっており、類似団体、全国及び群馬県平均を上回っている。</a:t>
          </a:r>
          <a:r>
            <a:rPr kumimoji="1" lang="ja-JP" altLang="en-US" sz="1000">
              <a:solidFill>
                <a:schemeClr val="dk1"/>
              </a:solidFill>
              <a:effectLst/>
              <a:latin typeface="+mn-lt"/>
              <a:ea typeface="+mn-ea"/>
              <a:cs typeface="+mn-cs"/>
            </a:rPr>
            <a:t>臨時雇上賃金等の賃金の増や各施設の管理委託料の増</a:t>
          </a:r>
          <a:r>
            <a:rPr kumimoji="1" lang="ja-JP" altLang="ja-JP" sz="1000">
              <a:solidFill>
                <a:schemeClr val="dk1"/>
              </a:solidFill>
              <a:effectLst/>
              <a:latin typeface="+mn-lt"/>
              <a:ea typeface="+mn-ea"/>
              <a:cs typeface="+mn-cs"/>
            </a:rPr>
            <a:t>など、増加傾向にある。</a:t>
          </a:r>
          <a:endParaRPr lang="ja-JP" altLang="ja-JP" sz="1000">
            <a:effectLst/>
          </a:endParaRPr>
        </a:p>
        <a:p>
          <a:r>
            <a:rPr kumimoji="1" lang="ja-JP" altLang="ja-JP" sz="1000">
              <a:solidFill>
                <a:schemeClr val="dk1"/>
              </a:solidFill>
              <a:effectLst/>
              <a:latin typeface="+mn-lt"/>
              <a:ea typeface="+mn-ea"/>
              <a:cs typeface="+mn-cs"/>
            </a:rPr>
            <a:t>・扶助費は、住民一人当たり</a:t>
          </a:r>
          <a:r>
            <a:rPr kumimoji="1" lang="en-US" altLang="ja-JP" sz="1000">
              <a:solidFill>
                <a:schemeClr val="dk1"/>
              </a:solidFill>
              <a:effectLst/>
              <a:latin typeface="+mn-lt"/>
              <a:ea typeface="+mn-ea"/>
              <a:cs typeface="+mn-cs"/>
            </a:rPr>
            <a:t>90,147</a:t>
          </a:r>
          <a:r>
            <a:rPr kumimoji="1" lang="ja-JP" altLang="ja-JP" sz="1000">
              <a:solidFill>
                <a:schemeClr val="dk1"/>
              </a:solidFill>
              <a:effectLst/>
              <a:latin typeface="+mn-lt"/>
              <a:ea typeface="+mn-ea"/>
              <a:cs typeface="+mn-cs"/>
            </a:rPr>
            <a:t>円となっている。全国平均を下回っているものの、障がい福祉サービス費や施設型給付費など、増加傾向にある。</a:t>
          </a:r>
          <a:endParaRPr lang="ja-JP" altLang="ja-JP" sz="1000">
            <a:effectLst/>
          </a:endParaRPr>
        </a:p>
        <a:p>
          <a:r>
            <a:rPr kumimoji="1" lang="ja-JP" altLang="ja-JP" sz="1000">
              <a:solidFill>
                <a:schemeClr val="dk1"/>
              </a:solidFill>
              <a:effectLst/>
              <a:latin typeface="+mn-lt"/>
              <a:ea typeface="+mn-ea"/>
              <a:cs typeface="+mn-cs"/>
            </a:rPr>
            <a:t>・普通建設事業費は、住民一人当たり</a:t>
          </a:r>
          <a:r>
            <a:rPr kumimoji="1" lang="en-US" altLang="ja-JP" sz="1000">
              <a:solidFill>
                <a:schemeClr val="dk1"/>
              </a:solidFill>
              <a:effectLst/>
              <a:latin typeface="+mn-lt"/>
              <a:ea typeface="+mn-ea"/>
              <a:cs typeface="+mn-cs"/>
            </a:rPr>
            <a:t>32,809</a:t>
          </a:r>
          <a:r>
            <a:rPr kumimoji="1" lang="ja-JP" altLang="ja-JP" sz="1000">
              <a:solidFill>
                <a:schemeClr val="dk1"/>
              </a:solidFill>
              <a:effectLst/>
              <a:latin typeface="+mn-lt"/>
              <a:ea typeface="+mn-ea"/>
              <a:cs typeface="+mn-cs"/>
            </a:rPr>
            <a:t>円となっており、類似団体、全国及び群馬県平均を下回っている。大規模な公共施設の建設が終了したことに</a:t>
          </a:r>
          <a:r>
            <a:rPr kumimoji="1" lang="ja-JP" altLang="en-US" sz="1000">
              <a:solidFill>
                <a:schemeClr val="dk1"/>
              </a:solidFill>
              <a:effectLst/>
              <a:latin typeface="+mn-lt"/>
              <a:ea typeface="+mn-ea"/>
              <a:cs typeface="+mn-cs"/>
            </a:rPr>
            <a:t>よ</a:t>
          </a:r>
          <a:r>
            <a:rPr kumimoji="1" lang="ja-JP" altLang="ja-JP" sz="1000">
              <a:solidFill>
                <a:schemeClr val="dk1"/>
              </a:solidFill>
              <a:effectLst/>
              <a:latin typeface="+mn-lt"/>
              <a:ea typeface="+mn-ea"/>
              <a:cs typeface="+mn-cs"/>
            </a:rPr>
            <a:t>る。</a:t>
          </a:r>
          <a:endParaRPr lang="ja-JP" altLang="ja-JP" sz="1000">
            <a:effectLst/>
          </a:endParaRPr>
        </a:p>
        <a:p>
          <a:r>
            <a:rPr kumimoji="1" lang="ja-JP" altLang="ja-JP" sz="1000">
              <a:solidFill>
                <a:schemeClr val="dk1"/>
              </a:solidFill>
              <a:effectLst/>
              <a:latin typeface="+mn-lt"/>
              <a:ea typeface="+mn-ea"/>
              <a:cs typeface="+mn-cs"/>
            </a:rPr>
            <a:t>・</a:t>
          </a:r>
          <a:r>
            <a:rPr kumimoji="1" lang="ja-JP" altLang="ja-JP" sz="1000">
              <a:solidFill>
                <a:sysClr val="windowText" lastClr="000000"/>
              </a:solidFill>
              <a:effectLst/>
              <a:latin typeface="+mn-lt"/>
              <a:ea typeface="+mn-ea"/>
              <a:cs typeface="+mn-cs"/>
            </a:rPr>
            <a:t>繰出金は、類似団体、全国及び群馬県平均を下回っているものの、</a:t>
          </a:r>
          <a:r>
            <a:rPr kumimoji="1" lang="ja-JP" altLang="en-US" sz="1000">
              <a:solidFill>
                <a:sysClr val="windowText" lastClr="000000"/>
              </a:solidFill>
              <a:effectLst/>
              <a:latin typeface="+mn-lt"/>
              <a:ea typeface="+mn-ea"/>
              <a:cs typeface="+mn-cs"/>
            </a:rPr>
            <a:t>介護保険特別会計や後期高齢者医療特別会計に対する操出が増加するため、</a:t>
          </a:r>
          <a:r>
            <a:rPr kumimoji="1" lang="ja-JP" altLang="ja-JP" sz="1000">
              <a:solidFill>
                <a:sysClr val="windowText" lastClr="000000"/>
              </a:solidFill>
              <a:effectLst/>
              <a:latin typeface="+mn-lt"/>
              <a:ea typeface="+mn-ea"/>
              <a:cs typeface="+mn-cs"/>
            </a:rPr>
            <a:t>今後</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増加</a:t>
          </a:r>
          <a:r>
            <a:rPr kumimoji="1" lang="ja-JP" altLang="en-US" sz="1000">
              <a:solidFill>
                <a:sysClr val="windowText" lastClr="000000"/>
              </a:solidFill>
              <a:effectLst/>
              <a:latin typeface="+mn-lt"/>
              <a:ea typeface="+mn-ea"/>
              <a:cs typeface="+mn-cs"/>
            </a:rPr>
            <a:t>する見込みである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群馬県太田市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224,635
213,495
175.54
78,132,622
75,567,259
1,899,329
45,358,273
64,914,284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47172</xdr:rowOff>
    </xdr:from>
    <xdr:to>
      <xdr:col>24</xdr:col>
      <xdr:colOff>63500</xdr:colOff>
      <xdr:row>36</xdr:row>
      <xdr:rowOff>85272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1937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16692</xdr:rowOff>
    </xdr:from>
    <xdr:to>
      <xdr:col>19</xdr:col>
      <xdr:colOff>177800</xdr:colOff>
      <xdr:row>36</xdr:row>
      <xdr:rowOff>85272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88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31387</xdr:rowOff>
    </xdr:from>
    <xdr:to>
      <xdr:col>15</xdr:col>
      <xdr:colOff>50800</xdr:colOff>
      <xdr:row>36</xdr:row>
      <xdr:rowOff>16692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2137"/>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60234</xdr:rowOff>
    </xdr:from>
    <xdr:to>
      <xdr:col>10</xdr:col>
      <xdr:colOff>114300</xdr:colOff>
      <xdr:row>35</xdr:row>
      <xdr:rowOff>31387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89534"/>
          <a:ext cx="889000" cy="1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167822</xdr:rowOff>
    </xdr:from>
    <xdr:to>
      <xdr:col>24</xdr:col>
      <xdr:colOff>114300</xdr:colOff>
      <xdr:row>36</xdr:row>
      <xdr:rowOff>97972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19249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34472</xdr:rowOff>
    </xdr:from>
    <xdr:to>
      <xdr:col>20</xdr:col>
      <xdr:colOff>38100</xdr:colOff>
      <xdr:row>36</xdr:row>
      <xdr:rowOff>136072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152599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137342</xdr:rowOff>
    </xdr:from>
    <xdr:to>
      <xdr:col>15</xdr:col>
      <xdr:colOff>101600</xdr:colOff>
      <xdr:row>36</xdr:row>
      <xdr:rowOff>67492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84019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152037</xdr:rowOff>
    </xdr:from>
    <xdr:to>
      <xdr:col>10</xdr:col>
      <xdr:colOff>165100</xdr:colOff>
      <xdr:row>35</xdr:row>
      <xdr:rowOff>82187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98714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5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9434</xdr:rowOff>
    </xdr:from>
    <xdr:to>
      <xdr:col>6</xdr:col>
      <xdr:colOff>38100</xdr:colOff>
      <xdr:row>34</xdr:row>
      <xdr:rowOff>111034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127561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39279</xdr:rowOff>
    </xdr:from>
    <xdr:to>
      <xdr:col>24</xdr:col>
      <xdr:colOff>63500</xdr:colOff>
      <xdr:row>57</xdr:row>
      <xdr:rowOff>47574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11929"/>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19620</xdr:rowOff>
    </xdr:from>
    <xdr:to>
      <xdr:col>19</xdr:col>
      <xdr:colOff>177800</xdr:colOff>
      <xdr:row>57</xdr:row>
      <xdr:rowOff>47574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763570"/>
          <a:ext cx="889000" cy="10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19620</xdr:rowOff>
    </xdr:from>
    <xdr:to>
      <xdr:col>15</xdr:col>
      <xdr:colOff>50800</xdr:colOff>
      <xdr:row>54</xdr:row>
      <xdr:rowOff>19783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763570"/>
          <a:ext cx="889000" cy="51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19783</xdr:rowOff>
    </xdr:from>
    <xdr:to>
      <xdr:col>10</xdr:col>
      <xdr:colOff>114300</xdr:colOff>
      <xdr:row>55</xdr:row>
      <xdr:rowOff>33760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278083"/>
          <a:ext cx="889000" cy="1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159929</xdr:rowOff>
    </xdr:from>
    <xdr:to>
      <xdr:col>24</xdr:col>
      <xdr:colOff>114300</xdr:colOff>
      <xdr:row>57</xdr:row>
      <xdr:rowOff>90079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138356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3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168224</xdr:rowOff>
    </xdr:from>
    <xdr:to>
      <xdr:col>20</xdr:col>
      <xdr:colOff>38100</xdr:colOff>
      <xdr:row>57</xdr:row>
      <xdr:rowOff>98374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89501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140270</xdr:rowOff>
    </xdr:from>
    <xdr:to>
      <xdr:col>15</xdr:col>
      <xdr:colOff>101600</xdr:colOff>
      <xdr:row>51</xdr:row>
      <xdr:rowOff>70420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7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86947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84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140433</xdr:rowOff>
    </xdr:from>
    <xdr:to>
      <xdr:col>10</xdr:col>
      <xdr:colOff>165100</xdr:colOff>
      <xdr:row>54</xdr:row>
      <xdr:rowOff>70583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2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87110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0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154410</xdr:rowOff>
    </xdr:from>
    <xdr:to>
      <xdr:col>6</xdr:col>
      <xdr:colOff>38100</xdr:colOff>
      <xdr:row>55</xdr:row>
      <xdr:rowOff>84560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4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101087</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130156</xdr:rowOff>
    </xdr:from>
    <xdr:to>
      <xdr:col>24</xdr:col>
      <xdr:colOff>63500</xdr:colOff>
      <xdr:row>77</xdr:row>
      <xdr:rowOff>131604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3180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131604</xdr:rowOff>
    </xdr:from>
    <xdr:to>
      <xdr:col>19</xdr:col>
      <xdr:colOff>177800</xdr:colOff>
      <xdr:row>77</xdr:row>
      <xdr:rowOff>158693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3325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158693</xdr:rowOff>
    </xdr:from>
    <xdr:to>
      <xdr:col>15</xdr:col>
      <xdr:colOff>50800</xdr:colOff>
      <xdr:row>78</xdr:row>
      <xdr:rowOff>53766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6034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53766</xdr:rowOff>
    </xdr:from>
    <xdr:to>
      <xdr:col>10</xdr:col>
      <xdr:colOff>114300</xdr:colOff>
      <xdr:row>78</xdr:row>
      <xdr:rowOff>165342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26866"/>
          <a:ext cx="889000" cy="1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79356</xdr:rowOff>
    </xdr:from>
    <xdr:to>
      <xdr:col>24</xdr:col>
      <xdr:colOff>114300</xdr:colOff>
      <xdr:row>78</xdr:row>
      <xdr:rowOff>9506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57783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5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80804</xdr:rowOff>
    </xdr:from>
    <xdr:to>
      <xdr:col>20</xdr:col>
      <xdr:colOff>38100</xdr:colOff>
      <xdr:row>78</xdr:row>
      <xdr:rowOff>10954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107893</xdr:rowOff>
    </xdr:from>
    <xdr:to>
      <xdr:col>15</xdr:col>
      <xdr:colOff>101600</xdr:colOff>
      <xdr:row>78</xdr:row>
      <xdr:rowOff>38043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29170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0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2966</xdr:rowOff>
    </xdr:from>
    <xdr:to>
      <xdr:col>10</xdr:col>
      <xdr:colOff>165100</xdr:colOff>
      <xdr:row>78</xdr:row>
      <xdr:rowOff>104566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95693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114542</xdr:rowOff>
    </xdr:from>
    <xdr:to>
      <xdr:col>6</xdr:col>
      <xdr:colOff>38100</xdr:colOff>
      <xdr:row>79</xdr:row>
      <xdr:rowOff>44692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35819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8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40430</xdr:rowOff>
    </xdr:from>
    <xdr:to>
      <xdr:col>24</xdr:col>
      <xdr:colOff>63500</xdr:colOff>
      <xdr:row>97</xdr:row>
      <xdr:rowOff>71549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671080"/>
          <a:ext cx="838200" cy="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27972</xdr:rowOff>
    </xdr:from>
    <xdr:to>
      <xdr:col>19</xdr:col>
      <xdr:colOff>177800</xdr:colOff>
      <xdr:row>97</xdr:row>
      <xdr:rowOff>71549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658622"/>
          <a:ext cx="889000" cy="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27972</xdr:rowOff>
    </xdr:from>
    <xdr:to>
      <xdr:col>15</xdr:col>
      <xdr:colOff>50800</xdr:colOff>
      <xdr:row>97</xdr:row>
      <xdr:rowOff>59804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658622"/>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39230</xdr:rowOff>
    </xdr:from>
    <xdr:to>
      <xdr:col>10</xdr:col>
      <xdr:colOff>114300</xdr:colOff>
      <xdr:row>97</xdr:row>
      <xdr:rowOff>59804</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130300" y="1666988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161080</xdr:rowOff>
    </xdr:from>
    <xdr:to>
      <xdr:col>24</xdr:col>
      <xdr:colOff>114300</xdr:colOff>
      <xdr:row>97</xdr:row>
      <xdr:rowOff>91230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6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139507</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20749</xdr:rowOff>
    </xdr:from>
    <xdr:to>
      <xdr:col>20</xdr:col>
      <xdr:colOff>38100</xdr:colOff>
      <xdr:row>97</xdr:row>
      <xdr:rowOff>122349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6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74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148622</xdr:rowOff>
    </xdr:from>
    <xdr:to>
      <xdr:col>15</xdr:col>
      <xdr:colOff>101600</xdr:colOff>
      <xdr:row>97</xdr:row>
      <xdr:rowOff>78772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69899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7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9004</xdr:rowOff>
    </xdr:from>
    <xdr:to>
      <xdr:col>10</xdr:col>
      <xdr:colOff>165100</xdr:colOff>
      <xdr:row>97</xdr:row>
      <xdr:rowOff>110604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6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101731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7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159880</xdr:rowOff>
    </xdr:from>
    <xdr:to>
      <xdr:col>6</xdr:col>
      <xdr:colOff>38100</xdr:colOff>
      <xdr:row>97</xdr:row>
      <xdr:rowOff>90030</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81157</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71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64588</xdr:rowOff>
    </xdr:from>
    <xdr:to>
      <xdr:col>55</xdr:col>
      <xdr:colOff>0</xdr:colOff>
      <xdr:row>38</xdr:row>
      <xdr:rowOff>105737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579688"/>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51526</xdr:rowOff>
    </xdr:from>
    <xdr:to>
      <xdr:col>50</xdr:col>
      <xdr:colOff>114300</xdr:colOff>
      <xdr:row>38</xdr:row>
      <xdr:rowOff>64588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566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15603</xdr:rowOff>
    </xdr:from>
    <xdr:to>
      <xdr:col>45</xdr:col>
      <xdr:colOff>177800</xdr:colOff>
      <xdr:row>38</xdr:row>
      <xdr:rowOff>51526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5307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115860</xdr:rowOff>
    </xdr:from>
    <xdr:to>
      <xdr:col>41</xdr:col>
      <xdr:colOff>50800</xdr:colOff>
      <xdr:row>38</xdr:row>
      <xdr:rowOff>15603</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459510"/>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54937</xdr:rowOff>
    </xdr:from>
    <xdr:to>
      <xdr:col>55</xdr:col>
      <xdr:colOff>50800</xdr:colOff>
      <xdr:row>38</xdr:row>
      <xdr:rowOff>156537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33364</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4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13788</xdr:rowOff>
    </xdr:from>
    <xdr:to>
      <xdr:col>50</xdr:col>
      <xdr:colOff>165100</xdr:colOff>
      <xdr:row>38</xdr:row>
      <xdr:rowOff>115388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106515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xdr:rowOff>
    </xdr:from>
    <xdr:to>
      <xdr:col>46</xdr:col>
      <xdr:colOff>38100</xdr:colOff>
      <xdr:row>38</xdr:row>
      <xdr:rowOff>102326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93453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136253</xdr:rowOff>
    </xdr:from>
    <xdr:to>
      <xdr:col>41</xdr:col>
      <xdr:colOff>101600</xdr:colOff>
      <xdr:row>38</xdr:row>
      <xdr:rowOff>66403</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57530</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65060</xdr:rowOff>
    </xdr:from>
    <xdr:to>
      <xdr:col>36</xdr:col>
      <xdr:colOff>165100</xdr:colOff>
      <xdr:row>37</xdr:row>
      <xdr:rowOff>166660</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157787</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5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122464</xdr:rowOff>
    </xdr:from>
    <xdr:to>
      <xdr:col>55</xdr:col>
      <xdr:colOff>0</xdr:colOff>
      <xdr:row>57</xdr:row>
      <xdr:rowOff>139654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95114"/>
          <a:ext cx="8382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89271</xdr:rowOff>
    </xdr:from>
    <xdr:to>
      <xdr:col>50</xdr:col>
      <xdr:colOff>114300</xdr:colOff>
      <xdr:row>57</xdr:row>
      <xdr:rowOff>139654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86192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56627</xdr:rowOff>
    </xdr:from>
    <xdr:to>
      <xdr:col>45</xdr:col>
      <xdr:colOff>177800</xdr:colOff>
      <xdr:row>57</xdr:row>
      <xdr:rowOff>89271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314927"/>
          <a:ext cx="889000" cy="5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56627</xdr:rowOff>
    </xdr:from>
    <xdr:to>
      <xdr:col>41</xdr:col>
      <xdr:colOff>50800</xdr:colOff>
      <xdr:row>57</xdr:row>
      <xdr:rowOff>10313</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314927"/>
          <a:ext cx="889000" cy="4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71664</xdr:rowOff>
    </xdr:from>
    <xdr:to>
      <xdr:col>55</xdr:col>
      <xdr:colOff>50800</xdr:colOff>
      <xdr:row>58</xdr:row>
      <xdr:rowOff>1814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50091</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2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88854</xdr:rowOff>
    </xdr:from>
    <xdr:to>
      <xdr:col>50</xdr:col>
      <xdr:colOff>165100</xdr:colOff>
      <xdr:row>58</xdr:row>
      <xdr:rowOff>19004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10131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5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38471</xdr:rowOff>
    </xdr:from>
    <xdr:to>
      <xdr:col>46</xdr:col>
      <xdr:colOff>38100</xdr:colOff>
      <xdr:row>57</xdr:row>
      <xdr:rowOff>140071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131198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0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5827</xdr:rowOff>
    </xdr:from>
    <xdr:to>
      <xdr:col>41</xdr:col>
      <xdr:colOff>101600</xdr:colOff>
      <xdr:row>54</xdr:row>
      <xdr:rowOff>107427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2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123954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594111" y="90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130963</xdr:rowOff>
    </xdr:from>
    <xdr:to>
      <xdr:col>36</xdr:col>
      <xdr:colOff>165100</xdr:colOff>
      <xdr:row>57</xdr:row>
      <xdr:rowOff>61113</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77640</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159314</xdr:rowOff>
    </xdr:from>
    <xdr:to>
      <xdr:col>55</xdr:col>
      <xdr:colOff>0</xdr:colOff>
      <xdr:row>76</xdr:row>
      <xdr:rowOff>167360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189514"/>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145689</xdr:rowOff>
    </xdr:from>
    <xdr:to>
      <xdr:col>50</xdr:col>
      <xdr:colOff>114300</xdr:colOff>
      <xdr:row>76</xdr:row>
      <xdr:rowOff>167360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7588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90413</xdr:rowOff>
    </xdr:from>
    <xdr:to>
      <xdr:col>45</xdr:col>
      <xdr:colOff>177800</xdr:colOff>
      <xdr:row>76</xdr:row>
      <xdr:rowOff>145689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120613"/>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27778</xdr:rowOff>
    </xdr:from>
    <xdr:to>
      <xdr:col>41</xdr:col>
      <xdr:colOff>50800</xdr:colOff>
      <xdr:row>76</xdr:row>
      <xdr:rowOff>90413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057978"/>
          <a:ext cx="8890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108514</xdr:rowOff>
    </xdr:from>
    <xdr:to>
      <xdr:col>55</xdr:col>
      <xdr:colOff>50800</xdr:colOff>
      <xdr:row>77</xdr:row>
      <xdr:rowOff>38664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86941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1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116560</xdr:rowOff>
    </xdr:from>
    <xdr:to>
      <xdr:col>50</xdr:col>
      <xdr:colOff>165100</xdr:colOff>
      <xdr:row>77</xdr:row>
      <xdr:rowOff>46710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37837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23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94889</xdr:rowOff>
    </xdr:from>
    <xdr:to>
      <xdr:col>46</xdr:col>
      <xdr:colOff>38100</xdr:colOff>
      <xdr:row>77</xdr:row>
      <xdr:rowOff>25039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16166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21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39613</xdr:rowOff>
    </xdr:from>
    <xdr:to>
      <xdr:col>41</xdr:col>
      <xdr:colOff>101600</xdr:colOff>
      <xdr:row>76</xdr:row>
      <xdr:rowOff>141213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0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132340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16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148428</xdr:rowOff>
    </xdr:from>
    <xdr:to>
      <xdr:col>36</xdr:col>
      <xdr:colOff>165100</xdr:colOff>
      <xdr:row>76</xdr:row>
      <xdr:rowOff>78578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0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69705</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0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116821</xdr:rowOff>
    </xdr:from>
    <xdr:to>
      <xdr:col>55</xdr:col>
      <xdr:colOff>0</xdr:colOff>
      <xdr:row>97</xdr:row>
      <xdr:rowOff>85616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76021"/>
          <a:ext cx="838200" cy="1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116821</xdr:rowOff>
    </xdr:from>
    <xdr:to>
      <xdr:col>50</xdr:col>
      <xdr:colOff>114300</xdr:colOff>
      <xdr:row>97</xdr:row>
      <xdr:rowOff>83179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76021"/>
          <a:ext cx="889000" cy="1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83179</xdr:rowOff>
    </xdr:from>
    <xdr:to>
      <xdr:col>45</xdr:col>
      <xdr:colOff>177800</xdr:colOff>
      <xdr:row>97</xdr:row>
      <xdr:rowOff>115793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13829"/>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113545</xdr:rowOff>
    </xdr:from>
    <xdr:to>
      <xdr:col>41</xdr:col>
      <xdr:colOff>50800</xdr:colOff>
      <xdr:row>97</xdr:row>
      <xdr:rowOff>115793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4419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34816</xdr:rowOff>
    </xdr:from>
    <xdr:to>
      <xdr:col>55</xdr:col>
      <xdr:colOff>50800</xdr:colOff>
      <xdr:row>97</xdr:row>
      <xdr:rowOff>136416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13243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66021</xdr:rowOff>
    </xdr:from>
    <xdr:to>
      <xdr:col>50</xdr:col>
      <xdr:colOff>165100</xdr:colOff>
      <xdr:row>96</xdr:row>
      <xdr:rowOff>167621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12698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32379</xdr:rowOff>
    </xdr:from>
    <xdr:to>
      <xdr:col>46</xdr:col>
      <xdr:colOff>38100</xdr:colOff>
      <xdr:row>97</xdr:row>
      <xdr:rowOff>133979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125106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64993</xdr:rowOff>
    </xdr:from>
    <xdr:to>
      <xdr:col>41</xdr:col>
      <xdr:colOff>101600</xdr:colOff>
      <xdr:row>97</xdr:row>
      <xdr:rowOff>166593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157720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8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62745</xdr:rowOff>
    </xdr:from>
    <xdr:to>
      <xdr:col>36</xdr:col>
      <xdr:colOff>165100</xdr:colOff>
      <xdr:row>97</xdr:row>
      <xdr:rowOff>164345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155472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19558</xdr:rowOff>
    </xdr:from>
    <xdr:to>
      <xdr:col>85</xdr:col>
      <xdr:colOff>127000</xdr:colOff>
      <xdr:row>34</xdr:row>
      <xdr:rowOff>57658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848858"/>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57658</xdr:rowOff>
    </xdr:from>
    <xdr:to>
      <xdr:col>81</xdr:col>
      <xdr:colOff>50800</xdr:colOff>
      <xdr:row>34</xdr:row>
      <xdr:rowOff>133604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886958"/>
          <a:ext cx="8890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87122</xdr:rowOff>
    </xdr:from>
    <xdr:to>
      <xdr:col>76</xdr:col>
      <xdr:colOff>114300</xdr:colOff>
      <xdr:row>34</xdr:row>
      <xdr:rowOff>133604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44972"/>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87122</xdr:rowOff>
    </xdr:from>
    <xdr:to>
      <xdr:col>71</xdr:col>
      <xdr:colOff>177800</xdr:colOff>
      <xdr:row>34</xdr:row>
      <xdr:rowOff>108204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44972"/>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140208</xdr:rowOff>
    </xdr:from>
    <xdr:to>
      <xdr:col>85</xdr:col>
      <xdr:colOff>177800</xdr:colOff>
      <xdr:row>34</xdr:row>
      <xdr:rowOff>70358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7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163085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6858</xdr:rowOff>
    </xdr:from>
    <xdr:to>
      <xdr:col>81</xdr:col>
      <xdr:colOff>101600</xdr:colOff>
      <xdr:row>34</xdr:row>
      <xdr:rowOff>108458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8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124985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6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82804</xdr:rowOff>
    </xdr:from>
    <xdr:to>
      <xdr:col>76</xdr:col>
      <xdr:colOff>165100</xdr:colOff>
      <xdr:row>35</xdr:row>
      <xdr:rowOff>12954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29481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6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36322</xdr:rowOff>
    </xdr:from>
    <xdr:to>
      <xdr:col>72</xdr:col>
      <xdr:colOff>38100</xdr:colOff>
      <xdr:row>33</xdr:row>
      <xdr:rowOff>137922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154449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57404</xdr:rowOff>
    </xdr:from>
    <xdr:to>
      <xdr:col>67</xdr:col>
      <xdr:colOff>101600</xdr:colOff>
      <xdr:row>34</xdr:row>
      <xdr:rowOff>159004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4081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6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153350</xdr:rowOff>
    </xdr:from>
    <xdr:to>
      <xdr:col>85</xdr:col>
      <xdr:colOff>127000</xdr:colOff>
      <xdr:row>54</xdr:row>
      <xdr:rowOff>103189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240200"/>
          <a:ext cx="838200" cy="1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153350</xdr:rowOff>
    </xdr:from>
    <xdr:to>
      <xdr:col>81</xdr:col>
      <xdr:colOff>50800</xdr:colOff>
      <xdr:row>54</xdr:row>
      <xdr:rowOff>116383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240200"/>
          <a:ext cx="889000" cy="1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116383</xdr:rowOff>
    </xdr:from>
    <xdr:to>
      <xdr:col>76</xdr:col>
      <xdr:colOff>114300</xdr:colOff>
      <xdr:row>55</xdr:row>
      <xdr:rowOff>68671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374683"/>
          <a:ext cx="889000" cy="1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151195</xdr:rowOff>
    </xdr:from>
    <xdr:to>
      <xdr:col>71</xdr:col>
      <xdr:colOff>177800</xdr:colOff>
      <xdr:row>55</xdr:row>
      <xdr:rowOff>68671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409495"/>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52389</xdr:rowOff>
    </xdr:from>
    <xdr:to>
      <xdr:col>85</xdr:col>
      <xdr:colOff>177800</xdr:colOff>
      <xdr:row>54</xdr:row>
      <xdr:rowOff>153989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3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75266</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1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102550</xdr:rowOff>
    </xdr:from>
    <xdr:to>
      <xdr:col>81</xdr:col>
      <xdr:colOff>101600</xdr:colOff>
      <xdr:row>54</xdr:row>
      <xdr:rowOff>32700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1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49227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9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65583</xdr:rowOff>
    </xdr:from>
    <xdr:to>
      <xdr:col>76</xdr:col>
      <xdr:colOff>165100</xdr:colOff>
      <xdr:row>54</xdr:row>
      <xdr:rowOff>167183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2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12260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0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17871</xdr:rowOff>
    </xdr:from>
    <xdr:to>
      <xdr:col>72</xdr:col>
      <xdr:colOff>38100</xdr:colOff>
      <xdr:row>55</xdr:row>
      <xdr:rowOff>119471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4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135998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22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100395</xdr:rowOff>
    </xdr:from>
    <xdr:to>
      <xdr:col>67</xdr:col>
      <xdr:colOff>101600</xdr:colOff>
      <xdr:row>55</xdr:row>
      <xdr:rowOff>30545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3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47072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28448</xdr:rowOff>
    </xdr:from>
    <xdr:to>
      <xdr:col>85</xdr:col>
      <xdr:colOff>127000</xdr:colOff>
      <xdr:row>79</xdr:row>
      <xdr:rowOff>34925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7299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579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149098</xdr:rowOff>
    </xdr:from>
    <xdr:to>
      <xdr:col>85</xdr:col>
      <xdr:colOff>177800</xdr:colOff>
      <xdr:row>79</xdr:row>
      <xdr:rowOff>79248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64025</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37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155575</xdr:rowOff>
    </xdr:from>
    <xdr:to>
      <xdr:col>81</xdr:col>
      <xdr:colOff>101600</xdr:colOff>
      <xdr:row>79</xdr:row>
      <xdr:rowOff>85725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76852</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24333" y="13621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7993</xdr:rowOff>
    </xdr:from>
    <xdr:to>
      <xdr:col>85</xdr:col>
      <xdr:colOff>127000</xdr:colOff>
      <xdr:row>95</xdr:row>
      <xdr:rowOff>19424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29574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7993</xdr:rowOff>
    </xdr:from>
    <xdr:to>
      <xdr:col>81</xdr:col>
      <xdr:colOff>50800</xdr:colOff>
      <xdr:row>95</xdr:row>
      <xdr:rowOff>30234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295743"/>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30234</xdr:rowOff>
    </xdr:from>
    <xdr:to>
      <xdr:col>76</xdr:col>
      <xdr:colOff>114300</xdr:colOff>
      <xdr:row>95</xdr:row>
      <xdr:rowOff>37190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17984"/>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19686</xdr:rowOff>
    </xdr:from>
    <xdr:to>
      <xdr:col>71</xdr:col>
      <xdr:colOff>177800</xdr:colOff>
      <xdr:row>95</xdr:row>
      <xdr:rowOff>37190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5793086"/>
          <a:ext cx="889000" cy="5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140074</xdr:rowOff>
    </xdr:from>
    <xdr:to>
      <xdr:col>85</xdr:col>
      <xdr:colOff>177800</xdr:colOff>
      <xdr:row>95</xdr:row>
      <xdr:rowOff>70224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162951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0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128643</xdr:rowOff>
    </xdr:from>
    <xdr:to>
      <xdr:col>81</xdr:col>
      <xdr:colOff>101600</xdr:colOff>
      <xdr:row>95</xdr:row>
      <xdr:rowOff>58793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75320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0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150884</xdr:rowOff>
    </xdr:from>
    <xdr:to>
      <xdr:col>76</xdr:col>
      <xdr:colOff>165100</xdr:colOff>
      <xdr:row>95</xdr:row>
      <xdr:rowOff>81034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97561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157840</xdr:rowOff>
    </xdr:from>
    <xdr:to>
      <xdr:col>72</xdr:col>
      <xdr:colOff>38100</xdr:colOff>
      <xdr:row>95</xdr:row>
      <xdr:rowOff>87990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2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79117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140336</xdr:rowOff>
    </xdr:from>
    <xdr:to>
      <xdr:col>67</xdr:col>
      <xdr:colOff>101600</xdr:colOff>
      <xdr:row>92</xdr:row>
      <xdr:rowOff>70486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57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87013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5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133,501</a:t>
          </a:r>
          <a:r>
            <a:rPr kumimoji="1" lang="ja-JP" altLang="ja-JP" sz="1100">
              <a:solidFill>
                <a:schemeClr val="dk1"/>
              </a:solidFill>
              <a:effectLst/>
              <a:latin typeface="+mn-lt"/>
              <a:ea typeface="+mn-ea"/>
              <a:cs typeface="+mn-cs"/>
            </a:rPr>
            <a:t>円となっている。類似団体、全国及び群馬県平均を下回っているものの、障がい福祉サービス費や施設型給付費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増など、増加傾向にある。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25,474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したのは、清掃施設の新炉建設に係る負担金の増</a:t>
          </a:r>
          <a:r>
            <a:rPr kumimoji="1" lang="ja-JP" altLang="en-US"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・土木費が住民一人当たり</a:t>
          </a:r>
          <a:r>
            <a:rPr kumimoji="1" lang="en-US" altLang="ja-JP" sz="1100">
              <a:solidFill>
                <a:schemeClr val="dk1"/>
              </a:solidFill>
              <a:effectLst/>
              <a:latin typeface="+mn-lt"/>
              <a:ea typeface="+mn-ea"/>
              <a:cs typeface="+mn-cs"/>
            </a:rPr>
            <a:t>35,839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したのは、住宅リフォーム支援事業補助金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空家等除却補助金の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などによるものである。</a:t>
          </a:r>
          <a:endParaRPr lang="ja-JP" altLang="ja-JP" sz="1400">
            <a:effectLst/>
          </a:endParaRPr>
        </a:p>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46,118</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したのは、運動公園野球場建設事業の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などによるものである。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年度は法人市民税が大幅に増えたため、財政調整基金残高、実質収支額ともに増加した。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年度は、分母である標準財政規模が</a:t>
          </a:r>
          <a:r>
            <a:rPr kumimoji="1" lang="en-US" altLang="ja-JP" sz="1100">
              <a:solidFill>
                <a:schemeClr val="dk1"/>
              </a:solidFill>
              <a:effectLst/>
              <a:latin typeface="+mn-lt"/>
              <a:ea typeface="+mn-ea"/>
              <a:cs typeface="+mn-cs"/>
            </a:rPr>
            <a:t>49,238,477</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47,406,655</a:t>
          </a:r>
          <a:r>
            <a:rPr kumimoji="1" lang="ja-JP" altLang="ja-JP" sz="1100">
              <a:solidFill>
                <a:schemeClr val="dk1"/>
              </a:solidFill>
              <a:effectLst/>
              <a:latin typeface="+mn-lt"/>
              <a:ea typeface="+mn-ea"/>
              <a:cs typeface="+mn-cs"/>
            </a:rPr>
            <a:t>千円に減少したほか、分子である各指標とも増加している。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年度は分母である標準財政規模の大幅な増などにより、財政調整基金残高及び実質収支額の比率が減少している。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年度は財政調整基金積立金の取り崩し額が減少したことにより、財政調整基金残高は増加し、実質単年度収支は改善している。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群馬県太田市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としては、連結実質赤字比率において赤字額は生じておらず、すべての会計を個別に見ても赤字額は生じていない。引き続き適正な財政運営を心がけるとともに、経済状況・社会情勢の変化等に対し、臨機応変に対応しながら、一般会計からの繰入金を考慮した中で、現在と同一の黒字比率の水準を保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78132622</v>
      </c>
      <c r="BO4" s="430"/>
      <c r="BP4" s="430"/>
      <c r="BQ4" s="430"/>
      <c r="BR4" s="430"/>
      <c r="BS4" s="430"/>
      <c r="BT4" s="430"/>
      <c r="BU4" s="431"/>
      <c r="BV4" s="429">
        <v>80607300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4.9000000000000004</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75567259</v>
      </c>
      <c r="BO5" s="467"/>
      <c r="BP5" s="467"/>
      <c r="BQ5" s="467"/>
      <c r="BR5" s="467"/>
      <c r="BS5" s="467"/>
      <c r="BT5" s="467"/>
      <c r="BU5" s="468"/>
      <c r="BV5" s="466">
        <v>77619422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90.5</v>
      </c>
      <c r="CU5" s="464"/>
      <c r="CV5" s="464"/>
      <c r="CW5" s="464"/>
      <c r="CX5" s="464"/>
      <c r="CY5" s="464"/>
      <c r="CZ5" s="464"/>
      <c r="DA5" s="465"/>
      <c r="DB5" s="463">
        <v>93.8</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2565363</v>
      </c>
      <c r="BO6" s="467"/>
      <c r="BP6" s="467"/>
      <c r="BQ6" s="467"/>
      <c r="BR6" s="467"/>
      <c r="BS6" s="467"/>
      <c r="BT6" s="467"/>
      <c r="BU6" s="468"/>
      <c r="BV6" s="466">
        <v>2987878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91.9</v>
      </c>
      <c r="CU6" s="504"/>
      <c r="CV6" s="504"/>
      <c r="CW6" s="504"/>
      <c r="CX6" s="504"/>
      <c r="CY6" s="504"/>
      <c r="CZ6" s="504"/>
      <c r="DA6" s="505"/>
      <c r="DB6" s="503">
        <v>94.4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666034</v>
      </c>
      <c r="BO7" s="467"/>
      <c r="BP7" s="467"/>
      <c r="BQ7" s="467"/>
      <c r="BR7" s="467"/>
      <c r="BS7" s="467"/>
      <c r="BT7" s="467"/>
      <c r="BU7" s="468"/>
      <c r="BV7" s="466">
        <v>522050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45358273</v>
      </c>
      <c r="CU7" s="467"/>
      <c r="CV7" s="467"/>
      <c r="CW7" s="467"/>
      <c r="CX7" s="467"/>
      <c r="CY7" s="467"/>
      <c r="CZ7" s="467"/>
      <c r="DA7" s="468"/>
      <c r="DB7" s="466">
        <v>50798981</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1899329</v>
      </c>
      <c r="BO8" s="467"/>
      <c r="BP8" s="467"/>
      <c r="BQ8" s="467"/>
      <c r="BR8" s="467"/>
      <c r="BS8" s="467"/>
      <c r="BT8" s="467"/>
      <c r="BU8" s="468"/>
      <c r="BV8" s="466">
        <v>2465828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1.04</v>
      </c>
      <c r="CU8" s="507"/>
      <c r="CV8" s="507"/>
      <c r="CW8" s="507"/>
      <c r="CX8" s="507"/>
      <c r="CY8" s="507"/>
      <c r="CZ8" s="507"/>
      <c r="DA8" s="508"/>
      <c r="DB8" s="506">
        <v>1.06</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219807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-566499</v>
      </c>
      <c r="BO9" s="467"/>
      <c r="BP9" s="467"/>
      <c r="BQ9" s="467"/>
      <c r="BR9" s="467"/>
      <c r="BS9" s="467"/>
      <c r="BT9" s="467"/>
      <c r="BU9" s="468"/>
      <c r="BV9" s="466">
        <v>-746472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13.8</v>
      </c>
      <c r="CU9" s="464"/>
      <c r="CV9" s="464"/>
      <c r="CW9" s="464"/>
      <c r="CX9" s="464"/>
      <c r="CY9" s="464"/>
      <c r="CZ9" s="464"/>
      <c r="DA9" s="465"/>
      <c r="DB9" s="463">
        <v>14.1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216465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5173</v>
      </c>
      <c r="BO10" s="467"/>
      <c r="BP10" s="467"/>
      <c r="BQ10" s="467"/>
      <c r="BR10" s="467"/>
      <c r="BS10" s="467"/>
      <c r="BT10" s="467"/>
      <c r="BU10" s="468"/>
      <c r="BV10" s="466">
        <v>5644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224635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165788</v>
      </c>
      <c r="BO12" s="467"/>
      <c r="BP12" s="467"/>
      <c r="BQ12" s="467"/>
      <c r="BR12" s="467"/>
      <c r="BS12" s="467"/>
      <c r="BT12" s="467"/>
      <c r="BU12" s="468"/>
      <c r="BV12" s="466">
        <v>2425328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213495</v>
      </c>
      <c r="S13" s="548"/>
      <c r="T13" s="548"/>
      <c r="U13" s="548"/>
      <c r="V13" s="549"/>
      <c r="W13" s="482" t="s">
        <v>139</v>
      </c>
      <c r="X13" s="483"/>
      <c r="Y13" s="483"/>
      <c r="Z13" s="483"/>
      <c r="AA13" s="483"/>
      <c r="AB13" s="473"/>
      <c r="AC13" s="517">
        <v>3930</v>
      </c>
      <c r="AD13" s="518"/>
      <c r="AE13" s="518"/>
      <c r="AF13" s="518"/>
      <c r="AG13" s="557"/>
      <c r="AH13" s="517">
        <v>4445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-727114</v>
      </c>
      <c r="BO13" s="467"/>
      <c r="BP13" s="467"/>
      <c r="BQ13" s="467"/>
      <c r="BR13" s="467"/>
      <c r="BS13" s="467"/>
      <c r="BT13" s="467"/>
      <c r="BU13" s="468"/>
      <c r="BV13" s="466">
        <v>-3166156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5.6</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224574</v>
      </c>
      <c r="S14" s="548"/>
      <c r="T14" s="548"/>
      <c r="U14" s="548"/>
      <c r="V14" s="549"/>
      <c r="W14" s="456"/>
      <c r="X14" s="457"/>
      <c r="Y14" s="457"/>
      <c r="Z14" s="457"/>
      <c r="AA14" s="457"/>
      <c r="AB14" s="446"/>
      <c r="AC14" s="550">
        <v>3.9</v>
      </c>
      <c r="AD14" s="551"/>
      <c r="AE14" s="551"/>
      <c r="AF14" s="551"/>
      <c r="AG14" s="552"/>
      <c r="AH14" s="550">
        <v>4.5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35.200000000000003</v>
      </c>
      <c r="CU14" s="562"/>
      <c r="CV14" s="562"/>
      <c r="CW14" s="562"/>
      <c r="CX14" s="562"/>
      <c r="CY14" s="562"/>
      <c r="CZ14" s="562"/>
      <c r="DA14" s="563"/>
      <c r="DB14" s="561">
        <v>41.8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146</v>
      </c>
      <c r="N15" s="555"/>
      <c r="O15" s="555"/>
      <c r="P15" s="555"/>
      <c r="Q15" s="556"/>
      <c r="R15" s="547">
        <v>214006</v>
      </c>
      <c r="S15" s="548"/>
      <c r="T15" s="548"/>
      <c r="U15" s="548"/>
      <c r="V15" s="549"/>
      <c r="W15" s="482" t="s">
        <v>147</v>
      </c>
      <c r="X15" s="483"/>
      <c r="Y15" s="483"/>
      <c r="Z15" s="483"/>
      <c r="AA15" s="483"/>
      <c r="AB15" s="473"/>
      <c r="AC15" s="517">
        <v>40765</v>
      </c>
      <c r="AD15" s="518"/>
      <c r="AE15" s="518"/>
      <c r="AF15" s="518"/>
      <c r="AG15" s="557"/>
      <c r="AH15" s="517">
        <v>39181</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33765656</v>
      </c>
      <c r="BO15" s="430"/>
      <c r="BP15" s="430"/>
      <c r="BQ15" s="430"/>
      <c r="BR15" s="430"/>
      <c r="BS15" s="430"/>
      <c r="BT15" s="430"/>
      <c r="BU15" s="431"/>
      <c r="BV15" s="429">
        <v>38473132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40</v>
      </c>
      <c r="AD16" s="551"/>
      <c r="AE16" s="551"/>
      <c r="AF16" s="551"/>
      <c r="AG16" s="552"/>
      <c r="AH16" s="550">
        <v>39.4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33994390</v>
      </c>
      <c r="BO16" s="467"/>
      <c r="BP16" s="467"/>
      <c r="BQ16" s="467"/>
      <c r="BR16" s="467"/>
      <c r="BS16" s="467"/>
      <c r="BT16" s="467"/>
      <c r="BU16" s="468"/>
      <c r="BV16" s="466">
        <v>35126082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57225</v>
      </c>
      <c r="AD17" s="518"/>
      <c r="AE17" s="518"/>
      <c r="AF17" s="518"/>
      <c r="AG17" s="557"/>
      <c r="AH17" s="517">
        <v>55856</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43515609</v>
      </c>
      <c r="BO17" s="467"/>
      <c r="BP17" s="467"/>
      <c r="BQ17" s="467"/>
      <c r="BR17" s="467"/>
      <c r="BS17" s="467"/>
      <c r="BT17" s="467"/>
      <c r="BU17" s="468"/>
      <c r="BV17" s="466">
        <v>49786109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175.54</v>
      </c>
      <c r="M18" s="579"/>
      <c r="N18" s="579"/>
      <c r="O18" s="579"/>
      <c r="P18" s="579"/>
      <c r="Q18" s="579"/>
      <c r="R18" s="580"/>
      <c r="S18" s="580"/>
      <c r="T18" s="580"/>
      <c r="U18" s="580"/>
      <c r="V18" s="581"/>
      <c r="W18" s="484"/>
      <c r="X18" s="485"/>
      <c r="Y18" s="485"/>
      <c r="Z18" s="485"/>
      <c r="AA18" s="485"/>
      <c r="AB18" s="476"/>
      <c r="AC18" s="582">
        <v>56.1</v>
      </c>
      <c r="AD18" s="583"/>
      <c r="AE18" s="583"/>
      <c r="AF18" s="583"/>
      <c r="AG18" s="584"/>
      <c r="AH18" s="582">
        <v>56.1</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44252204</v>
      </c>
      <c r="BO18" s="467"/>
      <c r="BP18" s="467"/>
      <c r="BQ18" s="467"/>
      <c r="BR18" s="467"/>
      <c r="BS18" s="467"/>
      <c r="BT18" s="467"/>
      <c r="BU18" s="468"/>
      <c r="BV18" s="466">
        <v>43664524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1252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52463186</v>
      </c>
      <c r="BO19" s="467"/>
      <c r="BP19" s="467"/>
      <c r="BQ19" s="467"/>
      <c r="BR19" s="467"/>
      <c r="BS19" s="467"/>
      <c r="BT19" s="467"/>
      <c r="BU19" s="468"/>
      <c r="BV19" s="466">
        <v>52151847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86267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64914284</v>
      </c>
      <c r="BO23" s="467"/>
      <c r="BP23" s="467"/>
      <c r="BQ23" s="467"/>
      <c r="BR23" s="467"/>
      <c r="BS23" s="467"/>
      <c r="BT23" s="467"/>
      <c r="BU23" s="468"/>
      <c r="BV23" s="466">
        <v>68790240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10100</v>
      </c>
      <c r="R24" s="518"/>
      <c r="S24" s="518"/>
      <c r="T24" s="518"/>
      <c r="U24" s="518"/>
      <c r="V24" s="557"/>
      <c r="W24" s="616"/>
      <c r="X24" s="604"/>
      <c r="Y24" s="605"/>
      <c r="Z24" s="516" t="s">
        <v>171</v>
      </c>
      <c r="AA24" s="496"/>
      <c r="AB24" s="496"/>
      <c r="AC24" s="496"/>
      <c r="AD24" s="496"/>
      <c r="AE24" s="496"/>
      <c r="AF24" s="496"/>
      <c r="AG24" s="497"/>
      <c r="AH24" s="517">
        <v>1266</v>
      </c>
      <c r="AI24" s="518"/>
      <c r="AJ24" s="518"/>
      <c r="AK24" s="518"/>
      <c r="AL24" s="557"/>
      <c r="AM24" s="517">
        <v>4195524</v>
      </c>
      <c r="AN24" s="518"/>
      <c r="AO24" s="518"/>
      <c r="AP24" s="518"/>
      <c r="AQ24" s="518"/>
      <c r="AR24" s="557"/>
      <c r="AS24" s="517">
        <v>3314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37258312</v>
      </c>
      <c r="BO24" s="467"/>
      <c r="BP24" s="467"/>
      <c r="BQ24" s="467"/>
      <c r="BR24" s="467"/>
      <c r="BS24" s="467"/>
      <c r="BT24" s="467"/>
      <c r="BU24" s="468"/>
      <c r="BV24" s="466">
        <v>40847315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1</v>
      </c>
      <c r="M25" s="518"/>
      <c r="N25" s="518"/>
      <c r="O25" s="518"/>
      <c r="P25" s="557"/>
      <c r="Q25" s="517">
        <v>8550</v>
      </c>
      <c r="R25" s="518"/>
      <c r="S25" s="518"/>
      <c r="T25" s="518"/>
      <c r="U25" s="518"/>
      <c r="V25" s="557"/>
      <c r="W25" s="616"/>
      <c r="X25" s="604"/>
      <c r="Y25" s="605"/>
      <c r="Z25" s="516" t="s">
        <v>174</v>
      </c>
      <c r="AA25" s="496"/>
      <c r="AB25" s="496"/>
      <c r="AC25" s="496"/>
      <c r="AD25" s="496"/>
      <c r="AE25" s="496"/>
      <c r="AF25" s="496"/>
      <c r="AG25" s="497"/>
      <c r="AH25" s="517">
        <v>335</v>
      </c>
      <c r="AI25" s="518"/>
      <c r="AJ25" s="518"/>
      <c r="AK25" s="518"/>
      <c r="AL25" s="557"/>
      <c r="AM25" s="517">
        <v>1102820</v>
      </c>
      <c r="AN25" s="518"/>
      <c r="AO25" s="518"/>
      <c r="AP25" s="518"/>
      <c r="AQ25" s="518"/>
      <c r="AR25" s="557"/>
      <c r="AS25" s="517">
        <v>3292</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3363238</v>
      </c>
      <c r="BO25" s="430"/>
      <c r="BP25" s="430"/>
      <c r="BQ25" s="430"/>
      <c r="BR25" s="430"/>
      <c r="BS25" s="430"/>
      <c r="BT25" s="430"/>
      <c r="BU25" s="431"/>
      <c r="BV25" s="429">
        <v>3747958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7350</v>
      </c>
      <c r="R26" s="518"/>
      <c r="S26" s="518"/>
      <c r="T26" s="518"/>
      <c r="U26" s="518"/>
      <c r="V26" s="557"/>
      <c r="W26" s="616"/>
      <c r="X26" s="604"/>
      <c r="Y26" s="605"/>
      <c r="Z26" s="516" t="s">
        <v>177</v>
      </c>
      <c r="AA26" s="626"/>
      <c r="AB26" s="626"/>
      <c r="AC26" s="626"/>
      <c r="AD26" s="626"/>
      <c r="AE26" s="626"/>
      <c r="AF26" s="626"/>
      <c r="AG26" s="627"/>
      <c r="AH26" s="517">
        <v>24</v>
      </c>
      <c r="AI26" s="518"/>
      <c r="AJ26" s="518"/>
      <c r="AK26" s="518"/>
      <c r="AL26" s="557"/>
      <c r="AM26" s="517">
        <v>87456</v>
      </c>
      <c r="AN26" s="518"/>
      <c r="AO26" s="518"/>
      <c r="AP26" s="518"/>
      <c r="AQ26" s="518"/>
      <c r="AR26" s="557"/>
      <c r="AS26" s="517">
        <v>3644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5600</v>
      </c>
      <c r="R27" s="518"/>
      <c r="S27" s="518"/>
      <c r="T27" s="518"/>
      <c r="U27" s="518"/>
      <c r="V27" s="557"/>
      <c r="W27" s="616"/>
      <c r="X27" s="604"/>
      <c r="Y27" s="605"/>
      <c r="Z27" s="516" t="s">
        <v>182</v>
      </c>
      <c r="AA27" s="496"/>
      <c r="AB27" s="496"/>
      <c r="AC27" s="496"/>
      <c r="AD27" s="496"/>
      <c r="AE27" s="496"/>
      <c r="AF27" s="496"/>
      <c r="AG27" s="497"/>
      <c r="AH27" s="517">
        <v>81</v>
      </c>
      <c r="AI27" s="518"/>
      <c r="AJ27" s="518"/>
      <c r="AK27" s="518"/>
      <c r="AL27" s="557"/>
      <c r="AM27" s="517">
        <v>296581</v>
      </c>
      <c r="AN27" s="518"/>
      <c r="AO27" s="518"/>
      <c r="AP27" s="518"/>
      <c r="AQ27" s="518"/>
      <c r="AR27" s="557"/>
      <c r="AS27" s="517">
        <v>3661</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179</v>
      </c>
      <c r="BO27" s="640"/>
      <c r="BP27" s="640"/>
      <c r="BQ27" s="640"/>
      <c r="BR27" s="640"/>
      <c r="BS27" s="640"/>
      <c r="BT27" s="640"/>
      <c r="BU27" s="641"/>
      <c r="BV27" s="639" t="s">
        <v>180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184</v>
      </c>
      <c r="F28" s="496"/>
      <c r="G28" s="496"/>
      <c r="H28" s="496"/>
      <c r="I28" s="496"/>
      <c r="J28" s="496"/>
      <c r="K28" s="497"/>
      <c r="L28" s="517">
        <v>1</v>
      </c>
      <c r="M28" s="518"/>
      <c r="N28" s="518"/>
      <c r="O28" s="518"/>
      <c r="P28" s="557"/>
      <c r="Q28" s="517">
        <v>5150</v>
      </c>
      <c r="R28" s="518"/>
      <c r="S28" s="518"/>
      <c r="T28" s="518"/>
      <c r="U28" s="518"/>
      <c r="V28" s="557"/>
      <c r="W28" s="616"/>
      <c r="X28" s="604"/>
      <c r="Y28" s="605"/>
      <c r="Z28" s="516" t="s">
        <v>185</v>
      </c>
      <c r="AA28" s="496"/>
      <c r="AB28" s="496"/>
      <c r="AC28" s="496"/>
      <c r="AD28" s="496"/>
      <c r="AE28" s="496"/>
      <c r="AF28" s="496"/>
      <c r="AG28" s="497"/>
      <c r="AH28" s="517" t="s">
        <v>180</v>
      </c>
      <c r="AI28" s="518"/>
      <c r="AJ28" s="518"/>
      <c r="AK28" s="518"/>
      <c r="AL28" s="557"/>
      <c r="AM28" s="517" t="s">
        <v>180</v>
      </c>
      <c r="AN28" s="518"/>
      <c r="AO28" s="518"/>
      <c r="AP28" s="518"/>
      <c r="AQ28" s="518"/>
      <c r="AR28" s="557"/>
      <c r="AS28" s="517" t="s">
        <v>180</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11783638</v>
      </c>
      <c r="BO28" s="430"/>
      <c r="BP28" s="430"/>
      <c r="BQ28" s="430"/>
      <c r="BR28" s="430"/>
      <c r="BS28" s="430"/>
      <c r="BT28" s="430"/>
      <c r="BU28" s="431"/>
      <c r="BV28" s="429">
        <v>9644253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187</v>
      </c>
      <c r="F29" s="496"/>
      <c r="G29" s="496"/>
      <c r="H29" s="496"/>
      <c r="I29" s="496"/>
      <c r="J29" s="496"/>
      <c r="K29" s="497"/>
      <c r="L29" s="517">
        <v>28</v>
      </c>
      <c r="M29" s="518"/>
      <c r="N29" s="518"/>
      <c r="O29" s="518"/>
      <c r="P29" s="557"/>
      <c r="Q29" s="517">
        <v>4850</v>
      </c>
      <c r="R29" s="518"/>
      <c r="S29" s="518"/>
      <c r="T29" s="518"/>
      <c r="U29" s="518"/>
      <c r="V29" s="557"/>
      <c r="W29" s="617"/>
      <c r="X29" s="618"/>
      <c r="Y29" s="619"/>
      <c r="Z29" s="516" t="s">
        <v>188</v>
      </c>
      <c r="AA29" s="496"/>
      <c r="AB29" s="496"/>
      <c r="AC29" s="496"/>
      <c r="AD29" s="496"/>
      <c r="AE29" s="496"/>
      <c r="AF29" s="496"/>
      <c r="AG29" s="497"/>
      <c r="AH29" s="517">
        <v>1347</v>
      </c>
      <c r="AI29" s="518"/>
      <c r="AJ29" s="518"/>
      <c r="AK29" s="518"/>
      <c r="AL29" s="557"/>
      <c r="AM29" s="517">
        <v>4492105</v>
      </c>
      <c r="AN29" s="518"/>
      <c r="AO29" s="518"/>
      <c r="AP29" s="518"/>
      <c r="AQ29" s="518"/>
      <c r="AR29" s="557"/>
      <c r="AS29" s="517">
        <v>3335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1382448</v>
      </c>
      <c r="BO29" s="467"/>
      <c r="BP29" s="467"/>
      <c r="BQ29" s="467"/>
      <c r="BR29" s="467"/>
      <c r="BS29" s="467"/>
      <c r="BT29" s="467"/>
      <c r="BU29" s="468"/>
      <c r="BV29" s="466">
        <v>1782236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311558</v>
      </c>
      <c r="BO30" s="640"/>
      <c r="BP30" s="640"/>
      <c r="BQ30" s="640"/>
      <c r="BR30" s="640"/>
      <c r="BS30" s="640"/>
      <c r="BT30" s="640"/>
      <c r="BU30" s="641"/>
      <c r="BV30" s="639">
        <v>316028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下水道事業等会計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太陽光発電事業特別会計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太田市外三町広域清掃組合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太田市健診センター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住宅新築資金等貸付特別会計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群馬県市町村総合事務組合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太田市文化スポーツ振興財団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八王子山墓園特別会計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群馬県市町村会館管理組合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夢麦酒太田</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群馬県後期高齢者医療広域連合（一般会計）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おおたコミュニティ放送</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群馬県後期高齢者医療広域連合（事業会計）</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田園都市未来新田</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群馬東部水道企業団</v>
      </c>
      <c r="BZ39" s="653"/>
      <c r="CA39" s="653"/>
      <c r="CB39" s="653"/>
      <c r="CC39" s="653"/>
      <c r="CD39" s="653"/>
      <c r="CE39" s="653"/>
      <c r="CF39" s="653"/>
      <c r="CG39" s="653"/>
      <c r="CH39" s="653"/>
      <c r="CI39" s="653"/>
      <c r="CJ39" s="653"/>
      <c r="CK39" s="653"/>
      <c r="CL39" s="653"/>
      <c r="CM39" s="653"/>
      <c r="CN39" s="213"/>
      <c r="CO39" s="652">
        <f t="shared" si="3"/>
        <v>20</v>
      </c>
      <c r="CP39" s="652"/>
      <c r="CQ39" s="653" t="str">
        <f>IF('各会計、関係団体の財政状況及び健全化判断比率'!BS12="","",'各会計、関係団体の財政状況及び健全化判断比率'!BS12)</f>
        <v>太田国際貨物ターミナル</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21</v>
      </c>
      <c r="CP40" s="652"/>
      <c r="CQ40" s="653" t="str">
        <f>IF('各会計、関係団体の財政状況及び健全化判断比率'!BS13="","",'各会計、関係団体の財政状況及び健全化判断比率'!BS13)</f>
        <v>太田市土地開発公社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〇</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22</v>
      </c>
      <c r="CP41" s="652"/>
      <c r="CQ41" s="653" t="str">
        <f>IF('各会計、関係団体の財政状況及び健全化判断比率'!BS14="","",'各会計、関係団体の財政状況及び健全化判断比率'!BS14)</f>
        <v>地域産学官連携ものづくり研究機構</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23</v>
      </c>
      <c r="CP42" s="652"/>
      <c r="CQ42" s="653" t="str">
        <f>IF('各会計、関係団体の財政状況及び健全化判断比率'!BS15="","",'各会計、関係団体の財政状況及び健全化判断比率'!BS15)</f>
        <v>太田市行政管理公社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B4NDAlG+2wlEcs+Q+syzi4/IIy+CsWCrlSJLlxkqWASo86L8QCtLJJ1oi30iztcW3gsi9v/zIWXWJg+SzxaLA==" saltValue="JmNuNcLxZUYjdU5gAUJT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6" t="s">
        <v>564</v>
      </c>
      <c r="D34" s="1246"/>
      <c r="E34" s="1247"/>
      <c r="F34" s="32">
        <v>4.8499999999999996</v>
      </c>
      <c r="G34" s="33">
        <v>4.9800000000000004</v>
      </c>
      <c r="H34" s="33">
        <v>6.74</v>
      </c>
      <c r="I34" s="33">
        <v>4.83</v>
      </c>
      <c r="J34" s="34">
        <v>4.16</v>
      </c>
      <c r="K34" s="22"/>
      <c r="L34" s="22"/>
      <c r="M34" s="22"/>
      <c r="N34" s="22"/>
      <c r="O34" s="22"/>
      <c r="P34" s="22"/>
    </row>
    <row r="35" spans="1:16" ht="39" customHeight="1" x14ac:dyDescent="0.2">
      <c r="A35" s="22"/>
      <c r="B35" s="35"/>
      <c r="C35" s="1240" t="s">
        <v>565</v>
      </c>
      <c r="D35" s="1241"/>
      <c r="E35" s="1242"/>
      <c r="F35" s="36">
        <v>1.85</v>
      </c>
      <c r="G35" s="37">
        <v>1.52</v>
      </c>
      <c r="H35" s="37">
        <v>1.77</v>
      </c>
      <c r="I35" s="37">
        <v>1.52</v>
      </c>
      <c r="J35" s="38">
        <v>2.09</v>
      </c>
      <c r="K35" s="22"/>
      <c r="L35" s="22"/>
      <c r="M35" s="22"/>
      <c r="N35" s="22"/>
      <c r="O35" s="22"/>
      <c r="P35" s="22"/>
    </row>
    <row r="36" spans="1:16" ht="39" customHeight="1" x14ac:dyDescent="0.2">
      <c r="A36" s="22"/>
      <c r="B36" s="35"/>
      <c r="C36" s="1240" t="s">
        <v>566</v>
      </c>
      <c r="D36" s="1241"/>
      <c r="E36" s="1242"/>
      <c r="F36" s="36">
        <v>0.54</v>
      </c>
      <c r="G36" s="37">
        <v>0.71</v>
      </c>
      <c r="H36" s="37">
        <v>0.81</v>
      </c>
      <c r="I36" s="37">
        <v>0.9</v>
      </c>
      <c r="J36" s="38">
        <v>0.83</v>
      </c>
      <c r="K36" s="22"/>
      <c r="L36" s="22"/>
      <c r="M36" s="22"/>
      <c r="N36" s="22"/>
      <c r="O36" s="22"/>
      <c r="P36" s="22"/>
    </row>
    <row r="37" spans="1:16" ht="39" customHeight="1" x14ac:dyDescent="0.2">
      <c r="A37" s="22"/>
      <c r="B37" s="35"/>
      <c r="C37" s="1240" t="s">
        <v>567</v>
      </c>
      <c r="D37" s="1241"/>
      <c r="E37" s="1242"/>
      <c r="F37" s="36">
        <v>0.18</v>
      </c>
      <c r="G37" s="37">
        <v>0.01</v>
      </c>
      <c r="H37" s="37">
        <v>0</v>
      </c>
      <c r="I37" s="37">
        <v>0.15</v>
      </c>
      <c r="J37" s="38">
        <v>0.2</v>
      </c>
      <c r="K37" s="22"/>
      <c r="L37" s="22"/>
      <c r="M37" s="22"/>
      <c r="N37" s="22"/>
      <c r="O37" s="22"/>
      <c r="P37" s="22"/>
    </row>
    <row r="38" spans="1:16" ht="39" customHeight="1" x14ac:dyDescent="0.2">
      <c r="A38" s="22"/>
      <c r="B38" s="35"/>
      <c r="C38" s="1240" t="s">
        <v>568</v>
      </c>
      <c r="D38" s="1241"/>
      <c r="E38" s="1242"/>
      <c r="F38" s="36">
        <v>0.03</v>
      </c>
      <c r="G38" s="37">
        <v>0.04</v>
      </c>
      <c r="H38" s="37">
        <v>0.04</v>
      </c>
      <c r="I38" s="37">
        <v>0.05</v>
      </c>
      <c r="J38" s="38">
        <v>0.04</v>
      </c>
      <c r="K38" s="22"/>
      <c r="L38" s="22"/>
      <c r="M38" s="22"/>
      <c r="N38" s="22"/>
      <c r="O38" s="22"/>
      <c r="P38" s="22"/>
    </row>
    <row r="39" spans="1:16" ht="39" customHeight="1" x14ac:dyDescent="0.2">
      <c r="A39" s="22"/>
      <c r="B39" s="35"/>
      <c r="C39" s="1240" t="s">
        <v>569</v>
      </c>
      <c r="D39" s="1241"/>
      <c r="E39" s="1242"/>
      <c r="F39" s="36">
        <v>0.01</v>
      </c>
      <c r="G39" s="37">
        <v>0.01</v>
      </c>
      <c r="H39" s="37">
        <v>0.01</v>
      </c>
      <c r="I39" s="37">
        <v>0.01</v>
      </c>
      <c r="J39" s="38">
        <v>0.01</v>
      </c>
      <c r="K39" s="22"/>
      <c r="L39" s="22"/>
      <c r="M39" s="22"/>
      <c r="N39" s="22"/>
      <c r="O39" s="22"/>
      <c r="P39" s="22"/>
    </row>
    <row r="40" spans="1:16" ht="39" customHeight="1" x14ac:dyDescent="0.2">
      <c r="A40" s="22"/>
      <c r="B40" s="35"/>
      <c r="C40" s="1240" t="s">
        <v>570</v>
      </c>
      <c r="D40" s="1241"/>
      <c r="E40" s="1242"/>
      <c r="F40" s="36">
        <v>0.01</v>
      </c>
      <c r="G40" s="37">
        <v>0.01</v>
      </c>
      <c r="H40" s="37">
        <v>0.02</v>
      </c>
      <c r="I40" s="37">
        <v>0.01</v>
      </c>
      <c r="J40" s="38">
        <v>0.01</v>
      </c>
      <c r="K40" s="22"/>
      <c r="L40" s="22"/>
      <c r="M40" s="22"/>
      <c r="N40" s="22"/>
      <c r="O40" s="22"/>
      <c r="P40" s="22"/>
    </row>
    <row r="41" spans="1:16" ht="39" customHeight="1" x14ac:dyDescent="0.2">
      <c r="A41" s="22"/>
      <c r="B41" s="35"/>
      <c r="C41" s="1240" t="s">
        <v>571</v>
      </c>
      <c r="D41" s="1241"/>
      <c r="E41" s="1242"/>
      <c r="F41" s="36">
        <v>0.01</v>
      </c>
      <c r="G41" s="37">
        <v>0.03</v>
      </c>
      <c r="H41" s="37">
        <v>0.01</v>
      </c>
      <c r="I41" s="37">
        <v>0</v>
      </c>
      <c r="J41" s="38">
        <v>0</v>
      </c>
      <c r="K41" s="22"/>
      <c r="L41" s="22"/>
      <c r="M41" s="22"/>
      <c r="N41" s="22"/>
      <c r="O41" s="22"/>
      <c r="P41" s="22"/>
    </row>
    <row r="42" spans="1:16" ht="39" customHeight="1" x14ac:dyDescent="0.2">
      <c r="A42" s="22"/>
      <c r="B42" s="39"/>
      <c r="C42" s="1240" t="s">
        <v>572</v>
      </c>
      <c r="D42" s="1241"/>
      <c r="E42" s="1242"/>
      <c r="F42" s="36" t="s">
        <v>513</v>
      </c>
      <c r="G42" s="37" t="s">
        <v>513</v>
      </c>
      <c r="H42" s="37" t="s">
        <v>513</v>
      </c>
      <c r="I42" s="37" t="s">
        <v>513</v>
      </c>
      <c r="J42" s="38" t="s">
        <v>513</v>
      </c>
      <c r="K42" s="22"/>
      <c r="L42" s="22"/>
      <c r="M42" s="22"/>
      <c r="N42" s="22"/>
      <c r="O42" s="22"/>
      <c r="P42" s="22"/>
    </row>
    <row r="43" spans="1:16" ht="39" customHeight="1" thickBot="1" x14ac:dyDescent="0.25">
      <c r="A43" s="22"/>
      <c r="B43" s="40"/>
      <c r="C43" s="1243" t="s">
        <v>573</v>
      </c>
      <c r="D43" s="1244"/>
      <c r="E43" s="1245"/>
      <c r="F43" s="41">
        <v>4.62</v>
      </c>
      <c r="G43" s="42">
        <v>4.2</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jYCQ2nzdsxx1lLZU/RQzqS9lN2yxONSR/IwfGzam6cxmIXmxFGGtNEgzB74LxykvYiAzhijjHc4ezHRRcg21Q==" saltValue="YOq/jV0FcZONhotv3Xte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48" t="s">
        <v>11</v>
      </c>
      <c r="C45" s="1249"/>
      <c r="D45" s="58"/>
      <c r="E45" s="1254" t="s">
        <v>12</v>
      </c>
      <c r="F45" s="1254"/>
      <c r="G45" s="1254"/>
      <c r="H45" s="1254"/>
      <c r="I45" s="1254"/>
      <c r="J45" s="1255"/>
      <c r="K45" s="59">
        <v>7641</v>
      </c>
      <c r="L45" s="60">
        <v>7045</v>
      </c>
      <c r="M45" s="60">
        <v>7250</v>
      </c>
      <c r="N45" s="60">
        <v>7461</v>
      </c>
      <c r="O45" s="61">
        <v>7410</v>
      </c>
      <c r="P45" s="48"/>
      <c r="Q45" s="48"/>
      <c r="R45" s="48"/>
      <c r="S45" s="48"/>
      <c r="T45" s="48"/>
      <c r="U45" s="48"/>
    </row>
    <row r="46" spans="1:21" ht="30.75" customHeight="1" x14ac:dyDescent="0.2">
      <c r="A46" s="48"/>
      <c r="B46" s="1250"/>
      <c r="C46" s="1251"/>
      <c r="D46" s="62"/>
      <c r="E46" s="1256" t="s">
        <v>13</v>
      </c>
      <c r="F46" s="1256"/>
      <c r="G46" s="1256"/>
      <c r="H46" s="1256"/>
      <c r="I46" s="1256"/>
      <c r="J46" s="1257"/>
      <c r="K46" s="63" t="s">
        <v>513</v>
      </c>
      <c r="L46" s="64">
        <v>37</v>
      </c>
      <c r="M46" s="64">
        <v>67</v>
      </c>
      <c r="N46" s="64" t="s">
        <v>513</v>
      </c>
      <c r="O46" s="65" t="s">
        <v>513</v>
      </c>
      <c r="P46" s="48"/>
      <c r="Q46" s="48"/>
      <c r="R46" s="48"/>
      <c r="S46" s="48"/>
      <c r="T46" s="48"/>
      <c r="U46" s="48"/>
    </row>
    <row r="47" spans="1:21" ht="30.75" customHeight="1" x14ac:dyDescent="0.2">
      <c r="A47" s="48"/>
      <c r="B47" s="1250"/>
      <c r="C47" s="1251"/>
      <c r="D47" s="62"/>
      <c r="E47" s="1256" t="s">
        <v>14</v>
      </c>
      <c r="F47" s="1256"/>
      <c r="G47" s="1256"/>
      <c r="H47" s="1256"/>
      <c r="I47" s="1256"/>
      <c r="J47" s="1257"/>
      <c r="K47" s="63">
        <v>205</v>
      </c>
      <c r="L47" s="64">
        <v>221</v>
      </c>
      <c r="M47" s="64">
        <v>235</v>
      </c>
      <c r="N47" s="64">
        <v>83</v>
      </c>
      <c r="O47" s="65">
        <v>67</v>
      </c>
      <c r="P47" s="48"/>
      <c r="Q47" s="48"/>
      <c r="R47" s="48"/>
      <c r="S47" s="48"/>
      <c r="T47" s="48"/>
      <c r="U47" s="48"/>
    </row>
    <row r="48" spans="1:21" ht="30.75" customHeight="1" x14ac:dyDescent="0.2">
      <c r="A48" s="48"/>
      <c r="B48" s="1250"/>
      <c r="C48" s="1251"/>
      <c r="D48" s="62"/>
      <c r="E48" s="1256" t="s">
        <v>15</v>
      </c>
      <c r="F48" s="1256"/>
      <c r="G48" s="1256"/>
      <c r="H48" s="1256"/>
      <c r="I48" s="1256"/>
      <c r="J48" s="1257"/>
      <c r="K48" s="63">
        <v>2044</v>
      </c>
      <c r="L48" s="64">
        <v>2040</v>
      </c>
      <c r="M48" s="64">
        <v>2008</v>
      </c>
      <c r="N48" s="64">
        <v>1708</v>
      </c>
      <c r="O48" s="65">
        <v>1661</v>
      </c>
      <c r="P48" s="48"/>
      <c r="Q48" s="48"/>
      <c r="R48" s="48"/>
      <c r="S48" s="48"/>
      <c r="T48" s="48"/>
      <c r="U48" s="48"/>
    </row>
    <row r="49" spans="1:21" ht="30.75" customHeight="1" x14ac:dyDescent="0.2">
      <c r="A49" s="48"/>
      <c r="B49" s="1250"/>
      <c r="C49" s="1251"/>
      <c r="D49" s="62"/>
      <c r="E49" s="1256" t="s">
        <v>16</v>
      </c>
      <c r="F49" s="1256"/>
      <c r="G49" s="1256"/>
      <c r="H49" s="1256"/>
      <c r="I49" s="1256"/>
      <c r="J49" s="1257"/>
      <c r="K49" s="63">
        <v>114</v>
      </c>
      <c r="L49" s="64">
        <v>114</v>
      </c>
      <c r="M49" s="64">
        <v>114</v>
      </c>
      <c r="N49" s="64">
        <v>114</v>
      </c>
      <c r="O49" s="65">
        <v>114</v>
      </c>
      <c r="P49" s="48"/>
      <c r="Q49" s="48"/>
      <c r="R49" s="48"/>
      <c r="S49" s="48"/>
      <c r="T49" s="48"/>
      <c r="U49" s="48"/>
    </row>
    <row r="50" spans="1:21" ht="30.75" customHeight="1" x14ac:dyDescent="0.2">
      <c r="A50" s="48"/>
      <c r="B50" s="1250"/>
      <c r="C50" s="1251"/>
      <c r="D50" s="62"/>
      <c r="E50" s="1256" t="s">
        <v>17</v>
      </c>
      <c r="F50" s="1256"/>
      <c r="G50" s="1256"/>
      <c r="H50" s="1256"/>
      <c r="I50" s="1256"/>
      <c r="J50" s="1257"/>
      <c r="K50" s="63">
        <v>63</v>
      </c>
      <c r="L50" s="64">
        <v>62</v>
      </c>
      <c r="M50" s="64">
        <v>51</v>
      </c>
      <c r="N50" s="64">
        <v>47</v>
      </c>
      <c r="O50" s="65">
        <v>38</v>
      </c>
      <c r="P50" s="48"/>
      <c r="Q50" s="48"/>
      <c r="R50" s="48"/>
      <c r="S50" s="48"/>
      <c r="T50" s="48"/>
      <c r="U50" s="48"/>
    </row>
    <row r="51" spans="1:21" ht="30.75" customHeight="1" x14ac:dyDescent="0.2">
      <c r="A51" s="48"/>
      <c r="B51" s="1252"/>
      <c r="C51" s="1253"/>
      <c r="D51" s="66"/>
      <c r="E51" s="1256" t="s">
        <v>18</v>
      </c>
      <c r="F51" s="1256"/>
      <c r="G51" s="1256"/>
      <c r="H51" s="1256"/>
      <c r="I51" s="1256"/>
      <c r="J51" s="1257"/>
      <c r="K51" s="63" t="s">
        <v>513</v>
      </c>
      <c r="L51" s="64" t="s">
        <v>513</v>
      </c>
      <c r="M51" s="64">
        <v>0</v>
      </c>
      <c r="N51" s="64" t="s">
        <v>513</v>
      </c>
      <c r="O51" s="65" t="s">
        <v>513</v>
      </c>
      <c r="P51" s="48"/>
      <c r="Q51" s="48"/>
      <c r="R51" s="48"/>
      <c r="S51" s="48"/>
      <c r="T51" s="48"/>
      <c r="U51" s="48"/>
    </row>
    <row r="52" spans="1:21" ht="30.75" customHeight="1" x14ac:dyDescent="0.2">
      <c r="A52" s="48"/>
      <c r="B52" s="1258" t="s">
        <v>19</v>
      </c>
      <c r="C52" s="1259"/>
      <c r="D52" s="66"/>
      <c r="E52" s="1256" t="s">
        <v>20</v>
      </c>
      <c r="F52" s="1256"/>
      <c r="G52" s="1256"/>
      <c r="H52" s="1256"/>
      <c r="I52" s="1256"/>
      <c r="J52" s="1257"/>
      <c r="K52" s="63">
        <v>7283</v>
      </c>
      <c r="L52" s="64">
        <v>6997</v>
      </c>
      <c r="M52" s="64">
        <v>7127</v>
      </c>
      <c r="N52" s="64">
        <v>7066</v>
      </c>
      <c r="O52" s="65">
        <v>6999</v>
      </c>
      <c r="P52" s="48"/>
      <c r="Q52" s="48"/>
      <c r="R52" s="48"/>
      <c r="S52" s="48"/>
      <c r="T52" s="48"/>
      <c r="U52" s="48"/>
    </row>
    <row r="53" spans="1:21" ht="30.75" customHeight="1" thickBot="1" x14ac:dyDescent="0.25">
      <c r="A53" s="48"/>
      <c r="B53" s="1260" t="s">
        <v>21</v>
      </c>
      <c r="C53" s="1261"/>
      <c r="D53" s="67"/>
      <c r="E53" s="1262" t="s">
        <v>22</v>
      </c>
      <c r="F53" s="1262"/>
      <c r="G53" s="1262"/>
      <c r="H53" s="1262"/>
      <c r="I53" s="1262"/>
      <c r="J53" s="1263"/>
      <c r="K53" s="68">
        <v>2784</v>
      </c>
      <c r="L53" s="69">
        <v>2522</v>
      </c>
      <c r="M53" s="69">
        <v>2598</v>
      </c>
      <c r="N53" s="69">
        <v>2347</v>
      </c>
      <c r="O53" s="70">
        <v>2291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64" t="s">
        <v>25</v>
      </c>
      <c r="C57" s="1265"/>
      <c r="D57" s="1268" t="s">
        <v>26</v>
      </c>
      <c r="E57" s="1269"/>
      <c r="F57" s="1269"/>
      <c r="G57" s="1269"/>
      <c r="H57" s="1269"/>
      <c r="I57" s="1269"/>
      <c r="J57" s="1270"/>
      <c r="K57" s="82">
        <v>375</v>
      </c>
      <c r="L57" s="83">
        <v>425</v>
      </c>
      <c r="M57" s="83">
        <v>350</v>
      </c>
      <c r="N57" s="83">
        <v>250</v>
      </c>
      <c r="O57" s="84">
        <v>250</v>
      </c>
    </row>
    <row r="58" spans="1:21" ht="31.5" customHeight="1" thickBot="1" x14ac:dyDescent="0.25">
      <c r="B58" s="1266"/>
      <c r="C58" s="1267"/>
      <c r="D58" s="1271" t="s">
        <v>27</v>
      </c>
      <c r="E58" s="1272"/>
      <c r="F58" s="1272"/>
      <c r="G58" s="1272"/>
      <c r="H58" s="1272"/>
      <c r="I58" s="1272"/>
      <c r="J58" s="1273"/>
      <c r="K58" s="85">
        <v>250</v>
      </c>
      <c r="L58" s="86">
        <v>283</v>
      </c>
      <c r="M58" s="86">
        <v>233</v>
      </c>
      <c r="N58" s="86">
        <v>167</v>
      </c>
      <c r="O58" s="87">
        <v>167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KpGrVmObgJyaMjMcEgRmz6UivAnzjUDHZU3nBk0NOJOBBx/686QtuCcDnFFeclSKCt91R6W4zMVFABAkh48Q==" saltValue="u5U7iFnKmczvvzFiwA2B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74" t="s">
        <v>30</v>
      </c>
      <c r="C41" s="1275"/>
      <c r="D41" s="101"/>
      <c r="E41" s="1280" t="s">
        <v>31</v>
      </c>
      <c r="F41" s="1280"/>
      <c r="G41" s="1280"/>
      <c r="H41" s="1281"/>
      <c r="I41" s="102">
        <v>75485</v>
      </c>
      <c r="J41" s="103">
        <v>73249</v>
      </c>
      <c r="K41" s="103">
        <v>73000</v>
      </c>
      <c r="L41" s="103">
        <v>69041</v>
      </c>
      <c r="M41" s="104">
        <v>65140</v>
      </c>
    </row>
    <row r="42" spans="2:13" ht="27.75" customHeight="1" x14ac:dyDescent="0.2">
      <c r="B42" s="1276"/>
      <c r="C42" s="1277"/>
      <c r="D42" s="105"/>
      <c r="E42" s="1282" t="s">
        <v>32</v>
      </c>
      <c r="F42" s="1282"/>
      <c r="G42" s="1282"/>
      <c r="H42" s="1283"/>
      <c r="I42" s="106">
        <v>412</v>
      </c>
      <c r="J42" s="107">
        <v>300</v>
      </c>
      <c r="K42" s="107">
        <v>249</v>
      </c>
      <c r="L42" s="107">
        <v>531</v>
      </c>
      <c r="M42" s="108">
        <v>489</v>
      </c>
    </row>
    <row r="43" spans="2:13" ht="27.75" customHeight="1" x14ac:dyDescent="0.2">
      <c r="B43" s="1276"/>
      <c r="C43" s="1277"/>
      <c r="D43" s="105"/>
      <c r="E43" s="1282" t="s">
        <v>33</v>
      </c>
      <c r="F43" s="1282"/>
      <c r="G43" s="1282"/>
      <c r="H43" s="1283"/>
      <c r="I43" s="106">
        <v>26204</v>
      </c>
      <c r="J43" s="107">
        <v>25384</v>
      </c>
      <c r="K43" s="107">
        <v>26191</v>
      </c>
      <c r="L43" s="107">
        <v>22394</v>
      </c>
      <c r="M43" s="108">
        <v>20451</v>
      </c>
    </row>
    <row r="44" spans="2:13" ht="27.75" customHeight="1" x14ac:dyDescent="0.2">
      <c r="B44" s="1276"/>
      <c r="C44" s="1277"/>
      <c r="D44" s="105"/>
      <c r="E44" s="1282" t="s">
        <v>34</v>
      </c>
      <c r="F44" s="1282"/>
      <c r="G44" s="1282"/>
      <c r="H44" s="1283"/>
      <c r="I44" s="106">
        <v>443</v>
      </c>
      <c r="J44" s="107">
        <v>335</v>
      </c>
      <c r="K44" s="107">
        <v>225</v>
      </c>
      <c r="L44" s="107">
        <v>113</v>
      </c>
      <c r="M44" s="108">
        <v>629</v>
      </c>
    </row>
    <row r="45" spans="2:13" ht="27.75" customHeight="1" x14ac:dyDescent="0.2">
      <c r="B45" s="1276"/>
      <c r="C45" s="1277"/>
      <c r="D45" s="105"/>
      <c r="E45" s="1282" t="s">
        <v>35</v>
      </c>
      <c r="F45" s="1282"/>
      <c r="G45" s="1282"/>
      <c r="H45" s="1283"/>
      <c r="I45" s="106">
        <v>12798</v>
      </c>
      <c r="J45" s="107">
        <v>12040</v>
      </c>
      <c r="K45" s="107">
        <v>12178</v>
      </c>
      <c r="L45" s="107">
        <v>11599</v>
      </c>
      <c r="M45" s="108">
        <v>11488</v>
      </c>
    </row>
    <row r="46" spans="2:13" ht="27.75" customHeight="1" x14ac:dyDescent="0.2">
      <c r="B46" s="1276"/>
      <c r="C46" s="1277"/>
      <c r="D46" s="109"/>
      <c r="E46" s="1282" t="s">
        <v>36</v>
      </c>
      <c r="F46" s="1282"/>
      <c r="G46" s="1282"/>
      <c r="H46" s="1283"/>
      <c r="I46" s="106">
        <v>158</v>
      </c>
      <c r="J46" s="107">
        <v>173</v>
      </c>
      <c r="K46" s="107">
        <v>105</v>
      </c>
      <c r="L46" s="107">
        <v>90</v>
      </c>
      <c r="M46" s="108">
        <v>96</v>
      </c>
    </row>
    <row r="47" spans="2:13" ht="27.75" customHeight="1" x14ac:dyDescent="0.2">
      <c r="B47" s="1276"/>
      <c r="C47" s="1277"/>
      <c r="D47" s="110"/>
      <c r="E47" s="1284" t="s">
        <v>37</v>
      </c>
      <c r="F47" s="1285"/>
      <c r="G47" s="1285"/>
      <c r="H47" s="1286"/>
      <c r="I47" s="106" t="s">
        <v>513</v>
      </c>
      <c r="J47" s="107" t="s">
        <v>513</v>
      </c>
      <c r="K47" s="107" t="s">
        <v>513</v>
      </c>
      <c r="L47" s="107" t="s">
        <v>513</v>
      </c>
      <c r="M47" s="108" t="s">
        <v>513</v>
      </c>
    </row>
    <row r="48" spans="2:13" ht="27.75" customHeight="1" x14ac:dyDescent="0.2">
      <c r="B48" s="1276"/>
      <c r="C48" s="1277"/>
      <c r="D48" s="105"/>
      <c r="E48" s="1282" t="s">
        <v>38</v>
      </c>
      <c r="F48" s="1282"/>
      <c r="G48" s="1282"/>
      <c r="H48" s="1283"/>
      <c r="I48" s="106" t="s">
        <v>513</v>
      </c>
      <c r="J48" s="107" t="s">
        <v>513</v>
      </c>
      <c r="K48" s="107" t="s">
        <v>513</v>
      </c>
      <c r="L48" s="107" t="s">
        <v>513</v>
      </c>
      <c r="M48" s="108" t="s">
        <v>513</v>
      </c>
    </row>
    <row r="49" spans="2:13" ht="27.75" customHeight="1" x14ac:dyDescent="0.2">
      <c r="B49" s="1278"/>
      <c r="C49" s="1279"/>
      <c r="D49" s="105"/>
      <c r="E49" s="1282" t="s">
        <v>39</v>
      </c>
      <c r="F49" s="1282"/>
      <c r="G49" s="1282"/>
      <c r="H49" s="1283"/>
      <c r="I49" s="106" t="s">
        <v>513</v>
      </c>
      <c r="J49" s="107" t="s">
        <v>513</v>
      </c>
      <c r="K49" s="107" t="s">
        <v>513</v>
      </c>
      <c r="L49" s="107" t="s">
        <v>513</v>
      </c>
      <c r="M49" s="108" t="s">
        <v>513</v>
      </c>
    </row>
    <row r="50" spans="2:13" ht="27.75" customHeight="1" x14ac:dyDescent="0.2">
      <c r="B50" s="1287" t="s">
        <v>40</v>
      </c>
      <c r="C50" s="1288"/>
      <c r="D50" s="111"/>
      <c r="E50" s="1282" t="s">
        <v>41</v>
      </c>
      <c r="F50" s="1282"/>
      <c r="G50" s="1282"/>
      <c r="H50" s="1283"/>
      <c r="I50" s="106">
        <v>10661</v>
      </c>
      <c r="J50" s="107">
        <v>11053</v>
      </c>
      <c r="K50" s="107">
        <v>13246</v>
      </c>
      <c r="L50" s="107">
        <v>12798</v>
      </c>
      <c r="M50" s="108">
        <v>14608</v>
      </c>
    </row>
    <row r="51" spans="2:13" ht="27.75" customHeight="1" x14ac:dyDescent="0.2">
      <c r="B51" s="1276"/>
      <c r="C51" s="1277"/>
      <c r="D51" s="105"/>
      <c r="E51" s="1282" t="s">
        <v>42</v>
      </c>
      <c r="F51" s="1282"/>
      <c r="G51" s="1282"/>
      <c r="H51" s="1283"/>
      <c r="I51" s="106">
        <v>12824</v>
      </c>
      <c r="J51" s="107">
        <v>12547</v>
      </c>
      <c r="K51" s="107">
        <v>12503</v>
      </c>
      <c r="L51" s="107">
        <v>10058</v>
      </c>
      <c r="M51" s="108">
        <v>9962</v>
      </c>
    </row>
    <row r="52" spans="2:13" ht="27.75" customHeight="1" x14ac:dyDescent="0.2">
      <c r="B52" s="1278"/>
      <c r="C52" s="1279"/>
      <c r="D52" s="105"/>
      <c r="E52" s="1282" t="s">
        <v>43</v>
      </c>
      <c r="F52" s="1282"/>
      <c r="G52" s="1282"/>
      <c r="H52" s="1283"/>
      <c r="I52" s="106">
        <v>66961</v>
      </c>
      <c r="J52" s="107">
        <v>65366</v>
      </c>
      <c r="K52" s="107">
        <v>65142</v>
      </c>
      <c r="L52" s="107">
        <v>62148</v>
      </c>
      <c r="M52" s="108">
        <v>59821</v>
      </c>
    </row>
    <row r="53" spans="2:13" ht="27.75" customHeight="1" thickBot="1" x14ac:dyDescent="0.25">
      <c r="B53" s="1289" t="s">
        <v>44</v>
      </c>
      <c r="C53" s="1290"/>
      <c r="D53" s="112"/>
      <c r="E53" s="1291" t="s">
        <v>45</v>
      </c>
      <c r="F53" s="1291"/>
      <c r="G53" s="1291"/>
      <c r="H53" s="1292"/>
      <c r="I53" s="113">
        <v>25053</v>
      </c>
      <c r="J53" s="114">
        <v>22516</v>
      </c>
      <c r="K53" s="114">
        <v>21057</v>
      </c>
      <c r="L53" s="114">
        <v>18766</v>
      </c>
      <c r="M53" s="115">
        <v>13902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ZrPGCezcD29O6YW4DMQcTUUFJe8sWfgk0goQTi0k8FHevRlCfNG9VHpvM2vR8etahZyKAzHNha/5lbT5ki6zw==" saltValue="cFCbcTykgc+zH8Ht83gf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301" t="s">
        <v>48</v>
      </c>
      <c r="D55" s="1301"/>
      <c r="E55" s="1302"/>
      <c r="F55" s="127">
        <v>9064</v>
      </c>
      <c r="G55" s="127">
        <v>9644</v>
      </c>
      <c r="H55" s="128">
        <v>11784</v>
      </c>
    </row>
    <row r="56" spans="2:8" ht="52.5" customHeight="1" x14ac:dyDescent="0.2">
      <c r="B56" s="129"/>
      <c r="C56" s="1303" t="s">
        <v>49</v>
      </c>
      <c r="D56" s="1303"/>
      <c r="E56" s="1304"/>
      <c r="F56" s="130">
        <v>2032</v>
      </c>
      <c r="G56" s="130">
        <v>1782</v>
      </c>
      <c r="H56" s="131">
        <v>1382</v>
      </c>
    </row>
    <row r="57" spans="2:8" ht="53.25" customHeight="1" x14ac:dyDescent="0.2">
      <c r="B57" s="129"/>
      <c r="C57" s="1305" t="s">
        <v>50</v>
      </c>
      <c r="D57" s="1305"/>
      <c r="E57" s="1306"/>
      <c r="F57" s="132">
        <v>1234</v>
      </c>
      <c r="G57" s="132">
        <v>316</v>
      </c>
      <c r="H57" s="133">
        <v>312</v>
      </c>
    </row>
    <row r="58" spans="2:8" ht="45.75" customHeight="1" x14ac:dyDescent="0.2">
      <c r="B58" s="134"/>
      <c r="C58" s="1293" t="s">
        <v>596</v>
      </c>
      <c r="D58" s="1294"/>
      <c r="E58" s="1295"/>
      <c r="F58" s="135">
        <v>111</v>
      </c>
      <c r="G58" s="135">
        <v>73</v>
      </c>
      <c r="H58" s="136">
        <v>69</v>
      </c>
    </row>
    <row r="59" spans="2:8" ht="45.75" customHeight="1" x14ac:dyDescent="0.2">
      <c r="B59" s="134"/>
      <c r="C59" s="1293" t="s">
        <v>597</v>
      </c>
      <c r="D59" s="1294"/>
      <c r="E59" s="1295"/>
      <c r="F59" s="135">
        <v>64</v>
      </c>
      <c r="G59" s="135">
        <v>64</v>
      </c>
      <c r="H59" s="136">
        <v>64</v>
      </c>
    </row>
    <row r="60" spans="2:8" ht="45.75" customHeight="1" x14ac:dyDescent="0.2">
      <c r="B60" s="134"/>
      <c r="C60" s="1293" t="s">
        <v>598</v>
      </c>
      <c r="D60" s="1294"/>
      <c r="E60" s="1295"/>
      <c r="F60" s="135">
        <v>52</v>
      </c>
      <c r="G60" s="135">
        <v>52</v>
      </c>
      <c r="H60" s="136">
        <v>52</v>
      </c>
    </row>
    <row r="61" spans="2:8" ht="45.75" customHeight="1" x14ac:dyDescent="0.2">
      <c r="B61" s="134"/>
      <c r="C61" s="1293" t="s">
        <v>599</v>
      </c>
      <c r="D61" s="1294"/>
      <c r="E61" s="1295"/>
      <c r="F61" s="135">
        <v>20</v>
      </c>
      <c r="G61" s="135">
        <v>39</v>
      </c>
      <c r="H61" s="136">
        <v>39</v>
      </c>
    </row>
    <row r="62" spans="2:8" ht="45.75" customHeight="1" thickBot="1" x14ac:dyDescent="0.25">
      <c r="B62" s="137"/>
      <c r="C62" s="1296" t="s">
        <v>600</v>
      </c>
      <c r="D62" s="1297"/>
      <c r="E62" s="1298"/>
      <c r="F62" s="138">
        <v>38</v>
      </c>
      <c r="G62" s="138">
        <v>38</v>
      </c>
      <c r="H62" s="139">
        <v>38</v>
      </c>
    </row>
    <row r="63" spans="2:8" ht="52.5" customHeight="1" thickBot="1" x14ac:dyDescent="0.25">
      <c r="B63" s="140"/>
      <c r="C63" s="1299" t="s">
        <v>51</v>
      </c>
      <c r="D63" s="1299"/>
      <c r="E63" s="1300"/>
      <c r="F63" s="141">
        <v>12330</v>
      </c>
      <c r="G63" s="141">
        <v>11743</v>
      </c>
      <c r="H63" s="142">
        <v>13478</v>
      </c>
    </row>
    <row r="64" spans="2:8" ht="15" customHeight="1" x14ac:dyDescent="0.2"/>
    <row r="65" ht="0" hidden="1" customHeight="1" x14ac:dyDescent="0.2"/>
    <row r="66" ht="0" hidden="1" customHeight="1" x14ac:dyDescent="0.2"/>
  </sheetData>
  <sheetProtection algorithmName="SHA-512" hashValue="SPtMoewkCAjo7Qxxmv5a4NeQF2lPtI4FpKEj6DfjntzaPWUEgQdN8eogXrkMnPaU7t8vMA0sfEEytiWBezFiEg==" saltValue="5/Eptzlme6/rdFFWiIRW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20" t="s">
        <v>604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2" x14ac:dyDescent="0.2">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2" x14ac:dyDescent="0.2">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2" x14ac:dyDescent="0.2">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2" x14ac:dyDescent="0.2">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555</v>
      </c>
      <c r="BQ50" s="1312"/>
      <c r="BR50" s="1312"/>
      <c r="BS50" s="1312"/>
      <c r="BT50" s="1312"/>
      <c r="BU50" s="1312"/>
      <c r="BV50" s="1312"/>
      <c r="BW50" s="1312"/>
      <c r="BX50" s="1312" t="s">
        <v>556</v>
      </c>
      <c r="BY50" s="1312"/>
      <c r="BZ50" s="1312"/>
      <c r="CA50" s="1312"/>
      <c r="CB50" s="1312"/>
      <c r="CC50" s="1312"/>
      <c r="CD50" s="1312"/>
      <c r="CE50" s="1312"/>
      <c r="CF50" s="1312" t="s">
        <v>557</v>
      </c>
      <c r="CG50" s="1312"/>
      <c r="CH50" s="1312"/>
      <c r="CI50" s="1312"/>
      <c r="CJ50" s="1312"/>
      <c r="CK50" s="1312"/>
      <c r="CL50" s="1312"/>
      <c r="CM50" s="1312"/>
      <c r="CN50" s="1312" t="s">
        <v>558</v>
      </c>
      <c r="CO50" s="1312"/>
      <c r="CP50" s="1312"/>
      <c r="CQ50" s="1312"/>
      <c r="CR50" s="1312"/>
      <c r="CS50" s="1312"/>
      <c r="CT50" s="1312"/>
      <c r="CU50" s="1312"/>
      <c r="CV50" s="1312" t="s">
        <v>559</v>
      </c>
      <c r="CW50" s="1312"/>
      <c r="CX50" s="1312"/>
      <c r="CY50" s="1312"/>
      <c r="CZ50" s="1312"/>
      <c r="DA50" s="1312"/>
      <c r="DB50" s="1312"/>
      <c r="DC50" s="1312"/>
    </row>
    <row r="51" spans="1:109" ht="13.5" customHeight="1" x14ac:dyDescent="0.2">
      <c r="B51" s="394"/>
      <c r="G51" s="1315"/>
      <c r="H51" s="1315"/>
      <c r="I51" s="1329"/>
      <c r="J51" s="1329"/>
      <c r="K51" s="1314"/>
      <c r="L51" s="1314"/>
      <c r="M51" s="1314"/>
      <c r="N51" s="1314"/>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07">
        <v>51.7</v>
      </c>
      <c r="BY51" s="1307"/>
      <c r="BZ51" s="1307"/>
      <c r="CA51" s="1307"/>
      <c r="CB51" s="1307"/>
      <c r="CC51" s="1307"/>
      <c r="CD51" s="1307"/>
      <c r="CE51" s="1307"/>
      <c r="CF51" s="1307">
        <v>50.6</v>
      </c>
      <c r="CG51" s="1307"/>
      <c r="CH51" s="1307"/>
      <c r="CI51" s="1307"/>
      <c r="CJ51" s="1307"/>
      <c r="CK51" s="1307"/>
      <c r="CL51" s="1307"/>
      <c r="CM51" s="1307"/>
      <c r="CN51" s="1307">
        <v>41.8</v>
      </c>
      <c r="CO51" s="1307"/>
      <c r="CP51" s="1307"/>
      <c r="CQ51" s="1307"/>
      <c r="CR51" s="1307"/>
      <c r="CS51" s="1307"/>
      <c r="CT51" s="1307"/>
      <c r="CU51" s="1307"/>
      <c r="CV51" s="1307">
        <v>35.200000000000003</v>
      </c>
      <c r="CW51" s="1307"/>
      <c r="CX51" s="1307"/>
      <c r="CY51" s="1307"/>
      <c r="CZ51" s="1307"/>
      <c r="DA51" s="1307"/>
      <c r="DB51" s="1307"/>
      <c r="DC51" s="1307"/>
    </row>
    <row r="52" spans="1:109" ht="13.2" x14ac:dyDescent="0.2">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07">
        <v>52.4</v>
      </c>
      <c r="BY53" s="1307"/>
      <c r="BZ53" s="1307"/>
      <c r="CA53" s="1307"/>
      <c r="CB53" s="1307"/>
      <c r="CC53" s="1307"/>
      <c r="CD53" s="1307"/>
      <c r="CE53" s="1307"/>
      <c r="CF53" s="1307">
        <v>53</v>
      </c>
      <c r="CG53" s="1307"/>
      <c r="CH53" s="1307"/>
      <c r="CI53" s="1307"/>
      <c r="CJ53" s="1307"/>
      <c r="CK53" s="1307"/>
      <c r="CL53" s="1307"/>
      <c r="CM53" s="1307"/>
      <c r="CN53" s="1307">
        <v>55.2</v>
      </c>
      <c r="CO53" s="1307"/>
      <c r="CP53" s="1307"/>
      <c r="CQ53" s="1307"/>
      <c r="CR53" s="1307"/>
      <c r="CS53" s="1307"/>
      <c r="CT53" s="1307"/>
      <c r="CU53" s="1307"/>
      <c r="CV53" s="1307">
        <v>56.7</v>
      </c>
      <c r="CW53" s="1307"/>
      <c r="CX53" s="1307"/>
      <c r="CY53" s="1307"/>
      <c r="CZ53" s="1307"/>
      <c r="DA53" s="1307"/>
      <c r="DB53" s="1307"/>
      <c r="DC53" s="1307"/>
    </row>
    <row r="54" spans="1:109" ht="13.2" x14ac:dyDescent="0.2">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13"/>
      <c r="H55" s="1313"/>
      <c r="I55" s="1313"/>
      <c r="J55" s="1313"/>
      <c r="K55" s="1314"/>
      <c r="L55" s="1314"/>
      <c r="M55" s="1314"/>
      <c r="N55" s="1314"/>
      <c r="AN55" s="1312" t="s">
        <v>609</v>
      </c>
      <c r="AO55" s="1312"/>
      <c r="AP55" s="1312"/>
      <c r="AQ55" s="1312"/>
      <c r="AR55" s="1312"/>
      <c r="AS55" s="1312"/>
      <c r="AT55" s="1312"/>
      <c r="AU55" s="1312"/>
      <c r="AV55" s="1312"/>
      <c r="AW55" s="1312"/>
      <c r="AX55" s="1312"/>
      <c r="AY55" s="1312"/>
      <c r="AZ55" s="1312"/>
      <c r="BA55" s="1312"/>
      <c r="BB55" s="1310" t="s">
        <v>607</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07">
        <v>37.4</v>
      </c>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ht="13.2" x14ac:dyDescent="0.2">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608</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07">
        <v>54.4</v>
      </c>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ht="13.2" x14ac:dyDescent="0.2">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610</v>
      </c>
    </row>
    <row r="64" spans="1:109" ht="13.2" x14ac:dyDescent="0.2">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0" t="s">
        <v>611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2" x14ac:dyDescent="0.2">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2" x14ac:dyDescent="0.2">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2" x14ac:dyDescent="0.2">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2" x14ac:dyDescent="0.2">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555</v>
      </c>
      <c r="BQ72" s="1312"/>
      <c r="BR72" s="1312"/>
      <c r="BS72" s="1312"/>
      <c r="BT72" s="1312"/>
      <c r="BU72" s="1312"/>
      <c r="BV72" s="1312"/>
      <c r="BW72" s="1312"/>
      <c r="BX72" s="1312" t="s">
        <v>556</v>
      </c>
      <c r="BY72" s="1312"/>
      <c r="BZ72" s="1312"/>
      <c r="CA72" s="1312"/>
      <c r="CB72" s="1312"/>
      <c r="CC72" s="1312"/>
      <c r="CD72" s="1312"/>
      <c r="CE72" s="1312"/>
      <c r="CF72" s="1312" t="s">
        <v>557</v>
      </c>
      <c r="CG72" s="1312"/>
      <c r="CH72" s="1312"/>
      <c r="CI72" s="1312"/>
      <c r="CJ72" s="1312"/>
      <c r="CK72" s="1312"/>
      <c r="CL72" s="1312"/>
      <c r="CM72" s="1312"/>
      <c r="CN72" s="1312" t="s">
        <v>558</v>
      </c>
      <c r="CO72" s="1312"/>
      <c r="CP72" s="1312"/>
      <c r="CQ72" s="1312"/>
      <c r="CR72" s="1312"/>
      <c r="CS72" s="1312"/>
      <c r="CT72" s="1312"/>
      <c r="CU72" s="1312"/>
      <c r="CV72" s="1312" t="s">
        <v>559</v>
      </c>
      <c r="CW72" s="1312"/>
      <c r="CX72" s="1312"/>
      <c r="CY72" s="1312"/>
      <c r="CZ72" s="1312"/>
      <c r="DA72" s="1312"/>
      <c r="DB72" s="1312"/>
      <c r="DC72" s="1312"/>
    </row>
    <row r="73" spans="2:107" ht="13.2" x14ac:dyDescent="0.2">
      <c r="B73" s="394"/>
      <c r="G73" s="1315"/>
      <c r="H73" s="1315"/>
      <c r="I73" s="1315"/>
      <c r="J73" s="1315"/>
      <c r="K73" s="1311"/>
      <c r="L73" s="1311"/>
      <c r="M73" s="1311"/>
      <c r="N73" s="1311"/>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65.8</v>
      </c>
      <c r="BQ73" s="1307"/>
      <c r="BR73" s="1307"/>
      <c r="BS73" s="1307"/>
      <c r="BT73" s="1307"/>
      <c r="BU73" s="1307"/>
      <c r="BV73" s="1307"/>
      <c r="BW73" s="1307"/>
      <c r="BX73" s="1307">
        <v>51.7</v>
      </c>
      <c r="BY73" s="1307"/>
      <c r="BZ73" s="1307"/>
      <c r="CA73" s="1307"/>
      <c r="CB73" s="1307"/>
      <c r="CC73" s="1307"/>
      <c r="CD73" s="1307"/>
      <c r="CE73" s="1307"/>
      <c r="CF73" s="1307">
        <v>50.6</v>
      </c>
      <c r="CG73" s="1307"/>
      <c r="CH73" s="1307"/>
      <c r="CI73" s="1307"/>
      <c r="CJ73" s="1307"/>
      <c r="CK73" s="1307"/>
      <c r="CL73" s="1307"/>
      <c r="CM73" s="1307"/>
      <c r="CN73" s="1307">
        <v>41.8</v>
      </c>
      <c r="CO73" s="1307"/>
      <c r="CP73" s="1307"/>
      <c r="CQ73" s="1307"/>
      <c r="CR73" s="1307"/>
      <c r="CS73" s="1307"/>
      <c r="CT73" s="1307"/>
      <c r="CU73" s="1307"/>
      <c r="CV73" s="1307">
        <v>35.200000000000003</v>
      </c>
      <c r="CW73" s="1307"/>
      <c r="CX73" s="1307"/>
      <c r="CY73" s="1307"/>
      <c r="CZ73" s="1307"/>
      <c r="DA73" s="1307"/>
      <c r="DB73" s="1307"/>
      <c r="DC73" s="1307"/>
    </row>
    <row r="74" spans="2:107" ht="13.2" x14ac:dyDescent="0.2">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7.5</v>
      </c>
      <c r="BQ75" s="1307"/>
      <c r="BR75" s="1307"/>
      <c r="BS75" s="1307"/>
      <c r="BT75" s="1307"/>
      <c r="BU75" s="1307"/>
      <c r="BV75" s="1307"/>
      <c r="BW75" s="1307"/>
      <c r="BX75" s="1307">
        <v>6.9</v>
      </c>
      <c r="BY75" s="1307"/>
      <c r="BZ75" s="1307"/>
      <c r="CA75" s="1307"/>
      <c r="CB75" s="1307"/>
      <c r="CC75" s="1307"/>
      <c r="CD75" s="1307"/>
      <c r="CE75" s="1307"/>
      <c r="CF75" s="1307">
        <v>6.4</v>
      </c>
      <c r="CG75" s="1307"/>
      <c r="CH75" s="1307"/>
      <c r="CI75" s="1307"/>
      <c r="CJ75" s="1307"/>
      <c r="CK75" s="1307"/>
      <c r="CL75" s="1307"/>
      <c r="CM75" s="1307"/>
      <c r="CN75" s="1307">
        <v>5.5</v>
      </c>
      <c r="CO75" s="1307"/>
      <c r="CP75" s="1307"/>
      <c r="CQ75" s="1307"/>
      <c r="CR75" s="1307"/>
      <c r="CS75" s="1307"/>
      <c r="CT75" s="1307"/>
      <c r="CU75" s="1307"/>
      <c r="CV75" s="1307">
        <v>5.6</v>
      </c>
      <c r="CW75" s="1307"/>
      <c r="CX75" s="1307"/>
      <c r="CY75" s="1307"/>
      <c r="CZ75" s="1307"/>
      <c r="DA75" s="1307"/>
      <c r="DB75" s="1307"/>
      <c r="DC75" s="1307"/>
    </row>
    <row r="76" spans="2:107" ht="13.2" x14ac:dyDescent="0.2">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13"/>
      <c r="H77" s="1313"/>
      <c r="I77" s="1313"/>
      <c r="J77" s="1313"/>
      <c r="K77" s="1311"/>
      <c r="L77" s="1311"/>
      <c r="M77" s="1311"/>
      <c r="N77" s="1311"/>
      <c r="AN77" s="1312" t="s">
        <v>609</v>
      </c>
      <c r="AO77" s="1312"/>
      <c r="AP77" s="1312"/>
      <c r="AQ77" s="1312"/>
      <c r="AR77" s="1312"/>
      <c r="AS77" s="1312"/>
      <c r="AT77" s="1312"/>
      <c r="AU77" s="1312"/>
      <c r="AV77" s="1312"/>
      <c r="AW77" s="1312"/>
      <c r="AX77" s="1312"/>
      <c r="AY77" s="1312"/>
      <c r="AZ77" s="1312"/>
      <c r="BA77" s="1312"/>
      <c r="BB77" s="1310" t="s">
        <v>607</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ht="13.2" x14ac:dyDescent="0.2">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612</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ht="13.2" x14ac:dyDescent="0.2">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VnDb1zT9mGNTGHqUx4ebxfw+YaUrwwCkagx4v2DBBQANg3a8tSjduzsnRoH6CVrWyuypZDDxSCscOE5Wn/CfVg==" saltValue="9OeuR6D8+0kP6fMTM9sOi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t63M4AxRC4KXDKI0kyXb1bA/fM7NfeX58gYMjBQURR39l3BkCvtDq6bBb/QpOSM38AqkTHOeeT/X6biuxHAKQ==" saltValue="xOic1kVKwDA2DMO+lrG4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fZleMHnsGPs/ptcNrGYfEJ59nkkvcfOpDfjuQuoDwzQGSPEuigtLDFd3EG6xR+FVRyrR3UzJXIy1OP7cyqbSA==" saltValue="QFOTwHGZRBh7fEfcJX0X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38110</v>
      </c>
      <c r="E3" s="161"/>
      <c r="F3" s="162">
        <v>41862</v>
      </c>
      <c r="G3" s="163"/>
      <c r="H3" s="164"/>
    </row>
    <row r="4" spans="1:8" x14ac:dyDescent="0.2">
      <c r="A4" s="165"/>
      <c r="B4" s="166"/>
      <c r="C4" s="167"/>
      <c r="D4" s="168">
        <v>26385</v>
      </c>
      <c r="E4" s="169"/>
      <c r="F4" s="170">
        <v>23710</v>
      </c>
      <c r="G4" s="171"/>
      <c r="H4" s="172"/>
    </row>
    <row r="5" spans="1:8" x14ac:dyDescent="0.2">
      <c r="A5" s="153" t="s">
        <v>547</v>
      </c>
      <c r="B5" s="158"/>
      <c r="C5" s="159"/>
      <c r="D5" s="160">
        <v>58273</v>
      </c>
      <c r="E5" s="161"/>
      <c r="F5" s="162">
        <v>43554</v>
      </c>
      <c r="G5" s="163"/>
      <c r="H5" s="164"/>
    </row>
    <row r="6" spans="1:8" x14ac:dyDescent="0.2">
      <c r="A6" s="165"/>
      <c r="B6" s="166"/>
      <c r="C6" s="167"/>
      <c r="D6" s="168">
        <v>22605</v>
      </c>
      <c r="E6" s="169"/>
      <c r="F6" s="170">
        <v>24811</v>
      </c>
      <c r="G6" s="171"/>
      <c r="H6" s="172"/>
    </row>
    <row r="7" spans="1:8" x14ac:dyDescent="0.2">
      <c r="A7" s="153" t="s">
        <v>548</v>
      </c>
      <c r="B7" s="158"/>
      <c r="C7" s="159"/>
      <c r="D7" s="160">
        <v>61210</v>
      </c>
      <c r="E7" s="161"/>
      <c r="F7" s="162">
        <v>42581</v>
      </c>
      <c r="G7" s="163"/>
      <c r="H7" s="164"/>
    </row>
    <row r="8" spans="1:8" x14ac:dyDescent="0.2">
      <c r="A8" s="165"/>
      <c r="B8" s="166"/>
      <c r="C8" s="167"/>
      <c r="D8" s="168">
        <v>41976</v>
      </c>
      <c r="E8" s="169"/>
      <c r="F8" s="170">
        <v>24354</v>
      </c>
      <c r="G8" s="171"/>
      <c r="H8" s="172"/>
    </row>
    <row r="9" spans="1:8" x14ac:dyDescent="0.2">
      <c r="A9" s="153" t="s">
        <v>549</v>
      </c>
      <c r="B9" s="158"/>
      <c r="C9" s="159"/>
      <c r="D9" s="160">
        <v>45597</v>
      </c>
      <c r="E9" s="161"/>
      <c r="F9" s="162">
        <v>45426</v>
      </c>
      <c r="G9" s="163"/>
      <c r="H9" s="164"/>
    </row>
    <row r="10" spans="1:8" x14ac:dyDescent="0.2">
      <c r="A10" s="165"/>
      <c r="B10" s="166"/>
      <c r="C10" s="167"/>
      <c r="D10" s="168">
        <v>25237</v>
      </c>
      <c r="E10" s="169"/>
      <c r="F10" s="170">
        <v>24508</v>
      </c>
      <c r="G10" s="171"/>
      <c r="H10" s="172"/>
    </row>
    <row r="11" spans="1:8" x14ac:dyDescent="0.2">
      <c r="A11" s="153" t="s">
        <v>550</v>
      </c>
      <c r="B11" s="158"/>
      <c r="C11" s="159"/>
      <c r="D11" s="160">
        <v>32809</v>
      </c>
      <c r="E11" s="161"/>
      <c r="F11" s="162">
        <v>45022</v>
      </c>
      <c r="G11" s="163"/>
      <c r="H11" s="164"/>
    </row>
    <row r="12" spans="1:8" x14ac:dyDescent="0.2">
      <c r="A12" s="165"/>
      <c r="B12" s="166"/>
      <c r="C12" s="173"/>
      <c r="D12" s="168">
        <v>21196</v>
      </c>
      <c r="E12" s="169"/>
      <c r="F12" s="170">
        <v>25247</v>
      </c>
      <c r="G12" s="171"/>
      <c r="H12" s="172"/>
    </row>
    <row r="13" spans="1:8" x14ac:dyDescent="0.2">
      <c r="A13" s="153"/>
      <c r="B13" s="158"/>
      <c r="C13" s="174"/>
      <c r="D13" s="175">
        <v>47200</v>
      </c>
      <c r="E13" s="176"/>
      <c r="F13" s="177">
        <v>43689</v>
      </c>
      <c r="G13" s="178"/>
      <c r="H13" s="164"/>
    </row>
    <row r="14" spans="1:8" x14ac:dyDescent="0.2">
      <c r="A14" s="165"/>
      <c r="B14" s="166"/>
      <c r="C14" s="167"/>
      <c r="D14" s="168">
        <v>27480</v>
      </c>
      <c r="E14" s="169"/>
      <c r="F14" s="170">
        <v>24526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4.8899999999999997</v>
      </c>
      <c r="C19" s="179">
        <f>ROUND(VALUE(SUBSTITUTE(実質収支比率等に係る経年分析!G$48,"▲","-")),2)</f>
        <v>5.03</v>
      </c>
      <c r="D19" s="179">
        <f>ROUND(VALUE(SUBSTITUTE(実質収支比率等に係る経年分析!H$48,"▲","-")),2)</f>
        <v>6.78</v>
      </c>
      <c r="E19" s="179">
        <f>ROUND(VALUE(SUBSTITUTE(実質収支比率等に係る経年分析!I$48,"▲","-")),2)</f>
        <v>4.8499999999999996</v>
      </c>
      <c r="F19" s="179">
        <f>ROUND(VALUE(SUBSTITUTE(実質収支比率等に係る経年分析!J$48,"▲","-")),2)</f>
        <v>4.1900000000000004</v>
      </c>
    </row>
    <row r="20" spans="1:11" x14ac:dyDescent="0.2">
      <c r="A20" s="179" t="s">
        <v>55</v>
      </c>
      <c r="B20" s="179">
        <f>ROUND(VALUE(SUBSTITUTE(実質収支比率等に係る経年分析!F$47,"▲","-")),2)</f>
        <v>18.920000000000002</v>
      </c>
      <c r="C20" s="179">
        <f>ROUND(VALUE(SUBSTITUTE(実質収支比率等に係る経年分析!G$47,"▲","-")),2)</f>
        <v>17.8</v>
      </c>
      <c r="D20" s="179">
        <f>ROUND(VALUE(SUBSTITUTE(実質収支比率等に係る経年分析!H$47,"▲","-")),2)</f>
        <v>19.12</v>
      </c>
      <c r="E20" s="179">
        <f>ROUND(VALUE(SUBSTITUTE(実質収支比率等に係る経年分析!I$47,"▲","-")),2)</f>
        <v>18.989999999999998</v>
      </c>
      <c r="F20" s="179">
        <f>ROUND(VALUE(SUBSTITUTE(実質収支比率等に係る経年分析!J$47,"▲","-")),2)</f>
        <v>25.98</v>
      </c>
    </row>
    <row r="21" spans="1:11" x14ac:dyDescent="0.2">
      <c r="A21" s="179" t="s">
        <v>56</v>
      </c>
      <c r="B21" s="179">
        <f>IF(ISNUMBER(VALUE(SUBSTITUTE(実質収支比率等に係る経年分析!F$49,"▲","-"))),ROUND(VALUE(SUBSTITUTE(実質収支比率等に係る経年分析!F$49,"▲","-")),2),NA())</f>
        <v>6.52</v>
      </c>
      <c r="C21" s="179">
        <f>IF(ISNUMBER(VALUE(SUBSTITUTE(実質収支比率等に係る経年分析!G$49,"▲","-"))),ROUND(VALUE(SUBSTITUTE(実質収支比率等に係る経年分析!G$49,"▲","-")),2),NA())</f>
        <v>-2.2000000000000002</v>
      </c>
      <c r="D21" s="179">
        <f>IF(ISNUMBER(VALUE(SUBSTITUTE(実質収支比率等に係る経年分析!H$49,"▲","-"))),ROUND(VALUE(SUBSTITUTE(実質収支比率等に係る経年分析!H$49,"▲","-")),2),NA())</f>
        <v>-2.67</v>
      </c>
      <c r="E21" s="179">
        <f>IF(ISNUMBER(VALUE(SUBSTITUTE(実質収支比率等に係る経年分析!I$49,"▲","-"))),ROUND(VALUE(SUBSTITUTE(実質収支比率等に係る経年分析!I$49,"▲","-")),2),NA())</f>
        <v>-6.23</v>
      </c>
      <c r="F21" s="179">
        <f>IF(ISNUMBER(VALUE(SUBSTITUTE(実質収支比率等に係る経年分析!J$49,"▲","-"))),ROUND(VALUE(SUBSTITUTE(実質収支比率等に係る経年分析!J$49,"▲","-")),2),NA())</f>
        <v>-1.6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4.62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4.2</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住宅新築資金等貸付特別会計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八王子山墓園特別会計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太陽光発電事業特別会計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0.83</v>
      </c>
    </row>
    <row r="35" spans="1:16" x14ac:dyDescent="0.2">
      <c r="A35" s="180" t="str">
        <f>IF(連結実質赤字比率に係る赤字・黒字の構成分析!C$35="",NA(),連結実質赤字比率に係る赤字・黒字の構成分析!C$35)</f>
        <v>下水道事業等会計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2.09</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4.8499999999999996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4.9800000000000004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7283</v>
      </c>
      <c r="E42" s="181"/>
      <c r="F42" s="181"/>
      <c r="G42" s="181">
        <f>'実質公債費比率（分子）の構造'!L$52</f>
        <v>6997</v>
      </c>
      <c r="H42" s="181"/>
      <c r="I42" s="181"/>
      <c r="J42" s="181">
        <f>'実質公債費比率（分子）の構造'!M$52</f>
        <v>7127</v>
      </c>
      <c r="K42" s="181"/>
      <c r="L42" s="181"/>
      <c r="M42" s="181">
        <f>'実質公債費比率（分子）の構造'!N$52</f>
        <v>7066</v>
      </c>
      <c r="N42" s="181"/>
      <c r="O42" s="181"/>
      <c r="P42" s="181">
        <f>'実質公債費比率（分子）の構造'!O$52</f>
        <v>6999</v>
      </c>
    </row>
    <row r="43" spans="1:16" x14ac:dyDescent="0.2">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63</v>
      </c>
      <c r="C44" s="181"/>
      <c r="D44" s="181"/>
      <c r="E44" s="181">
        <f>'実質公債費比率（分子）の構造'!L$50</f>
        <v>62</v>
      </c>
      <c r="F44" s="181"/>
      <c r="G44" s="181"/>
      <c r="H44" s="181">
        <f>'実質公債費比率（分子）の構造'!M$50</f>
        <v>51</v>
      </c>
      <c r="I44" s="181"/>
      <c r="J44" s="181"/>
      <c r="K44" s="181">
        <f>'実質公債費比率（分子）の構造'!N$50</f>
        <v>47</v>
      </c>
      <c r="L44" s="181"/>
      <c r="M44" s="181"/>
      <c r="N44" s="181">
        <f>'実質公債費比率（分子）の構造'!O$50</f>
        <v>38</v>
      </c>
      <c r="O44" s="181"/>
      <c r="P44" s="181"/>
    </row>
    <row r="45" spans="1:16" x14ac:dyDescent="0.2">
      <c r="A45" s="181" t="s">
        <v>66</v>
      </c>
      <c r="B45" s="181">
        <f>'実質公債費比率（分子）の構造'!K$49</f>
        <v>114</v>
      </c>
      <c r="C45" s="181"/>
      <c r="D45" s="181"/>
      <c r="E45" s="181">
        <f>'実質公債費比率（分子）の構造'!L$49</f>
        <v>114</v>
      </c>
      <c r="F45" s="181"/>
      <c r="G45" s="181"/>
      <c r="H45" s="181">
        <f>'実質公債費比率（分子）の構造'!M$49</f>
        <v>114</v>
      </c>
      <c r="I45" s="181"/>
      <c r="J45" s="181"/>
      <c r="K45" s="181">
        <f>'実質公債費比率（分子）の構造'!N$49</f>
        <v>114</v>
      </c>
      <c r="L45" s="181"/>
      <c r="M45" s="181"/>
      <c r="N45" s="181">
        <f>'実質公債費比率（分子）の構造'!O$49</f>
        <v>114</v>
      </c>
      <c r="O45" s="181"/>
      <c r="P45" s="181"/>
    </row>
    <row r="46" spans="1:16" x14ac:dyDescent="0.2">
      <c r="A46" s="181" t="s">
        <v>67</v>
      </c>
      <c r="B46" s="181">
        <f>'実質公債費比率（分子）の構造'!K$48</f>
        <v>2044</v>
      </c>
      <c r="C46" s="181"/>
      <c r="D46" s="181"/>
      <c r="E46" s="181">
        <f>'実質公債費比率（分子）の構造'!L$48</f>
        <v>2040</v>
      </c>
      <c r="F46" s="181"/>
      <c r="G46" s="181"/>
      <c r="H46" s="181">
        <f>'実質公債費比率（分子）の構造'!M$48</f>
        <v>2008</v>
      </c>
      <c r="I46" s="181"/>
      <c r="J46" s="181"/>
      <c r="K46" s="181">
        <f>'実質公債費比率（分子）の構造'!N$48</f>
        <v>1708</v>
      </c>
      <c r="L46" s="181"/>
      <c r="M46" s="181"/>
      <c r="N46" s="181">
        <f>'実質公債費比率（分子）の構造'!O$48</f>
        <v>1661</v>
      </c>
      <c r="O46" s="181"/>
      <c r="P46" s="181"/>
    </row>
    <row r="47" spans="1:16" x14ac:dyDescent="0.2">
      <c r="A47" s="181" t="s">
        <v>68</v>
      </c>
      <c r="B47" s="181">
        <f>'実質公債費比率（分子）の構造'!K$47</f>
        <v>205</v>
      </c>
      <c r="C47" s="181"/>
      <c r="D47" s="181"/>
      <c r="E47" s="181">
        <f>'実質公債費比率（分子）の構造'!L$47</f>
        <v>221</v>
      </c>
      <c r="F47" s="181"/>
      <c r="G47" s="181"/>
      <c r="H47" s="181">
        <f>'実質公債費比率（分子）の構造'!M$47</f>
        <v>235</v>
      </c>
      <c r="I47" s="181"/>
      <c r="J47" s="181"/>
      <c r="K47" s="181">
        <f>'実質公債費比率（分子）の構造'!N$47</f>
        <v>83</v>
      </c>
      <c r="L47" s="181"/>
      <c r="M47" s="181"/>
      <c r="N47" s="181">
        <f>'実質公債費比率（分子）の構造'!O$47</f>
        <v>67</v>
      </c>
      <c r="O47" s="181"/>
      <c r="P47" s="181"/>
    </row>
    <row r="48" spans="1:16" x14ac:dyDescent="0.2">
      <c r="A48" s="181" t="s">
        <v>69</v>
      </c>
      <c r="B48" s="181" t="str">
        <f>'実質公債費比率（分子）の構造'!K$46</f>
        <v>-</v>
      </c>
      <c r="C48" s="181"/>
      <c r="D48" s="181"/>
      <c r="E48" s="181">
        <f>'実質公債費比率（分子）の構造'!L$46</f>
        <v>37</v>
      </c>
      <c r="F48" s="181"/>
      <c r="G48" s="181"/>
      <c r="H48" s="181">
        <f>'実質公債費比率（分子）の構造'!M$46</f>
        <v>67</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7641</v>
      </c>
      <c r="C49" s="181"/>
      <c r="D49" s="181"/>
      <c r="E49" s="181">
        <f>'実質公債費比率（分子）の構造'!L$45</f>
        <v>7045</v>
      </c>
      <c r="F49" s="181"/>
      <c r="G49" s="181"/>
      <c r="H49" s="181">
        <f>'実質公債費比率（分子）の構造'!M$45</f>
        <v>7250</v>
      </c>
      <c r="I49" s="181"/>
      <c r="J49" s="181"/>
      <c r="K49" s="181">
        <f>'実質公債費比率（分子）の構造'!N$45</f>
        <v>7461</v>
      </c>
      <c r="L49" s="181"/>
      <c r="M49" s="181"/>
      <c r="N49" s="181">
        <f>'実質公債費比率（分子）の構造'!O$45</f>
        <v>7410</v>
      </c>
      <c r="O49" s="181"/>
      <c r="P49" s="181"/>
    </row>
    <row r="50" spans="1:16" x14ac:dyDescent="0.2">
      <c r="A50" s="181" t="s">
        <v>71</v>
      </c>
      <c r="B50" s="181" t="e">
        <f>NA()</f>
        <v>#N/A</v>
      </c>
      <c r="C50" s="181">
        <f>IF(ISNUMBER('実質公債費比率（分子）の構造'!K$53),'実質公債費比率（分子）の構造'!K$53,NA())</f>
        <v>2784</v>
      </c>
      <c r="D50" s="181" t="e">
        <f>NA()</f>
        <v>#N/A</v>
      </c>
      <c r="E50" s="181" t="e">
        <f>NA()</f>
        <v>#N/A</v>
      </c>
      <c r="F50" s="181">
        <f>IF(ISNUMBER('実質公債費比率（分子）の構造'!L$53),'実質公債費比率（分子）の構造'!L$53,NA())</f>
        <v>2522</v>
      </c>
      <c r="G50" s="181" t="e">
        <f>NA()</f>
        <v>#N/A</v>
      </c>
      <c r="H50" s="181" t="e">
        <f>NA()</f>
        <v>#N/A</v>
      </c>
      <c r="I50" s="181">
        <f>IF(ISNUMBER('実質公債費比率（分子）の構造'!M$53),'実質公債費比率（分子）の構造'!M$53,NA())</f>
        <v>2598</v>
      </c>
      <c r="J50" s="181" t="e">
        <f>NA()</f>
        <v>#N/A</v>
      </c>
      <c r="K50" s="181" t="e">
        <f>NA()</f>
        <v>#N/A</v>
      </c>
      <c r="L50" s="181">
        <f>IF(ISNUMBER('実質公債費比率（分子）の構造'!N$53),'実質公債費比率（分子）の構造'!N$53,NA())</f>
        <v>2347</v>
      </c>
      <c r="M50" s="181" t="e">
        <f>NA()</f>
        <v>#N/A</v>
      </c>
      <c r="N50" s="181" t="e">
        <f>NA()</f>
        <v>#N/A</v>
      </c>
      <c r="O50" s="181">
        <f>IF(ISNUMBER('実質公債費比率（分子）の構造'!O$53),'実質公債費比率（分子）の構造'!O$53,NA())</f>
        <v>2291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66961</v>
      </c>
      <c r="E56" s="180"/>
      <c r="F56" s="180"/>
      <c r="G56" s="180">
        <f>'将来負担比率（分子）の構造'!J$52</f>
        <v>65366</v>
      </c>
      <c r="H56" s="180"/>
      <c r="I56" s="180"/>
      <c r="J56" s="180">
        <f>'将来負担比率（分子）の構造'!K$52</f>
        <v>65142</v>
      </c>
      <c r="K56" s="180"/>
      <c r="L56" s="180"/>
      <c r="M56" s="180">
        <f>'将来負担比率（分子）の構造'!L$52</f>
        <v>62148</v>
      </c>
      <c r="N56" s="180"/>
      <c r="O56" s="180"/>
      <c r="P56" s="180">
        <f>'将来負担比率（分子）の構造'!M$52</f>
        <v>59821</v>
      </c>
    </row>
    <row r="57" spans="1:16" x14ac:dyDescent="0.2">
      <c r="A57" s="180" t="s">
        <v>42</v>
      </c>
      <c r="B57" s="180"/>
      <c r="C57" s="180"/>
      <c r="D57" s="180">
        <f>'将来負担比率（分子）の構造'!I$51</f>
        <v>12824</v>
      </c>
      <c r="E57" s="180"/>
      <c r="F57" s="180"/>
      <c r="G57" s="180">
        <f>'将来負担比率（分子）の構造'!J$51</f>
        <v>12547</v>
      </c>
      <c r="H57" s="180"/>
      <c r="I57" s="180"/>
      <c r="J57" s="180">
        <f>'将来負担比率（分子）の構造'!K$51</f>
        <v>12503</v>
      </c>
      <c r="K57" s="180"/>
      <c r="L57" s="180"/>
      <c r="M57" s="180">
        <f>'将来負担比率（分子）の構造'!L$51</f>
        <v>10058</v>
      </c>
      <c r="N57" s="180"/>
      <c r="O57" s="180"/>
      <c r="P57" s="180">
        <f>'将来負担比率（分子）の構造'!M$51</f>
        <v>9962</v>
      </c>
    </row>
    <row r="58" spans="1:16" x14ac:dyDescent="0.2">
      <c r="A58" s="180" t="s">
        <v>41</v>
      </c>
      <c r="B58" s="180"/>
      <c r="C58" s="180"/>
      <c r="D58" s="180">
        <f>'将来負担比率（分子）の構造'!I$50</f>
        <v>10661</v>
      </c>
      <c r="E58" s="180"/>
      <c r="F58" s="180"/>
      <c r="G58" s="180">
        <f>'将来負担比率（分子）の構造'!J$50</f>
        <v>11053</v>
      </c>
      <c r="H58" s="180"/>
      <c r="I58" s="180"/>
      <c r="J58" s="180">
        <f>'将来負担比率（分子）の構造'!K$50</f>
        <v>13246</v>
      </c>
      <c r="K58" s="180"/>
      <c r="L58" s="180"/>
      <c r="M58" s="180">
        <f>'将来負担比率（分子）の構造'!L$50</f>
        <v>12798</v>
      </c>
      <c r="N58" s="180"/>
      <c r="O58" s="180"/>
      <c r="P58" s="180">
        <f>'将来負担比率（分子）の構造'!M$50</f>
        <v>14608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158</v>
      </c>
      <c r="C61" s="180"/>
      <c r="D61" s="180"/>
      <c r="E61" s="180">
        <f>'将来負担比率（分子）の構造'!J$46</f>
        <v>173</v>
      </c>
      <c r="F61" s="180"/>
      <c r="G61" s="180"/>
      <c r="H61" s="180">
        <f>'将来負担比率（分子）の構造'!K$46</f>
        <v>105</v>
      </c>
      <c r="I61" s="180"/>
      <c r="J61" s="180"/>
      <c r="K61" s="180">
        <f>'将来負担比率（分子）の構造'!L$46</f>
        <v>90</v>
      </c>
      <c r="L61" s="180"/>
      <c r="M61" s="180"/>
      <c r="N61" s="180">
        <f>'将来負担比率（分子）の構造'!M$46</f>
        <v>96</v>
      </c>
      <c r="O61" s="180"/>
      <c r="P61" s="180"/>
    </row>
    <row r="62" spans="1:16" x14ac:dyDescent="0.2">
      <c r="A62" s="180" t="s">
        <v>35</v>
      </c>
      <c r="B62" s="180">
        <f>'将来負担比率（分子）の構造'!I$45</f>
        <v>12798</v>
      </c>
      <c r="C62" s="180"/>
      <c r="D62" s="180"/>
      <c r="E62" s="180">
        <f>'将来負担比率（分子）の構造'!J$45</f>
        <v>12040</v>
      </c>
      <c r="F62" s="180"/>
      <c r="G62" s="180"/>
      <c r="H62" s="180">
        <f>'将来負担比率（分子）の構造'!K$45</f>
        <v>12178</v>
      </c>
      <c r="I62" s="180"/>
      <c r="J62" s="180"/>
      <c r="K62" s="180">
        <f>'将来負担比率（分子）の構造'!L$45</f>
        <v>11599</v>
      </c>
      <c r="L62" s="180"/>
      <c r="M62" s="180"/>
      <c r="N62" s="180">
        <f>'将来負担比率（分子）の構造'!M$45</f>
        <v>11488</v>
      </c>
      <c r="O62" s="180"/>
      <c r="P62" s="180"/>
    </row>
    <row r="63" spans="1:16" x14ac:dyDescent="0.2">
      <c r="A63" s="180" t="s">
        <v>34</v>
      </c>
      <c r="B63" s="180">
        <f>'将来負担比率（分子）の構造'!I$44</f>
        <v>443</v>
      </c>
      <c r="C63" s="180"/>
      <c r="D63" s="180"/>
      <c r="E63" s="180">
        <f>'将来負担比率（分子）の構造'!J$44</f>
        <v>335</v>
      </c>
      <c r="F63" s="180"/>
      <c r="G63" s="180"/>
      <c r="H63" s="180">
        <f>'将来負担比率（分子）の構造'!K$44</f>
        <v>225</v>
      </c>
      <c r="I63" s="180"/>
      <c r="J63" s="180"/>
      <c r="K63" s="180">
        <f>'将来負担比率（分子）の構造'!L$44</f>
        <v>113</v>
      </c>
      <c r="L63" s="180"/>
      <c r="M63" s="180"/>
      <c r="N63" s="180">
        <f>'将来負担比率（分子）の構造'!M$44</f>
        <v>629</v>
      </c>
      <c r="O63" s="180"/>
      <c r="P63" s="180"/>
    </row>
    <row r="64" spans="1:16" x14ac:dyDescent="0.2">
      <c r="A64" s="180" t="s">
        <v>33</v>
      </c>
      <c r="B64" s="180">
        <f>'将来負担比率（分子）の構造'!I$43</f>
        <v>26204</v>
      </c>
      <c r="C64" s="180"/>
      <c r="D64" s="180"/>
      <c r="E64" s="180">
        <f>'将来負担比率（分子）の構造'!J$43</f>
        <v>25384</v>
      </c>
      <c r="F64" s="180"/>
      <c r="G64" s="180"/>
      <c r="H64" s="180">
        <f>'将来負担比率（分子）の構造'!K$43</f>
        <v>26191</v>
      </c>
      <c r="I64" s="180"/>
      <c r="J64" s="180"/>
      <c r="K64" s="180">
        <f>'将来負担比率（分子）の構造'!L$43</f>
        <v>22394</v>
      </c>
      <c r="L64" s="180"/>
      <c r="M64" s="180"/>
      <c r="N64" s="180">
        <f>'将来負担比率（分子）の構造'!M$43</f>
        <v>20451</v>
      </c>
      <c r="O64" s="180"/>
      <c r="P64" s="180"/>
    </row>
    <row r="65" spans="1:16" x14ac:dyDescent="0.2">
      <c r="A65" s="180" t="s">
        <v>32</v>
      </c>
      <c r="B65" s="180">
        <f>'将来負担比率（分子）の構造'!I$42</f>
        <v>412</v>
      </c>
      <c r="C65" s="180"/>
      <c r="D65" s="180"/>
      <c r="E65" s="180">
        <f>'将来負担比率（分子）の構造'!J$42</f>
        <v>300</v>
      </c>
      <c r="F65" s="180"/>
      <c r="G65" s="180"/>
      <c r="H65" s="180">
        <f>'将来負担比率（分子）の構造'!K$42</f>
        <v>249</v>
      </c>
      <c r="I65" s="180"/>
      <c r="J65" s="180"/>
      <c r="K65" s="180">
        <f>'将来負担比率（分子）の構造'!L$42</f>
        <v>531</v>
      </c>
      <c r="L65" s="180"/>
      <c r="M65" s="180"/>
      <c r="N65" s="180">
        <f>'将来負担比率（分子）の構造'!M$42</f>
        <v>489</v>
      </c>
      <c r="O65" s="180"/>
      <c r="P65" s="180"/>
    </row>
    <row r="66" spans="1:16" x14ac:dyDescent="0.2">
      <c r="A66" s="180" t="s">
        <v>31</v>
      </c>
      <c r="B66" s="180">
        <f>'将来負担比率（分子）の構造'!I$41</f>
        <v>75485</v>
      </c>
      <c r="C66" s="180"/>
      <c r="D66" s="180"/>
      <c r="E66" s="180">
        <f>'将来負担比率（分子）の構造'!J$41</f>
        <v>73249</v>
      </c>
      <c r="F66" s="180"/>
      <c r="G66" s="180"/>
      <c r="H66" s="180">
        <f>'将来負担比率（分子）の構造'!K$41</f>
        <v>73000</v>
      </c>
      <c r="I66" s="180"/>
      <c r="J66" s="180"/>
      <c r="K66" s="180">
        <f>'将来負担比率（分子）の構造'!L$41</f>
        <v>69041</v>
      </c>
      <c r="L66" s="180"/>
      <c r="M66" s="180"/>
      <c r="N66" s="180">
        <f>'将来負担比率（分子）の構造'!M$41</f>
        <v>65140</v>
      </c>
      <c r="O66" s="180"/>
      <c r="P66" s="180"/>
    </row>
    <row r="67" spans="1:16" x14ac:dyDescent="0.2">
      <c r="A67" s="180" t="s">
        <v>75</v>
      </c>
      <c r="B67" s="180" t="e">
        <f>NA()</f>
        <v>#N/A</v>
      </c>
      <c r="C67" s="180">
        <f>IF(ISNUMBER('将来負担比率（分子）の構造'!I$53), IF('将来負担比率（分子）の構造'!I$53 &lt; 0, 0, '将来負担比率（分子）の構造'!I$53), NA())</f>
        <v>25053</v>
      </c>
      <c r="D67" s="180" t="e">
        <f>NA()</f>
        <v>#N/A</v>
      </c>
      <c r="E67" s="180" t="e">
        <f>NA()</f>
        <v>#N/A</v>
      </c>
      <c r="F67" s="180">
        <f>IF(ISNUMBER('将来負担比率（分子）の構造'!J$53), IF('将来負担比率（分子）の構造'!J$53 &lt; 0, 0, '将来負担比率（分子）の構造'!J$53), NA())</f>
        <v>22516</v>
      </c>
      <c r="G67" s="180" t="e">
        <f>NA()</f>
        <v>#N/A</v>
      </c>
      <c r="H67" s="180" t="e">
        <f>NA()</f>
        <v>#N/A</v>
      </c>
      <c r="I67" s="180">
        <f>IF(ISNUMBER('将来負担比率（分子）の構造'!K$53), IF('将来負担比率（分子）の構造'!K$53 &lt; 0, 0, '将来負担比率（分子）の構造'!K$53), NA())</f>
        <v>21057</v>
      </c>
      <c r="J67" s="180" t="e">
        <f>NA()</f>
        <v>#N/A</v>
      </c>
      <c r="K67" s="180" t="e">
        <f>NA()</f>
        <v>#N/A</v>
      </c>
      <c r="L67" s="180">
        <f>IF(ISNUMBER('将来負担比率（分子）の構造'!L$53), IF('将来負担比率（分子）の構造'!L$53 &lt; 0, 0, '将来負担比率（分子）の構造'!L$53), NA())</f>
        <v>18766</v>
      </c>
      <c r="M67" s="180" t="e">
        <f>NA()</f>
        <v>#N/A</v>
      </c>
      <c r="N67" s="180" t="e">
        <f>NA()</f>
        <v>#N/A</v>
      </c>
      <c r="O67" s="180">
        <f>IF(ISNUMBER('将来負担比率（分子）の構造'!M$53), IF('将来負担比率（分子）の構造'!M$53 &lt; 0, 0, '将来負担比率（分子）の構造'!M$53), NA())</f>
        <v>13902</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9064</v>
      </c>
      <c r="C72" s="184">
        <f>基金残高に係る経年分析!G55</f>
        <v>9644</v>
      </c>
      <c r="D72" s="184">
        <f>基金残高に係る経年分析!H55</f>
        <v>11784</v>
      </c>
    </row>
    <row r="73" spans="1:16" x14ac:dyDescent="0.2">
      <c r="A73" s="183" t="s">
        <v>78</v>
      </c>
      <c r="B73" s="184">
        <f>基金残高に係る経年分析!F56</f>
        <v>2032</v>
      </c>
      <c r="C73" s="184">
        <f>基金残高に係る経年分析!G56</f>
        <v>1782</v>
      </c>
      <c r="D73" s="184">
        <f>基金残高に係る経年分析!H56</f>
        <v>1382</v>
      </c>
    </row>
    <row r="74" spans="1:16" x14ac:dyDescent="0.2">
      <c r="A74" s="183" t="s">
        <v>79</v>
      </c>
      <c r="B74" s="184">
        <f>基金残高に係る経年分析!F57</f>
        <v>1234</v>
      </c>
      <c r="C74" s="184">
        <f>基金残高に係る経年分析!G57</f>
        <v>316</v>
      </c>
      <c r="D74" s="184">
        <f>基金残高に係る経年分析!H57</f>
        <v>312</v>
      </c>
    </row>
  </sheetData>
  <sheetProtection algorithmName="SHA-512" hashValue="hna1qg5BNXkcEK4JNFWf+HZMI8s51lQa40s1h4F5FQ1i+HFjOdP4BbU/XEJjbXPcQlbju06lqJyIFqWBwr9jHg==" saltValue="L9yJv+shUc9lC+znXgnj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42291640</v>
      </c>
      <c r="S5" s="669"/>
      <c r="T5" s="669"/>
      <c r="U5" s="669"/>
      <c r="V5" s="669"/>
      <c r="W5" s="669"/>
      <c r="X5" s="669"/>
      <c r="Y5" s="670"/>
      <c r="Z5" s="671">
        <v>54.1</v>
      </c>
      <c r="AA5" s="671"/>
      <c r="AB5" s="671"/>
      <c r="AC5" s="671"/>
      <c r="AD5" s="672">
        <v>40866202</v>
      </c>
      <c r="AE5" s="672"/>
      <c r="AF5" s="672"/>
      <c r="AG5" s="672"/>
      <c r="AH5" s="672"/>
      <c r="AI5" s="672"/>
      <c r="AJ5" s="672"/>
      <c r="AK5" s="672"/>
      <c r="AL5" s="673">
        <v>84.8</v>
      </c>
      <c r="AM5" s="674"/>
      <c r="AN5" s="674"/>
      <c r="AO5" s="675"/>
      <c r="AP5" s="665" t="s">
        <v>227</v>
      </c>
      <c r="AQ5" s="666"/>
      <c r="AR5" s="666"/>
      <c r="AS5" s="666"/>
      <c r="AT5" s="666"/>
      <c r="AU5" s="666"/>
      <c r="AV5" s="666"/>
      <c r="AW5" s="666"/>
      <c r="AX5" s="666"/>
      <c r="AY5" s="666"/>
      <c r="AZ5" s="666"/>
      <c r="BA5" s="666"/>
      <c r="BB5" s="666"/>
      <c r="BC5" s="666"/>
      <c r="BD5" s="666"/>
      <c r="BE5" s="666"/>
      <c r="BF5" s="667"/>
      <c r="BG5" s="679">
        <v>40862862</v>
      </c>
      <c r="BH5" s="680"/>
      <c r="BI5" s="680"/>
      <c r="BJ5" s="680"/>
      <c r="BK5" s="680"/>
      <c r="BL5" s="680"/>
      <c r="BM5" s="680"/>
      <c r="BN5" s="681"/>
      <c r="BO5" s="682">
        <v>96.6</v>
      </c>
      <c r="BP5" s="682"/>
      <c r="BQ5" s="682"/>
      <c r="BR5" s="682"/>
      <c r="BS5" s="683">
        <v>1618955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2">
      <c r="B6" s="676" t="s">
        <v>231</v>
      </c>
      <c r="C6" s="677"/>
      <c r="D6" s="677"/>
      <c r="E6" s="677"/>
      <c r="F6" s="677"/>
      <c r="G6" s="677"/>
      <c r="H6" s="677"/>
      <c r="I6" s="677"/>
      <c r="J6" s="677"/>
      <c r="K6" s="677"/>
      <c r="L6" s="677"/>
      <c r="M6" s="677"/>
      <c r="N6" s="677"/>
      <c r="O6" s="677"/>
      <c r="P6" s="677"/>
      <c r="Q6" s="678"/>
      <c r="R6" s="679">
        <v>766522</v>
      </c>
      <c r="S6" s="680"/>
      <c r="T6" s="680"/>
      <c r="U6" s="680"/>
      <c r="V6" s="680"/>
      <c r="W6" s="680"/>
      <c r="X6" s="680"/>
      <c r="Y6" s="681"/>
      <c r="Z6" s="682">
        <v>1</v>
      </c>
      <c r="AA6" s="682"/>
      <c r="AB6" s="682"/>
      <c r="AC6" s="682"/>
      <c r="AD6" s="683">
        <v>766522</v>
      </c>
      <c r="AE6" s="683"/>
      <c r="AF6" s="683"/>
      <c r="AG6" s="683"/>
      <c r="AH6" s="683"/>
      <c r="AI6" s="683"/>
      <c r="AJ6" s="683"/>
      <c r="AK6" s="683"/>
      <c r="AL6" s="684">
        <v>1.6</v>
      </c>
      <c r="AM6" s="685"/>
      <c r="AN6" s="685"/>
      <c r="AO6" s="686"/>
      <c r="AP6" s="676" t="s">
        <v>232</v>
      </c>
      <c r="AQ6" s="677"/>
      <c r="AR6" s="677"/>
      <c r="AS6" s="677"/>
      <c r="AT6" s="677"/>
      <c r="AU6" s="677"/>
      <c r="AV6" s="677"/>
      <c r="AW6" s="677"/>
      <c r="AX6" s="677"/>
      <c r="AY6" s="677"/>
      <c r="AZ6" s="677"/>
      <c r="BA6" s="677"/>
      <c r="BB6" s="677"/>
      <c r="BC6" s="677"/>
      <c r="BD6" s="677"/>
      <c r="BE6" s="677"/>
      <c r="BF6" s="678"/>
      <c r="BG6" s="679">
        <v>40862862</v>
      </c>
      <c r="BH6" s="680"/>
      <c r="BI6" s="680"/>
      <c r="BJ6" s="680"/>
      <c r="BK6" s="680"/>
      <c r="BL6" s="680"/>
      <c r="BM6" s="680"/>
      <c r="BN6" s="681"/>
      <c r="BO6" s="682">
        <v>96.6</v>
      </c>
      <c r="BP6" s="682"/>
      <c r="BQ6" s="682"/>
      <c r="BR6" s="682"/>
      <c r="BS6" s="683">
        <v>1618955</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453735</v>
      </c>
      <c r="CS6" s="680"/>
      <c r="CT6" s="680"/>
      <c r="CU6" s="680"/>
      <c r="CV6" s="680"/>
      <c r="CW6" s="680"/>
      <c r="CX6" s="680"/>
      <c r="CY6" s="681"/>
      <c r="CZ6" s="673">
        <v>0.6</v>
      </c>
      <c r="DA6" s="674"/>
      <c r="DB6" s="674"/>
      <c r="DC6" s="693"/>
      <c r="DD6" s="688">
        <v>2344</v>
      </c>
      <c r="DE6" s="680"/>
      <c r="DF6" s="680"/>
      <c r="DG6" s="680"/>
      <c r="DH6" s="680"/>
      <c r="DI6" s="680"/>
      <c r="DJ6" s="680"/>
      <c r="DK6" s="680"/>
      <c r="DL6" s="680"/>
      <c r="DM6" s="680"/>
      <c r="DN6" s="680"/>
      <c r="DO6" s="680"/>
      <c r="DP6" s="681"/>
      <c r="DQ6" s="688">
        <v>453735</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50757</v>
      </c>
      <c r="S7" s="680"/>
      <c r="T7" s="680"/>
      <c r="U7" s="680"/>
      <c r="V7" s="680"/>
      <c r="W7" s="680"/>
      <c r="X7" s="680"/>
      <c r="Y7" s="681"/>
      <c r="Z7" s="682">
        <v>0.1</v>
      </c>
      <c r="AA7" s="682"/>
      <c r="AB7" s="682"/>
      <c r="AC7" s="682"/>
      <c r="AD7" s="683">
        <v>50757</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20805226</v>
      </c>
      <c r="BH7" s="680"/>
      <c r="BI7" s="680"/>
      <c r="BJ7" s="680"/>
      <c r="BK7" s="680"/>
      <c r="BL7" s="680"/>
      <c r="BM7" s="680"/>
      <c r="BN7" s="681"/>
      <c r="BO7" s="682">
        <v>49.2</v>
      </c>
      <c r="BP7" s="682"/>
      <c r="BQ7" s="682"/>
      <c r="BR7" s="682"/>
      <c r="BS7" s="683">
        <v>1618955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7261381</v>
      </c>
      <c r="CS7" s="680"/>
      <c r="CT7" s="680"/>
      <c r="CU7" s="680"/>
      <c r="CV7" s="680"/>
      <c r="CW7" s="680"/>
      <c r="CX7" s="680"/>
      <c r="CY7" s="681"/>
      <c r="CZ7" s="682">
        <v>9.6</v>
      </c>
      <c r="DA7" s="682"/>
      <c r="DB7" s="682"/>
      <c r="DC7" s="682"/>
      <c r="DD7" s="688">
        <v>310439</v>
      </c>
      <c r="DE7" s="680"/>
      <c r="DF7" s="680"/>
      <c r="DG7" s="680"/>
      <c r="DH7" s="680"/>
      <c r="DI7" s="680"/>
      <c r="DJ7" s="680"/>
      <c r="DK7" s="680"/>
      <c r="DL7" s="680"/>
      <c r="DM7" s="680"/>
      <c r="DN7" s="680"/>
      <c r="DO7" s="680"/>
      <c r="DP7" s="681"/>
      <c r="DQ7" s="688">
        <v>6402848</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110479</v>
      </c>
      <c r="S8" s="680"/>
      <c r="T8" s="680"/>
      <c r="U8" s="680"/>
      <c r="V8" s="680"/>
      <c r="W8" s="680"/>
      <c r="X8" s="680"/>
      <c r="Y8" s="681"/>
      <c r="Z8" s="682">
        <v>0.1</v>
      </c>
      <c r="AA8" s="682"/>
      <c r="AB8" s="682"/>
      <c r="AC8" s="682"/>
      <c r="AD8" s="683">
        <v>110479</v>
      </c>
      <c r="AE8" s="683"/>
      <c r="AF8" s="683"/>
      <c r="AG8" s="683"/>
      <c r="AH8" s="683"/>
      <c r="AI8" s="683"/>
      <c r="AJ8" s="683"/>
      <c r="AK8" s="683"/>
      <c r="AL8" s="684">
        <v>0.2</v>
      </c>
      <c r="AM8" s="685"/>
      <c r="AN8" s="685"/>
      <c r="AO8" s="686"/>
      <c r="AP8" s="676" t="s">
        <v>238</v>
      </c>
      <c r="AQ8" s="677"/>
      <c r="AR8" s="677"/>
      <c r="AS8" s="677"/>
      <c r="AT8" s="677"/>
      <c r="AU8" s="677"/>
      <c r="AV8" s="677"/>
      <c r="AW8" s="677"/>
      <c r="AX8" s="677"/>
      <c r="AY8" s="677"/>
      <c r="AZ8" s="677"/>
      <c r="BA8" s="677"/>
      <c r="BB8" s="677"/>
      <c r="BC8" s="677"/>
      <c r="BD8" s="677"/>
      <c r="BE8" s="677"/>
      <c r="BF8" s="678"/>
      <c r="BG8" s="679">
        <v>402939</v>
      </c>
      <c r="BH8" s="680"/>
      <c r="BI8" s="680"/>
      <c r="BJ8" s="680"/>
      <c r="BK8" s="680"/>
      <c r="BL8" s="680"/>
      <c r="BM8" s="680"/>
      <c r="BN8" s="681"/>
      <c r="BO8" s="682">
        <v>1</v>
      </c>
      <c r="BP8" s="682"/>
      <c r="BQ8" s="682"/>
      <c r="BR8" s="682"/>
      <c r="BS8" s="688" t="s">
        <v>179</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29989052</v>
      </c>
      <c r="CS8" s="680"/>
      <c r="CT8" s="680"/>
      <c r="CU8" s="680"/>
      <c r="CV8" s="680"/>
      <c r="CW8" s="680"/>
      <c r="CX8" s="680"/>
      <c r="CY8" s="681"/>
      <c r="CZ8" s="682">
        <v>39.700000000000003</v>
      </c>
      <c r="DA8" s="682"/>
      <c r="DB8" s="682"/>
      <c r="DC8" s="682"/>
      <c r="DD8" s="688">
        <v>599154</v>
      </c>
      <c r="DE8" s="680"/>
      <c r="DF8" s="680"/>
      <c r="DG8" s="680"/>
      <c r="DH8" s="680"/>
      <c r="DI8" s="680"/>
      <c r="DJ8" s="680"/>
      <c r="DK8" s="680"/>
      <c r="DL8" s="680"/>
      <c r="DM8" s="680"/>
      <c r="DN8" s="680"/>
      <c r="DO8" s="680"/>
      <c r="DP8" s="681"/>
      <c r="DQ8" s="688">
        <v>14451423</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92528</v>
      </c>
      <c r="S9" s="680"/>
      <c r="T9" s="680"/>
      <c r="U9" s="680"/>
      <c r="V9" s="680"/>
      <c r="W9" s="680"/>
      <c r="X9" s="680"/>
      <c r="Y9" s="681"/>
      <c r="Z9" s="682">
        <v>0.1</v>
      </c>
      <c r="AA9" s="682"/>
      <c r="AB9" s="682"/>
      <c r="AC9" s="682"/>
      <c r="AD9" s="683">
        <v>92528</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12097478</v>
      </c>
      <c r="BH9" s="680"/>
      <c r="BI9" s="680"/>
      <c r="BJ9" s="680"/>
      <c r="BK9" s="680"/>
      <c r="BL9" s="680"/>
      <c r="BM9" s="680"/>
      <c r="BN9" s="681"/>
      <c r="BO9" s="682">
        <v>28.6</v>
      </c>
      <c r="BP9" s="682"/>
      <c r="BQ9" s="682"/>
      <c r="BR9" s="682"/>
      <c r="BS9" s="688" t="s">
        <v>179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5722280</v>
      </c>
      <c r="CS9" s="680"/>
      <c r="CT9" s="680"/>
      <c r="CU9" s="680"/>
      <c r="CV9" s="680"/>
      <c r="CW9" s="680"/>
      <c r="CX9" s="680"/>
      <c r="CY9" s="681"/>
      <c r="CZ9" s="682">
        <v>7.6</v>
      </c>
      <c r="DA9" s="682"/>
      <c r="DB9" s="682"/>
      <c r="DC9" s="682"/>
      <c r="DD9" s="688">
        <v>314607</v>
      </c>
      <c r="DE9" s="680"/>
      <c r="DF9" s="680"/>
      <c r="DG9" s="680"/>
      <c r="DH9" s="680"/>
      <c r="DI9" s="680"/>
      <c r="DJ9" s="680"/>
      <c r="DK9" s="680"/>
      <c r="DL9" s="680"/>
      <c r="DM9" s="680"/>
      <c r="DN9" s="680"/>
      <c r="DO9" s="680"/>
      <c r="DP9" s="681"/>
      <c r="DQ9" s="688">
        <v>4968070</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179</v>
      </c>
      <c r="S10" s="680"/>
      <c r="T10" s="680"/>
      <c r="U10" s="680"/>
      <c r="V10" s="680"/>
      <c r="W10" s="680"/>
      <c r="X10" s="680"/>
      <c r="Y10" s="681"/>
      <c r="Z10" s="682" t="s">
        <v>179</v>
      </c>
      <c r="AA10" s="682"/>
      <c r="AB10" s="682"/>
      <c r="AC10" s="682"/>
      <c r="AD10" s="683" t="s">
        <v>179</v>
      </c>
      <c r="AE10" s="683"/>
      <c r="AF10" s="683"/>
      <c r="AG10" s="683"/>
      <c r="AH10" s="683"/>
      <c r="AI10" s="683"/>
      <c r="AJ10" s="683"/>
      <c r="AK10" s="683"/>
      <c r="AL10" s="684" t="s">
        <v>179</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937268</v>
      </c>
      <c r="BH10" s="680"/>
      <c r="BI10" s="680"/>
      <c r="BJ10" s="680"/>
      <c r="BK10" s="680"/>
      <c r="BL10" s="680"/>
      <c r="BM10" s="680"/>
      <c r="BN10" s="681"/>
      <c r="BO10" s="682">
        <v>2.2000000000000002</v>
      </c>
      <c r="BP10" s="682"/>
      <c r="BQ10" s="682"/>
      <c r="BR10" s="682"/>
      <c r="BS10" s="688">
        <v>156081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113183</v>
      </c>
      <c r="CS10" s="680"/>
      <c r="CT10" s="680"/>
      <c r="CU10" s="680"/>
      <c r="CV10" s="680"/>
      <c r="CW10" s="680"/>
      <c r="CX10" s="680"/>
      <c r="CY10" s="681"/>
      <c r="CZ10" s="682">
        <v>0.1</v>
      </c>
      <c r="DA10" s="682"/>
      <c r="DB10" s="682"/>
      <c r="DC10" s="682"/>
      <c r="DD10" s="688" t="s">
        <v>179</v>
      </c>
      <c r="DE10" s="680"/>
      <c r="DF10" s="680"/>
      <c r="DG10" s="680"/>
      <c r="DH10" s="680"/>
      <c r="DI10" s="680"/>
      <c r="DJ10" s="680"/>
      <c r="DK10" s="680"/>
      <c r="DL10" s="680"/>
      <c r="DM10" s="680"/>
      <c r="DN10" s="680"/>
      <c r="DO10" s="680"/>
      <c r="DP10" s="681"/>
      <c r="DQ10" s="688">
        <v>61452</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179</v>
      </c>
      <c r="S11" s="680"/>
      <c r="T11" s="680"/>
      <c r="U11" s="680"/>
      <c r="V11" s="680"/>
      <c r="W11" s="680"/>
      <c r="X11" s="680"/>
      <c r="Y11" s="681"/>
      <c r="Z11" s="682" t="s">
        <v>179</v>
      </c>
      <c r="AA11" s="682"/>
      <c r="AB11" s="682"/>
      <c r="AC11" s="682"/>
      <c r="AD11" s="683" t="s">
        <v>179</v>
      </c>
      <c r="AE11" s="683"/>
      <c r="AF11" s="683"/>
      <c r="AG11" s="683"/>
      <c r="AH11" s="683"/>
      <c r="AI11" s="683"/>
      <c r="AJ11" s="683"/>
      <c r="AK11" s="683"/>
      <c r="AL11" s="684" t="s">
        <v>179</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7367541</v>
      </c>
      <c r="BH11" s="680"/>
      <c r="BI11" s="680"/>
      <c r="BJ11" s="680"/>
      <c r="BK11" s="680"/>
      <c r="BL11" s="680"/>
      <c r="BM11" s="680"/>
      <c r="BN11" s="681"/>
      <c r="BO11" s="682">
        <v>17.399999999999999</v>
      </c>
      <c r="BP11" s="682"/>
      <c r="BQ11" s="682"/>
      <c r="BR11" s="682"/>
      <c r="BS11" s="688">
        <v>1462874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927126</v>
      </c>
      <c r="CS11" s="680"/>
      <c r="CT11" s="680"/>
      <c r="CU11" s="680"/>
      <c r="CV11" s="680"/>
      <c r="CW11" s="680"/>
      <c r="CX11" s="680"/>
      <c r="CY11" s="681"/>
      <c r="CZ11" s="682">
        <v>1.2</v>
      </c>
      <c r="DA11" s="682"/>
      <c r="DB11" s="682"/>
      <c r="DC11" s="682"/>
      <c r="DD11" s="688">
        <v>281186</v>
      </c>
      <c r="DE11" s="680"/>
      <c r="DF11" s="680"/>
      <c r="DG11" s="680"/>
      <c r="DH11" s="680"/>
      <c r="DI11" s="680"/>
      <c r="DJ11" s="680"/>
      <c r="DK11" s="680"/>
      <c r="DL11" s="680"/>
      <c r="DM11" s="680"/>
      <c r="DN11" s="680"/>
      <c r="DO11" s="680"/>
      <c r="DP11" s="681"/>
      <c r="DQ11" s="688">
        <v>727166</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4486073</v>
      </c>
      <c r="S12" s="680"/>
      <c r="T12" s="680"/>
      <c r="U12" s="680"/>
      <c r="V12" s="680"/>
      <c r="W12" s="680"/>
      <c r="X12" s="680"/>
      <c r="Y12" s="681"/>
      <c r="Z12" s="682">
        <v>5.7</v>
      </c>
      <c r="AA12" s="682"/>
      <c r="AB12" s="682"/>
      <c r="AC12" s="682"/>
      <c r="AD12" s="683">
        <v>4486073</v>
      </c>
      <c r="AE12" s="683"/>
      <c r="AF12" s="683"/>
      <c r="AG12" s="683"/>
      <c r="AH12" s="683"/>
      <c r="AI12" s="683"/>
      <c r="AJ12" s="683"/>
      <c r="AK12" s="683"/>
      <c r="AL12" s="684">
        <v>9.3000000000000007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17710000</v>
      </c>
      <c r="BH12" s="680"/>
      <c r="BI12" s="680"/>
      <c r="BJ12" s="680"/>
      <c r="BK12" s="680"/>
      <c r="BL12" s="680"/>
      <c r="BM12" s="680"/>
      <c r="BN12" s="681"/>
      <c r="BO12" s="682">
        <v>41.9</v>
      </c>
      <c r="BP12" s="682"/>
      <c r="BQ12" s="682"/>
      <c r="BR12" s="682"/>
      <c r="BS12" s="688" t="s">
        <v>179</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1588377</v>
      </c>
      <c r="CS12" s="680"/>
      <c r="CT12" s="680"/>
      <c r="CU12" s="680"/>
      <c r="CV12" s="680"/>
      <c r="CW12" s="680"/>
      <c r="CX12" s="680"/>
      <c r="CY12" s="681"/>
      <c r="CZ12" s="682">
        <v>2.1</v>
      </c>
      <c r="DA12" s="682"/>
      <c r="DB12" s="682"/>
      <c r="DC12" s="682"/>
      <c r="DD12" s="688">
        <v>86180</v>
      </c>
      <c r="DE12" s="680"/>
      <c r="DF12" s="680"/>
      <c r="DG12" s="680"/>
      <c r="DH12" s="680"/>
      <c r="DI12" s="680"/>
      <c r="DJ12" s="680"/>
      <c r="DK12" s="680"/>
      <c r="DL12" s="680"/>
      <c r="DM12" s="680"/>
      <c r="DN12" s="680"/>
      <c r="DO12" s="680"/>
      <c r="DP12" s="681"/>
      <c r="DQ12" s="688">
        <v>484877</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42607</v>
      </c>
      <c r="S13" s="680"/>
      <c r="T13" s="680"/>
      <c r="U13" s="680"/>
      <c r="V13" s="680"/>
      <c r="W13" s="680"/>
      <c r="X13" s="680"/>
      <c r="Y13" s="681"/>
      <c r="Z13" s="682">
        <v>0.1</v>
      </c>
      <c r="AA13" s="682"/>
      <c r="AB13" s="682"/>
      <c r="AC13" s="682"/>
      <c r="AD13" s="683">
        <v>42607</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17673347</v>
      </c>
      <c r="BH13" s="680"/>
      <c r="BI13" s="680"/>
      <c r="BJ13" s="680"/>
      <c r="BK13" s="680"/>
      <c r="BL13" s="680"/>
      <c r="BM13" s="680"/>
      <c r="BN13" s="681"/>
      <c r="BO13" s="682">
        <v>41.8</v>
      </c>
      <c r="BP13" s="682"/>
      <c r="BQ13" s="682"/>
      <c r="BR13" s="682"/>
      <c r="BS13" s="688" t="s">
        <v>179</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8050663</v>
      </c>
      <c r="CS13" s="680"/>
      <c r="CT13" s="680"/>
      <c r="CU13" s="680"/>
      <c r="CV13" s="680"/>
      <c r="CW13" s="680"/>
      <c r="CX13" s="680"/>
      <c r="CY13" s="681"/>
      <c r="CZ13" s="682">
        <v>10.7</v>
      </c>
      <c r="DA13" s="682"/>
      <c r="DB13" s="682"/>
      <c r="DC13" s="682"/>
      <c r="DD13" s="688">
        <v>3630218</v>
      </c>
      <c r="DE13" s="680"/>
      <c r="DF13" s="680"/>
      <c r="DG13" s="680"/>
      <c r="DH13" s="680"/>
      <c r="DI13" s="680"/>
      <c r="DJ13" s="680"/>
      <c r="DK13" s="680"/>
      <c r="DL13" s="680"/>
      <c r="DM13" s="680"/>
      <c r="DN13" s="680"/>
      <c r="DO13" s="680"/>
      <c r="DP13" s="681"/>
      <c r="DQ13" s="688">
        <v>5167906</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179</v>
      </c>
      <c r="S14" s="680"/>
      <c r="T14" s="680"/>
      <c r="U14" s="680"/>
      <c r="V14" s="680"/>
      <c r="W14" s="680"/>
      <c r="X14" s="680"/>
      <c r="Y14" s="681"/>
      <c r="Z14" s="682" t="s">
        <v>179</v>
      </c>
      <c r="AA14" s="682"/>
      <c r="AB14" s="682"/>
      <c r="AC14" s="682"/>
      <c r="AD14" s="683" t="s">
        <v>179</v>
      </c>
      <c r="AE14" s="683"/>
      <c r="AF14" s="683"/>
      <c r="AG14" s="683"/>
      <c r="AH14" s="683"/>
      <c r="AI14" s="683"/>
      <c r="AJ14" s="683"/>
      <c r="AK14" s="683"/>
      <c r="AL14" s="684" t="s">
        <v>179</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618770</v>
      </c>
      <c r="BH14" s="680"/>
      <c r="BI14" s="680"/>
      <c r="BJ14" s="680"/>
      <c r="BK14" s="680"/>
      <c r="BL14" s="680"/>
      <c r="BM14" s="680"/>
      <c r="BN14" s="681"/>
      <c r="BO14" s="682">
        <v>1.5</v>
      </c>
      <c r="BP14" s="682"/>
      <c r="BQ14" s="682"/>
      <c r="BR14" s="682"/>
      <c r="BS14" s="688" t="s">
        <v>179</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3582121</v>
      </c>
      <c r="CS14" s="680"/>
      <c r="CT14" s="680"/>
      <c r="CU14" s="680"/>
      <c r="CV14" s="680"/>
      <c r="CW14" s="680"/>
      <c r="CX14" s="680"/>
      <c r="CY14" s="681"/>
      <c r="CZ14" s="682">
        <v>4.7</v>
      </c>
      <c r="DA14" s="682"/>
      <c r="DB14" s="682"/>
      <c r="DC14" s="682"/>
      <c r="DD14" s="688">
        <v>336573</v>
      </c>
      <c r="DE14" s="680"/>
      <c r="DF14" s="680"/>
      <c r="DG14" s="680"/>
      <c r="DH14" s="680"/>
      <c r="DI14" s="680"/>
      <c r="DJ14" s="680"/>
      <c r="DK14" s="680"/>
      <c r="DL14" s="680"/>
      <c r="DM14" s="680"/>
      <c r="DN14" s="680"/>
      <c r="DO14" s="680"/>
      <c r="DP14" s="681"/>
      <c r="DQ14" s="688">
        <v>2712395</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243635</v>
      </c>
      <c r="S15" s="680"/>
      <c r="T15" s="680"/>
      <c r="U15" s="680"/>
      <c r="V15" s="680"/>
      <c r="W15" s="680"/>
      <c r="X15" s="680"/>
      <c r="Y15" s="681"/>
      <c r="Z15" s="682">
        <v>0.3</v>
      </c>
      <c r="AA15" s="682"/>
      <c r="AB15" s="682"/>
      <c r="AC15" s="682"/>
      <c r="AD15" s="683">
        <v>243635</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1728866</v>
      </c>
      <c r="BH15" s="680"/>
      <c r="BI15" s="680"/>
      <c r="BJ15" s="680"/>
      <c r="BK15" s="680"/>
      <c r="BL15" s="680"/>
      <c r="BM15" s="680"/>
      <c r="BN15" s="681"/>
      <c r="BO15" s="682">
        <v>4.0999999999999996</v>
      </c>
      <c r="BP15" s="682"/>
      <c r="BQ15" s="682"/>
      <c r="BR15" s="682"/>
      <c r="BS15" s="688" t="s">
        <v>179</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10359683</v>
      </c>
      <c r="CS15" s="680"/>
      <c r="CT15" s="680"/>
      <c r="CU15" s="680"/>
      <c r="CV15" s="680"/>
      <c r="CW15" s="680"/>
      <c r="CX15" s="680"/>
      <c r="CY15" s="681"/>
      <c r="CZ15" s="682">
        <v>13.7</v>
      </c>
      <c r="DA15" s="682"/>
      <c r="DB15" s="682"/>
      <c r="DC15" s="682"/>
      <c r="DD15" s="688">
        <v>1809347</v>
      </c>
      <c r="DE15" s="680"/>
      <c r="DF15" s="680"/>
      <c r="DG15" s="680"/>
      <c r="DH15" s="680"/>
      <c r="DI15" s="680"/>
      <c r="DJ15" s="680"/>
      <c r="DK15" s="680"/>
      <c r="DL15" s="680"/>
      <c r="DM15" s="680"/>
      <c r="DN15" s="680"/>
      <c r="DO15" s="680"/>
      <c r="DP15" s="681"/>
      <c r="DQ15" s="688">
        <v>7202011</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179</v>
      </c>
      <c r="S16" s="680"/>
      <c r="T16" s="680"/>
      <c r="U16" s="680"/>
      <c r="V16" s="680"/>
      <c r="W16" s="680"/>
      <c r="X16" s="680"/>
      <c r="Y16" s="681"/>
      <c r="Z16" s="682" t="s">
        <v>179</v>
      </c>
      <c r="AA16" s="682"/>
      <c r="AB16" s="682"/>
      <c r="AC16" s="682"/>
      <c r="AD16" s="683" t="s">
        <v>179</v>
      </c>
      <c r="AE16" s="683"/>
      <c r="AF16" s="683"/>
      <c r="AG16" s="683"/>
      <c r="AH16" s="683"/>
      <c r="AI16" s="683"/>
      <c r="AJ16" s="683"/>
      <c r="AK16" s="683"/>
      <c r="AL16" s="684" t="s">
        <v>179</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179</v>
      </c>
      <c r="BH16" s="680"/>
      <c r="BI16" s="680"/>
      <c r="BJ16" s="680"/>
      <c r="BK16" s="680"/>
      <c r="BL16" s="680"/>
      <c r="BM16" s="680"/>
      <c r="BN16" s="681"/>
      <c r="BO16" s="682" t="s">
        <v>179</v>
      </c>
      <c r="BP16" s="682"/>
      <c r="BQ16" s="682"/>
      <c r="BR16" s="682"/>
      <c r="BS16" s="688" t="s">
        <v>179</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9331</v>
      </c>
      <c r="CS16" s="680"/>
      <c r="CT16" s="680"/>
      <c r="CU16" s="680"/>
      <c r="CV16" s="680"/>
      <c r="CW16" s="680"/>
      <c r="CX16" s="680"/>
      <c r="CY16" s="681"/>
      <c r="CZ16" s="682">
        <v>0</v>
      </c>
      <c r="DA16" s="682"/>
      <c r="DB16" s="682"/>
      <c r="DC16" s="682"/>
      <c r="DD16" s="688" t="s">
        <v>179</v>
      </c>
      <c r="DE16" s="680"/>
      <c r="DF16" s="680"/>
      <c r="DG16" s="680"/>
      <c r="DH16" s="680"/>
      <c r="DI16" s="680"/>
      <c r="DJ16" s="680"/>
      <c r="DK16" s="680"/>
      <c r="DL16" s="680"/>
      <c r="DM16" s="680"/>
      <c r="DN16" s="680"/>
      <c r="DO16" s="680"/>
      <c r="DP16" s="681"/>
      <c r="DQ16" s="688" t="s">
        <v>179</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211374</v>
      </c>
      <c r="S17" s="680"/>
      <c r="T17" s="680"/>
      <c r="U17" s="680"/>
      <c r="V17" s="680"/>
      <c r="W17" s="680"/>
      <c r="X17" s="680"/>
      <c r="Y17" s="681"/>
      <c r="Z17" s="682">
        <v>0.3</v>
      </c>
      <c r="AA17" s="682"/>
      <c r="AB17" s="682"/>
      <c r="AC17" s="682"/>
      <c r="AD17" s="683">
        <v>211374</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179</v>
      </c>
      <c r="BH17" s="680"/>
      <c r="BI17" s="680"/>
      <c r="BJ17" s="680"/>
      <c r="BK17" s="680"/>
      <c r="BL17" s="680"/>
      <c r="BM17" s="680"/>
      <c r="BN17" s="681"/>
      <c r="BO17" s="682" t="s">
        <v>179</v>
      </c>
      <c r="BP17" s="682"/>
      <c r="BQ17" s="682"/>
      <c r="BR17" s="682"/>
      <c r="BS17" s="688" t="s">
        <v>179</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7510327</v>
      </c>
      <c r="CS17" s="680"/>
      <c r="CT17" s="680"/>
      <c r="CU17" s="680"/>
      <c r="CV17" s="680"/>
      <c r="CW17" s="680"/>
      <c r="CX17" s="680"/>
      <c r="CY17" s="681"/>
      <c r="CZ17" s="682">
        <v>9.9</v>
      </c>
      <c r="DA17" s="682"/>
      <c r="DB17" s="682"/>
      <c r="DC17" s="682"/>
      <c r="DD17" s="688" t="s">
        <v>179</v>
      </c>
      <c r="DE17" s="680"/>
      <c r="DF17" s="680"/>
      <c r="DG17" s="680"/>
      <c r="DH17" s="680"/>
      <c r="DI17" s="680"/>
      <c r="DJ17" s="680"/>
      <c r="DK17" s="680"/>
      <c r="DL17" s="680"/>
      <c r="DM17" s="680"/>
      <c r="DN17" s="680"/>
      <c r="DO17" s="680"/>
      <c r="DP17" s="681"/>
      <c r="DQ17" s="688">
        <v>7265940</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1777808</v>
      </c>
      <c r="S18" s="680"/>
      <c r="T18" s="680"/>
      <c r="U18" s="680"/>
      <c r="V18" s="680"/>
      <c r="W18" s="680"/>
      <c r="X18" s="680"/>
      <c r="Y18" s="681"/>
      <c r="Z18" s="682">
        <v>2.2999999999999998</v>
      </c>
      <c r="AA18" s="682"/>
      <c r="AB18" s="682"/>
      <c r="AC18" s="682"/>
      <c r="AD18" s="683">
        <v>1142830</v>
      </c>
      <c r="AE18" s="683"/>
      <c r="AF18" s="683"/>
      <c r="AG18" s="683"/>
      <c r="AH18" s="683"/>
      <c r="AI18" s="683"/>
      <c r="AJ18" s="683"/>
      <c r="AK18" s="683"/>
      <c r="AL18" s="684">
        <v>2.4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179</v>
      </c>
      <c r="BH18" s="680"/>
      <c r="BI18" s="680"/>
      <c r="BJ18" s="680"/>
      <c r="BK18" s="680"/>
      <c r="BL18" s="680"/>
      <c r="BM18" s="680"/>
      <c r="BN18" s="681"/>
      <c r="BO18" s="682" t="s">
        <v>179</v>
      </c>
      <c r="BP18" s="682"/>
      <c r="BQ18" s="682"/>
      <c r="BR18" s="682"/>
      <c r="BS18" s="688" t="s">
        <v>179</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179</v>
      </c>
      <c r="CS18" s="680"/>
      <c r="CT18" s="680"/>
      <c r="CU18" s="680"/>
      <c r="CV18" s="680"/>
      <c r="CW18" s="680"/>
      <c r="CX18" s="680"/>
      <c r="CY18" s="681"/>
      <c r="CZ18" s="682" t="s">
        <v>179</v>
      </c>
      <c r="DA18" s="682"/>
      <c r="DB18" s="682"/>
      <c r="DC18" s="682"/>
      <c r="DD18" s="688" t="s">
        <v>179</v>
      </c>
      <c r="DE18" s="680"/>
      <c r="DF18" s="680"/>
      <c r="DG18" s="680"/>
      <c r="DH18" s="680"/>
      <c r="DI18" s="680"/>
      <c r="DJ18" s="680"/>
      <c r="DK18" s="680"/>
      <c r="DL18" s="680"/>
      <c r="DM18" s="680"/>
      <c r="DN18" s="680"/>
      <c r="DO18" s="680"/>
      <c r="DP18" s="681"/>
      <c r="DQ18" s="688" t="s">
        <v>179</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1142830</v>
      </c>
      <c r="S19" s="680"/>
      <c r="T19" s="680"/>
      <c r="U19" s="680"/>
      <c r="V19" s="680"/>
      <c r="W19" s="680"/>
      <c r="X19" s="680"/>
      <c r="Y19" s="681"/>
      <c r="Z19" s="682">
        <v>1.5</v>
      </c>
      <c r="AA19" s="682"/>
      <c r="AB19" s="682"/>
      <c r="AC19" s="682"/>
      <c r="AD19" s="683">
        <v>1142830</v>
      </c>
      <c r="AE19" s="683"/>
      <c r="AF19" s="683"/>
      <c r="AG19" s="683"/>
      <c r="AH19" s="683"/>
      <c r="AI19" s="683"/>
      <c r="AJ19" s="683"/>
      <c r="AK19" s="683"/>
      <c r="AL19" s="684">
        <v>2.4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1428778</v>
      </c>
      <c r="BH19" s="680"/>
      <c r="BI19" s="680"/>
      <c r="BJ19" s="680"/>
      <c r="BK19" s="680"/>
      <c r="BL19" s="680"/>
      <c r="BM19" s="680"/>
      <c r="BN19" s="681"/>
      <c r="BO19" s="682">
        <v>3.4</v>
      </c>
      <c r="BP19" s="682"/>
      <c r="BQ19" s="682"/>
      <c r="BR19" s="682"/>
      <c r="BS19" s="688" t="s">
        <v>179</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179</v>
      </c>
      <c r="CS19" s="680"/>
      <c r="CT19" s="680"/>
      <c r="CU19" s="680"/>
      <c r="CV19" s="680"/>
      <c r="CW19" s="680"/>
      <c r="CX19" s="680"/>
      <c r="CY19" s="681"/>
      <c r="CZ19" s="682" t="s">
        <v>179</v>
      </c>
      <c r="DA19" s="682"/>
      <c r="DB19" s="682"/>
      <c r="DC19" s="682"/>
      <c r="DD19" s="688" t="s">
        <v>179</v>
      </c>
      <c r="DE19" s="680"/>
      <c r="DF19" s="680"/>
      <c r="DG19" s="680"/>
      <c r="DH19" s="680"/>
      <c r="DI19" s="680"/>
      <c r="DJ19" s="680"/>
      <c r="DK19" s="680"/>
      <c r="DL19" s="680"/>
      <c r="DM19" s="680"/>
      <c r="DN19" s="680"/>
      <c r="DO19" s="680"/>
      <c r="DP19" s="681"/>
      <c r="DQ19" s="688" t="s">
        <v>179</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634716</v>
      </c>
      <c r="S20" s="680"/>
      <c r="T20" s="680"/>
      <c r="U20" s="680"/>
      <c r="V20" s="680"/>
      <c r="W20" s="680"/>
      <c r="X20" s="680"/>
      <c r="Y20" s="681"/>
      <c r="Z20" s="682">
        <v>0.8</v>
      </c>
      <c r="AA20" s="682"/>
      <c r="AB20" s="682"/>
      <c r="AC20" s="682"/>
      <c r="AD20" s="683" t="s">
        <v>179</v>
      </c>
      <c r="AE20" s="683"/>
      <c r="AF20" s="683"/>
      <c r="AG20" s="683"/>
      <c r="AH20" s="683"/>
      <c r="AI20" s="683"/>
      <c r="AJ20" s="683"/>
      <c r="AK20" s="683"/>
      <c r="AL20" s="684" t="s">
        <v>179</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1428778</v>
      </c>
      <c r="BH20" s="680"/>
      <c r="BI20" s="680"/>
      <c r="BJ20" s="680"/>
      <c r="BK20" s="680"/>
      <c r="BL20" s="680"/>
      <c r="BM20" s="680"/>
      <c r="BN20" s="681"/>
      <c r="BO20" s="682">
        <v>3.4</v>
      </c>
      <c r="BP20" s="682"/>
      <c r="BQ20" s="682"/>
      <c r="BR20" s="682"/>
      <c r="BS20" s="688" t="s">
        <v>179</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75567259</v>
      </c>
      <c r="CS20" s="680"/>
      <c r="CT20" s="680"/>
      <c r="CU20" s="680"/>
      <c r="CV20" s="680"/>
      <c r="CW20" s="680"/>
      <c r="CX20" s="680"/>
      <c r="CY20" s="681"/>
      <c r="CZ20" s="682">
        <v>100</v>
      </c>
      <c r="DA20" s="682"/>
      <c r="DB20" s="682"/>
      <c r="DC20" s="682"/>
      <c r="DD20" s="688">
        <v>7370048</v>
      </c>
      <c r="DE20" s="680"/>
      <c r="DF20" s="680"/>
      <c r="DG20" s="680"/>
      <c r="DH20" s="680"/>
      <c r="DI20" s="680"/>
      <c r="DJ20" s="680"/>
      <c r="DK20" s="680"/>
      <c r="DL20" s="680"/>
      <c r="DM20" s="680"/>
      <c r="DN20" s="680"/>
      <c r="DO20" s="680"/>
      <c r="DP20" s="681"/>
      <c r="DQ20" s="688">
        <v>49897823</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262</v>
      </c>
      <c r="S21" s="680"/>
      <c r="T21" s="680"/>
      <c r="U21" s="680"/>
      <c r="V21" s="680"/>
      <c r="W21" s="680"/>
      <c r="X21" s="680"/>
      <c r="Y21" s="681"/>
      <c r="Z21" s="682">
        <v>0</v>
      </c>
      <c r="AA21" s="682"/>
      <c r="AB21" s="682"/>
      <c r="AC21" s="682"/>
      <c r="AD21" s="683" t="s">
        <v>179</v>
      </c>
      <c r="AE21" s="683"/>
      <c r="AF21" s="683"/>
      <c r="AG21" s="683"/>
      <c r="AH21" s="683"/>
      <c r="AI21" s="683"/>
      <c r="AJ21" s="683"/>
      <c r="AK21" s="683"/>
      <c r="AL21" s="684" t="s">
        <v>179</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3340</v>
      </c>
      <c r="BH21" s="680"/>
      <c r="BI21" s="680"/>
      <c r="BJ21" s="680"/>
      <c r="BK21" s="680"/>
      <c r="BL21" s="680"/>
      <c r="BM21" s="680"/>
      <c r="BN21" s="681"/>
      <c r="BO21" s="682">
        <v>0</v>
      </c>
      <c r="BP21" s="682"/>
      <c r="BQ21" s="682"/>
      <c r="BR21" s="682"/>
      <c r="BS21" s="688" t="s">
        <v>179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50073423</v>
      </c>
      <c r="S22" s="680"/>
      <c r="T22" s="680"/>
      <c r="U22" s="680"/>
      <c r="V22" s="680"/>
      <c r="W22" s="680"/>
      <c r="X22" s="680"/>
      <c r="Y22" s="681"/>
      <c r="Z22" s="682">
        <v>64.099999999999994</v>
      </c>
      <c r="AA22" s="682"/>
      <c r="AB22" s="682"/>
      <c r="AC22" s="682"/>
      <c r="AD22" s="683">
        <v>48013007</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179</v>
      </c>
      <c r="BH22" s="680"/>
      <c r="BI22" s="680"/>
      <c r="BJ22" s="680"/>
      <c r="BK22" s="680"/>
      <c r="BL22" s="680"/>
      <c r="BM22" s="680"/>
      <c r="BN22" s="681"/>
      <c r="BO22" s="682" t="s">
        <v>179</v>
      </c>
      <c r="BP22" s="682"/>
      <c r="BQ22" s="682"/>
      <c r="BR22" s="682"/>
      <c r="BS22" s="688" t="s">
        <v>179</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40695</v>
      </c>
      <c r="S23" s="680"/>
      <c r="T23" s="680"/>
      <c r="U23" s="680"/>
      <c r="V23" s="680"/>
      <c r="W23" s="680"/>
      <c r="X23" s="680"/>
      <c r="Y23" s="681"/>
      <c r="Z23" s="682">
        <v>0.1</v>
      </c>
      <c r="AA23" s="682"/>
      <c r="AB23" s="682"/>
      <c r="AC23" s="682"/>
      <c r="AD23" s="683">
        <v>40695</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1425438</v>
      </c>
      <c r="BH23" s="680"/>
      <c r="BI23" s="680"/>
      <c r="BJ23" s="680"/>
      <c r="BK23" s="680"/>
      <c r="BL23" s="680"/>
      <c r="BM23" s="680"/>
      <c r="BN23" s="681"/>
      <c r="BO23" s="682">
        <v>3.4</v>
      </c>
      <c r="BP23" s="682"/>
      <c r="BQ23" s="682"/>
      <c r="BR23" s="682"/>
      <c r="BS23" s="688" t="s">
        <v>179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1476171</v>
      </c>
      <c r="S24" s="680"/>
      <c r="T24" s="680"/>
      <c r="U24" s="680"/>
      <c r="V24" s="680"/>
      <c r="W24" s="680"/>
      <c r="X24" s="680"/>
      <c r="Y24" s="681"/>
      <c r="Z24" s="682">
        <v>1.9</v>
      </c>
      <c r="AA24" s="682"/>
      <c r="AB24" s="682"/>
      <c r="AC24" s="682"/>
      <c r="AD24" s="683" t="s">
        <v>179</v>
      </c>
      <c r="AE24" s="683"/>
      <c r="AF24" s="683"/>
      <c r="AG24" s="683"/>
      <c r="AH24" s="683"/>
      <c r="AI24" s="683"/>
      <c r="AJ24" s="683"/>
      <c r="AK24" s="683"/>
      <c r="AL24" s="684" t="s">
        <v>179</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179</v>
      </c>
      <c r="BH24" s="680"/>
      <c r="BI24" s="680"/>
      <c r="BJ24" s="680"/>
      <c r="BK24" s="680"/>
      <c r="BL24" s="680"/>
      <c r="BM24" s="680"/>
      <c r="BN24" s="681"/>
      <c r="BO24" s="682" t="s">
        <v>179</v>
      </c>
      <c r="BP24" s="682"/>
      <c r="BQ24" s="682"/>
      <c r="BR24" s="682"/>
      <c r="BS24" s="688" t="s">
        <v>179</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39523343</v>
      </c>
      <c r="CS24" s="669"/>
      <c r="CT24" s="669"/>
      <c r="CU24" s="669"/>
      <c r="CV24" s="669"/>
      <c r="CW24" s="669"/>
      <c r="CX24" s="669"/>
      <c r="CY24" s="670"/>
      <c r="CZ24" s="673">
        <v>52.3</v>
      </c>
      <c r="DA24" s="674"/>
      <c r="DB24" s="674"/>
      <c r="DC24" s="693"/>
      <c r="DD24" s="712">
        <v>24742647</v>
      </c>
      <c r="DE24" s="669"/>
      <c r="DF24" s="669"/>
      <c r="DG24" s="669"/>
      <c r="DH24" s="669"/>
      <c r="DI24" s="669"/>
      <c r="DJ24" s="669"/>
      <c r="DK24" s="670"/>
      <c r="DL24" s="712">
        <v>24742056</v>
      </c>
      <c r="DM24" s="669"/>
      <c r="DN24" s="669"/>
      <c r="DO24" s="669"/>
      <c r="DP24" s="669"/>
      <c r="DQ24" s="669"/>
      <c r="DR24" s="669"/>
      <c r="DS24" s="669"/>
      <c r="DT24" s="669"/>
      <c r="DU24" s="669"/>
      <c r="DV24" s="670"/>
      <c r="DW24" s="673">
        <v>50.6</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1307511</v>
      </c>
      <c r="S25" s="680"/>
      <c r="T25" s="680"/>
      <c r="U25" s="680"/>
      <c r="V25" s="680"/>
      <c r="W25" s="680"/>
      <c r="X25" s="680"/>
      <c r="Y25" s="681"/>
      <c r="Z25" s="682">
        <v>1.7</v>
      </c>
      <c r="AA25" s="682"/>
      <c r="AB25" s="682"/>
      <c r="AC25" s="682"/>
      <c r="AD25" s="683">
        <v>88671</v>
      </c>
      <c r="AE25" s="683"/>
      <c r="AF25" s="683"/>
      <c r="AG25" s="683"/>
      <c r="AH25" s="683"/>
      <c r="AI25" s="683"/>
      <c r="AJ25" s="683"/>
      <c r="AK25" s="683"/>
      <c r="AL25" s="684">
        <v>0.2</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179</v>
      </c>
      <c r="BH25" s="680"/>
      <c r="BI25" s="680"/>
      <c r="BJ25" s="680"/>
      <c r="BK25" s="680"/>
      <c r="BL25" s="680"/>
      <c r="BM25" s="680"/>
      <c r="BN25" s="681"/>
      <c r="BO25" s="682" t="s">
        <v>179</v>
      </c>
      <c r="BP25" s="682"/>
      <c r="BQ25" s="682"/>
      <c r="BR25" s="682"/>
      <c r="BS25" s="688" t="s">
        <v>179</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11763275</v>
      </c>
      <c r="CS25" s="715"/>
      <c r="CT25" s="715"/>
      <c r="CU25" s="715"/>
      <c r="CV25" s="715"/>
      <c r="CW25" s="715"/>
      <c r="CX25" s="715"/>
      <c r="CY25" s="716"/>
      <c r="CZ25" s="684">
        <v>15.6</v>
      </c>
      <c r="DA25" s="713"/>
      <c r="DB25" s="713"/>
      <c r="DC25" s="717"/>
      <c r="DD25" s="688">
        <v>11078522</v>
      </c>
      <c r="DE25" s="715"/>
      <c r="DF25" s="715"/>
      <c r="DG25" s="715"/>
      <c r="DH25" s="715"/>
      <c r="DI25" s="715"/>
      <c r="DJ25" s="715"/>
      <c r="DK25" s="716"/>
      <c r="DL25" s="688">
        <v>11078151</v>
      </c>
      <c r="DM25" s="715"/>
      <c r="DN25" s="715"/>
      <c r="DO25" s="715"/>
      <c r="DP25" s="715"/>
      <c r="DQ25" s="715"/>
      <c r="DR25" s="715"/>
      <c r="DS25" s="715"/>
      <c r="DT25" s="715"/>
      <c r="DU25" s="715"/>
      <c r="DV25" s="716"/>
      <c r="DW25" s="684">
        <v>22.7</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691243</v>
      </c>
      <c r="S26" s="680"/>
      <c r="T26" s="680"/>
      <c r="U26" s="680"/>
      <c r="V26" s="680"/>
      <c r="W26" s="680"/>
      <c r="X26" s="680"/>
      <c r="Y26" s="681"/>
      <c r="Z26" s="682">
        <v>0.9</v>
      </c>
      <c r="AA26" s="682"/>
      <c r="AB26" s="682"/>
      <c r="AC26" s="682"/>
      <c r="AD26" s="683" t="s">
        <v>179</v>
      </c>
      <c r="AE26" s="683"/>
      <c r="AF26" s="683"/>
      <c r="AG26" s="683"/>
      <c r="AH26" s="683"/>
      <c r="AI26" s="683"/>
      <c r="AJ26" s="683"/>
      <c r="AK26" s="683"/>
      <c r="AL26" s="684" t="s">
        <v>179</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179</v>
      </c>
      <c r="BH26" s="680"/>
      <c r="BI26" s="680"/>
      <c r="BJ26" s="680"/>
      <c r="BK26" s="680"/>
      <c r="BL26" s="680"/>
      <c r="BM26" s="680"/>
      <c r="BN26" s="681"/>
      <c r="BO26" s="682" t="s">
        <v>179</v>
      </c>
      <c r="BP26" s="682"/>
      <c r="BQ26" s="682"/>
      <c r="BR26" s="682"/>
      <c r="BS26" s="688" t="s">
        <v>179</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8455147</v>
      </c>
      <c r="CS26" s="680"/>
      <c r="CT26" s="680"/>
      <c r="CU26" s="680"/>
      <c r="CV26" s="680"/>
      <c r="CW26" s="680"/>
      <c r="CX26" s="680"/>
      <c r="CY26" s="681"/>
      <c r="CZ26" s="684">
        <v>11.2</v>
      </c>
      <c r="DA26" s="713"/>
      <c r="DB26" s="713"/>
      <c r="DC26" s="717"/>
      <c r="DD26" s="688">
        <v>7820298</v>
      </c>
      <c r="DE26" s="680"/>
      <c r="DF26" s="680"/>
      <c r="DG26" s="680"/>
      <c r="DH26" s="680"/>
      <c r="DI26" s="680"/>
      <c r="DJ26" s="680"/>
      <c r="DK26" s="681"/>
      <c r="DL26" s="688" t="s">
        <v>179</v>
      </c>
      <c r="DM26" s="680"/>
      <c r="DN26" s="680"/>
      <c r="DO26" s="680"/>
      <c r="DP26" s="680"/>
      <c r="DQ26" s="680"/>
      <c r="DR26" s="680"/>
      <c r="DS26" s="680"/>
      <c r="DT26" s="680"/>
      <c r="DU26" s="680"/>
      <c r="DV26" s="681"/>
      <c r="DW26" s="684" t="s">
        <v>179</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11172386</v>
      </c>
      <c r="S27" s="680"/>
      <c r="T27" s="680"/>
      <c r="U27" s="680"/>
      <c r="V27" s="680"/>
      <c r="W27" s="680"/>
      <c r="X27" s="680"/>
      <c r="Y27" s="681"/>
      <c r="Z27" s="682">
        <v>14.3</v>
      </c>
      <c r="AA27" s="682"/>
      <c r="AB27" s="682"/>
      <c r="AC27" s="682"/>
      <c r="AD27" s="683" t="s">
        <v>179</v>
      </c>
      <c r="AE27" s="683"/>
      <c r="AF27" s="683"/>
      <c r="AG27" s="683"/>
      <c r="AH27" s="683"/>
      <c r="AI27" s="683"/>
      <c r="AJ27" s="683"/>
      <c r="AK27" s="683"/>
      <c r="AL27" s="684" t="s">
        <v>179</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42291640</v>
      </c>
      <c r="BH27" s="680"/>
      <c r="BI27" s="680"/>
      <c r="BJ27" s="680"/>
      <c r="BK27" s="680"/>
      <c r="BL27" s="680"/>
      <c r="BM27" s="680"/>
      <c r="BN27" s="681"/>
      <c r="BO27" s="682">
        <v>100</v>
      </c>
      <c r="BP27" s="682"/>
      <c r="BQ27" s="682"/>
      <c r="BR27" s="682"/>
      <c r="BS27" s="688">
        <v>1618955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20250239</v>
      </c>
      <c r="CS27" s="715"/>
      <c r="CT27" s="715"/>
      <c r="CU27" s="715"/>
      <c r="CV27" s="715"/>
      <c r="CW27" s="715"/>
      <c r="CX27" s="715"/>
      <c r="CY27" s="716"/>
      <c r="CZ27" s="684">
        <v>26.8</v>
      </c>
      <c r="DA27" s="713"/>
      <c r="DB27" s="713"/>
      <c r="DC27" s="717"/>
      <c r="DD27" s="688">
        <v>6398683</v>
      </c>
      <c r="DE27" s="715"/>
      <c r="DF27" s="715"/>
      <c r="DG27" s="715"/>
      <c r="DH27" s="715"/>
      <c r="DI27" s="715"/>
      <c r="DJ27" s="715"/>
      <c r="DK27" s="716"/>
      <c r="DL27" s="688">
        <v>6398463</v>
      </c>
      <c r="DM27" s="715"/>
      <c r="DN27" s="715"/>
      <c r="DO27" s="715"/>
      <c r="DP27" s="715"/>
      <c r="DQ27" s="715"/>
      <c r="DR27" s="715"/>
      <c r="DS27" s="715"/>
      <c r="DT27" s="715"/>
      <c r="DU27" s="715"/>
      <c r="DV27" s="716"/>
      <c r="DW27" s="684">
        <v>13.1</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t="s">
        <v>179</v>
      </c>
      <c r="S28" s="680"/>
      <c r="T28" s="680"/>
      <c r="U28" s="680"/>
      <c r="V28" s="680"/>
      <c r="W28" s="680"/>
      <c r="X28" s="680"/>
      <c r="Y28" s="681"/>
      <c r="Z28" s="682" t="s">
        <v>179</v>
      </c>
      <c r="AA28" s="682"/>
      <c r="AB28" s="682"/>
      <c r="AC28" s="682"/>
      <c r="AD28" s="683" t="s">
        <v>179</v>
      </c>
      <c r="AE28" s="683"/>
      <c r="AF28" s="683"/>
      <c r="AG28" s="683"/>
      <c r="AH28" s="683"/>
      <c r="AI28" s="683"/>
      <c r="AJ28" s="683"/>
      <c r="AK28" s="683"/>
      <c r="AL28" s="684" t="s">
        <v>179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7509829</v>
      </c>
      <c r="CS28" s="680"/>
      <c r="CT28" s="680"/>
      <c r="CU28" s="680"/>
      <c r="CV28" s="680"/>
      <c r="CW28" s="680"/>
      <c r="CX28" s="680"/>
      <c r="CY28" s="681"/>
      <c r="CZ28" s="684">
        <v>9.9</v>
      </c>
      <c r="DA28" s="713"/>
      <c r="DB28" s="713"/>
      <c r="DC28" s="717"/>
      <c r="DD28" s="688">
        <v>7265442</v>
      </c>
      <c r="DE28" s="680"/>
      <c r="DF28" s="680"/>
      <c r="DG28" s="680"/>
      <c r="DH28" s="680"/>
      <c r="DI28" s="680"/>
      <c r="DJ28" s="680"/>
      <c r="DK28" s="681"/>
      <c r="DL28" s="688">
        <v>7265442</v>
      </c>
      <c r="DM28" s="680"/>
      <c r="DN28" s="680"/>
      <c r="DO28" s="680"/>
      <c r="DP28" s="680"/>
      <c r="DQ28" s="680"/>
      <c r="DR28" s="680"/>
      <c r="DS28" s="680"/>
      <c r="DT28" s="680"/>
      <c r="DU28" s="680"/>
      <c r="DV28" s="681"/>
      <c r="DW28" s="684">
        <v>14.9</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6166244</v>
      </c>
      <c r="S29" s="680"/>
      <c r="T29" s="680"/>
      <c r="U29" s="680"/>
      <c r="V29" s="680"/>
      <c r="W29" s="680"/>
      <c r="X29" s="680"/>
      <c r="Y29" s="681"/>
      <c r="Z29" s="682">
        <v>7.9</v>
      </c>
      <c r="AA29" s="682"/>
      <c r="AB29" s="682"/>
      <c r="AC29" s="682"/>
      <c r="AD29" s="683" t="s">
        <v>179</v>
      </c>
      <c r="AE29" s="683"/>
      <c r="AF29" s="683"/>
      <c r="AG29" s="683"/>
      <c r="AH29" s="683"/>
      <c r="AI29" s="683"/>
      <c r="AJ29" s="683"/>
      <c r="AK29" s="683"/>
      <c r="AL29" s="684" t="s">
        <v>179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7509829</v>
      </c>
      <c r="CS29" s="715"/>
      <c r="CT29" s="715"/>
      <c r="CU29" s="715"/>
      <c r="CV29" s="715"/>
      <c r="CW29" s="715"/>
      <c r="CX29" s="715"/>
      <c r="CY29" s="716"/>
      <c r="CZ29" s="684">
        <v>9.9</v>
      </c>
      <c r="DA29" s="713"/>
      <c r="DB29" s="713"/>
      <c r="DC29" s="717"/>
      <c r="DD29" s="688">
        <v>7265442</v>
      </c>
      <c r="DE29" s="715"/>
      <c r="DF29" s="715"/>
      <c r="DG29" s="715"/>
      <c r="DH29" s="715"/>
      <c r="DI29" s="715"/>
      <c r="DJ29" s="715"/>
      <c r="DK29" s="716"/>
      <c r="DL29" s="688">
        <v>7265442</v>
      </c>
      <c r="DM29" s="715"/>
      <c r="DN29" s="715"/>
      <c r="DO29" s="715"/>
      <c r="DP29" s="715"/>
      <c r="DQ29" s="715"/>
      <c r="DR29" s="715"/>
      <c r="DS29" s="715"/>
      <c r="DT29" s="715"/>
      <c r="DU29" s="715"/>
      <c r="DV29" s="716"/>
      <c r="DW29" s="684">
        <v>14.9</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82221</v>
      </c>
      <c r="S30" s="680"/>
      <c r="T30" s="680"/>
      <c r="U30" s="680"/>
      <c r="V30" s="680"/>
      <c r="W30" s="680"/>
      <c r="X30" s="680"/>
      <c r="Y30" s="681"/>
      <c r="Z30" s="682">
        <v>0.1</v>
      </c>
      <c r="AA30" s="682"/>
      <c r="AB30" s="682"/>
      <c r="AC30" s="682"/>
      <c r="AD30" s="683">
        <v>28284</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98.9</v>
      </c>
      <c r="BH30" s="740"/>
      <c r="BI30" s="740"/>
      <c r="BJ30" s="740"/>
      <c r="BK30" s="740"/>
      <c r="BL30" s="740"/>
      <c r="BM30" s="674">
        <v>94.4</v>
      </c>
      <c r="BN30" s="740"/>
      <c r="BO30" s="740"/>
      <c r="BP30" s="740"/>
      <c r="BQ30" s="741"/>
      <c r="BR30" s="739">
        <v>98.8</v>
      </c>
      <c r="BS30" s="740"/>
      <c r="BT30" s="740"/>
      <c r="BU30" s="740"/>
      <c r="BV30" s="740"/>
      <c r="BW30" s="740"/>
      <c r="BX30" s="674">
        <v>93.7</v>
      </c>
      <c r="BY30" s="740"/>
      <c r="BZ30" s="740"/>
      <c r="CA30" s="740"/>
      <c r="CB30" s="741"/>
      <c r="CD30" s="744"/>
      <c r="CE30" s="745"/>
      <c r="CF30" s="694" t="s">
        <v>310</v>
      </c>
      <c r="CG30" s="695"/>
      <c r="CH30" s="695"/>
      <c r="CI30" s="695"/>
      <c r="CJ30" s="695"/>
      <c r="CK30" s="695"/>
      <c r="CL30" s="695"/>
      <c r="CM30" s="695"/>
      <c r="CN30" s="695"/>
      <c r="CO30" s="695"/>
      <c r="CP30" s="695"/>
      <c r="CQ30" s="696"/>
      <c r="CR30" s="679">
        <v>6932390</v>
      </c>
      <c r="CS30" s="680"/>
      <c r="CT30" s="680"/>
      <c r="CU30" s="680"/>
      <c r="CV30" s="680"/>
      <c r="CW30" s="680"/>
      <c r="CX30" s="680"/>
      <c r="CY30" s="681"/>
      <c r="CZ30" s="684">
        <v>9.1999999999999993</v>
      </c>
      <c r="DA30" s="713"/>
      <c r="DB30" s="713"/>
      <c r="DC30" s="717"/>
      <c r="DD30" s="688">
        <v>6720233</v>
      </c>
      <c r="DE30" s="680"/>
      <c r="DF30" s="680"/>
      <c r="DG30" s="680"/>
      <c r="DH30" s="680"/>
      <c r="DI30" s="680"/>
      <c r="DJ30" s="680"/>
      <c r="DK30" s="681"/>
      <c r="DL30" s="688">
        <v>6720233</v>
      </c>
      <c r="DM30" s="680"/>
      <c r="DN30" s="680"/>
      <c r="DO30" s="680"/>
      <c r="DP30" s="680"/>
      <c r="DQ30" s="680"/>
      <c r="DR30" s="680"/>
      <c r="DS30" s="680"/>
      <c r="DT30" s="680"/>
      <c r="DU30" s="680"/>
      <c r="DV30" s="681"/>
      <c r="DW30" s="684">
        <v>13.8</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55754</v>
      </c>
      <c r="S31" s="680"/>
      <c r="T31" s="680"/>
      <c r="U31" s="680"/>
      <c r="V31" s="680"/>
      <c r="W31" s="680"/>
      <c r="X31" s="680"/>
      <c r="Y31" s="681"/>
      <c r="Z31" s="682">
        <v>0.1</v>
      </c>
      <c r="AA31" s="682"/>
      <c r="AB31" s="682"/>
      <c r="AC31" s="682"/>
      <c r="AD31" s="683" t="s">
        <v>179</v>
      </c>
      <c r="AE31" s="683"/>
      <c r="AF31" s="683"/>
      <c r="AG31" s="683"/>
      <c r="AH31" s="683"/>
      <c r="AI31" s="683"/>
      <c r="AJ31" s="683"/>
      <c r="AK31" s="683"/>
      <c r="AL31" s="684" t="s">
        <v>179</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15"/>
      <c r="BI31" s="715"/>
      <c r="BJ31" s="715"/>
      <c r="BK31" s="715"/>
      <c r="BL31" s="715"/>
      <c r="BM31" s="685">
        <v>94.6</v>
      </c>
      <c r="BN31" s="737"/>
      <c r="BO31" s="737"/>
      <c r="BP31" s="737"/>
      <c r="BQ31" s="738"/>
      <c r="BR31" s="736">
        <v>98.7</v>
      </c>
      <c r="BS31" s="715"/>
      <c r="BT31" s="715"/>
      <c r="BU31" s="715"/>
      <c r="BV31" s="715"/>
      <c r="BW31" s="715"/>
      <c r="BX31" s="685">
        <v>93.6</v>
      </c>
      <c r="BY31" s="737"/>
      <c r="BZ31" s="737"/>
      <c r="CA31" s="737"/>
      <c r="CB31" s="738"/>
      <c r="CD31" s="744"/>
      <c r="CE31" s="745"/>
      <c r="CF31" s="694" t="s">
        <v>314</v>
      </c>
      <c r="CG31" s="695"/>
      <c r="CH31" s="695"/>
      <c r="CI31" s="695"/>
      <c r="CJ31" s="695"/>
      <c r="CK31" s="695"/>
      <c r="CL31" s="695"/>
      <c r="CM31" s="695"/>
      <c r="CN31" s="695"/>
      <c r="CO31" s="695"/>
      <c r="CP31" s="695"/>
      <c r="CQ31" s="696"/>
      <c r="CR31" s="679">
        <v>577439</v>
      </c>
      <c r="CS31" s="715"/>
      <c r="CT31" s="715"/>
      <c r="CU31" s="715"/>
      <c r="CV31" s="715"/>
      <c r="CW31" s="715"/>
      <c r="CX31" s="715"/>
      <c r="CY31" s="716"/>
      <c r="CZ31" s="684">
        <v>0.8</v>
      </c>
      <c r="DA31" s="713"/>
      <c r="DB31" s="713"/>
      <c r="DC31" s="717"/>
      <c r="DD31" s="688">
        <v>545209</v>
      </c>
      <c r="DE31" s="715"/>
      <c r="DF31" s="715"/>
      <c r="DG31" s="715"/>
      <c r="DH31" s="715"/>
      <c r="DI31" s="715"/>
      <c r="DJ31" s="715"/>
      <c r="DK31" s="716"/>
      <c r="DL31" s="688">
        <v>545209</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683515</v>
      </c>
      <c r="S32" s="680"/>
      <c r="T32" s="680"/>
      <c r="U32" s="680"/>
      <c r="V32" s="680"/>
      <c r="W32" s="680"/>
      <c r="X32" s="680"/>
      <c r="Y32" s="681"/>
      <c r="Z32" s="682">
        <v>0.9</v>
      </c>
      <c r="AA32" s="682"/>
      <c r="AB32" s="682"/>
      <c r="AC32" s="682"/>
      <c r="AD32" s="683" t="s">
        <v>179</v>
      </c>
      <c r="AE32" s="683"/>
      <c r="AF32" s="683"/>
      <c r="AG32" s="683"/>
      <c r="AH32" s="683"/>
      <c r="AI32" s="683"/>
      <c r="AJ32" s="683"/>
      <c r="AK32" s="683"/>
      <c r="AL32" s="684" t="s">
        <v>179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93.8</v>
      </c>
      <c r="BN32" s="749"/>
      <c r="BO32" s="749"/>
      <c r="BP32" s="749"/>
      <c r="BQ32" s="751"/>
      <c r="BR32" s="748">
        <v>98.8</v>
      </c>
      <c r="BS32" s="749"/>
      <c r="BT32" s="749"/>
      <c r="BU32" s="749"/>
      <c r="BV32" s="749"/>
      <c r="BW32" s="749"/>
      <c r="BX32" s="750">
        <v>93.2</v>
      </c>
      <c r="BY32" s="749"/>
      <c r="BZ32" s="749"/>
      <c r="CA32" s="749"/>
      <c r="CB32" s="751"/>
      <c r="CD32" s="746"/>
      <c r="CE32" s="747"/>
      <c r="CF32" s="694" t="s">
        <v>317</v>
      </c>
      <c r="CG32" s="695"/>
      <c r="CH32" s="695"/>
      <c r="CI32" s="695"/>
      <c r="CJ32" s="695"/>
      <c r="CK32" s="695"/>
      <c r="CL32" s="695"/>
      <c r="CM32" s="695"/>
      <c r="CN32" s="695"/>
      <c r="CO32" s="695"/>
      <c r="CP32" s="695"/>
      <c r="CQ32" s="696"/>
      <c r="CR32" s="679" t="s">
        <v>179</v>
      </c>
      <c r="CS32" s="680"/>
      <c r="CT32" s="680"/>
      <c r="CU32" s="680"/>
      <c r="CV32" s="680"/>
      <c r="CW32" s="680"/>
      <c r="CX32" s="680"/>
      <c r="CY32" s="681"/>
      <c r="CZ32" s="684" t="s">
        <v>179</v>
      </c>
      <c r="DA32" s="713"/>
      <c r="DB32" s="713"/>
      <c r="DC32" s="717"/>
      <c r="DD32" s="688" t="s">
        <v>179</v>
      </c>
      <c r="DE32" s="680"/>
      <c r="DF32" s="680"/>
      <c r="DG32" s="680"/>
      <c r="DH32" s="680"/>
      <c r="DI32" s="680"/>
      <c r="DJ32" s="680"/>
      <c r="DK32" s="681"/>
      <c r="DL32" s="688" t="s">
        <v>179</v>
      </c>
      <c r="DM32" s="680"/>
      <c r="DN32" s="680"/>
      <c r="DO32" s="680"/>
      <c r="DP32" s="680"/>
      <c r="DQ32" s="680"/>
      <c r="DR32" s="680"/>
      <c r="DS32" s="680"/>
      <c r="DT32" s="680"/>
      <c r="DU32" s="680"/>
      <c r="DV32" s="681"/>
      <c r="DW32" s="684" t="s">
        <v>179</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687878</v>
      </c>
      <c r="S33" s="680"/>
      <c r="T33" s="680"/>
      <c r="U33" s="680"/>
      <c r="V33" s="680"/>
      <c r="W33" s="680"/>
      <c r="X33" s="680"/>
      <c r="Y33" s="681"/>
      <c r="Z33" s="682">
        <v>0.9</v>
      </c>
      <c r="AA33" s="682"/>
      <c r="AB33" s="682"/>
      <c r="AC33" s="682"/>
      <c r="AD33" s="683" t="s">
        <v>179</v>
      </c>
      <c r="AE33" s="683"/>
      <c r="AF33" s="683"/>
      <c r="AG33" s="683"/>
      <c r="AH33" s="683"/>
      <c r="AI33" s="683"/>
      <c r="AJ33" s="683"/>
      <c r="AK33" s="683"/>
      <c r="AL33" s="684" t="s">
        <v>179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28664537</v>
      </c>
      <c r="CS33" s="715"/>
      <c r="CT33" s="715"/>
      <c r="CU33" s="715"/>
      <c r="CV33" s="715"/>
      <c r="CW33" s="715"/>
      <c r="CX33" s="715"/>
      <c r="CY33" s="716"/>
      <c r="CZ33" s="684">
        <v>37.9</v>
      </c>
      <c r="DA33" s="713"/>
      <c r="DB33" s="713"/>
      <c r="DC33" s="717"/>
      <c r="DD33" s="688">
        <v>22193479</v>
      </c>
      <c r="DE33" s="715"/>
      <c r="DF33" s="715"/>
      <c r="DG33" s="715"/>
      <c r="DH33" s="715"/>
      <c r="DI33" s="715"/>
      <c r="DJ33" s="715"/>
      <c r="DK33" s="716"/>
      <c r="DL33" s="688">
        <v>19510148</v>
      </c>
      <c r="DM33" s="715"/>
      <c r="DN33" s="715"/>
      <c r="DO33" s="715"/>
      <c r="DP33" s="715"/>
      <c r="DQ33" s="715"/>
      <c r="DR33" s="715"/>
      <c r="DS33" s="715"/>
      <c r="DT33" s="715"/>
      <c r="DU33" s="715"/>
      <c r="DV33" s="716"/>
      <c r="DW33" s="684">
        <v>39.9</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2639147</v>
      </c>
      <c r="S34" s="680"/>
      <c r="T34" s="680"/>
      <c r="U34" s="680"/>
      <c r="V34" s="680"/>
      <c r="W34" s="680"/>
      <c r="X34" s="680"/>
      <c r="Y34" s="681"/>
      <c r="Z34" s="682">
        <v>3.4</v>
      </c>
      <c r="AA34" s="682"/>
      <c r="AB34" s="682"/>
      <c r="AC34" s="682"/>
      <c r="AD34" s="683">
        <v>48</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14067978</v>
      </c>
      <c r="CS34" s="680"/>
      <c r="CT34" s="680"/>
      <c r="CU34" s="680"/>
      <c r="CV34" s="680"/>
      <c r="CW34" s="680"/>
      <c r="CX34" s="680"/>
      <c r="CY34" s="681"/>
      <c r="CZ34" s="684">
        <v>18.600000000000001</v>
      </c>
      <c r="DA34" s="713"/>
      <c r="DB34" s="713"/>
      <c r="DC34" s="717"/>
      <c r="DD34" s="688">
        <v>10606036</v>
      </c>
      <c r="DE34" s="680"/>
      <c r="DF34" s="680"/>
      <c r="DG34" s="680"/>
      <c r="DH34" s="680"/>
      <c r="DI34" s="680"/>
      <c r="DJ34" s="680"/>
      <c r="DK34" s="681"/>
      <c r="DL34" s="688">
        <v>10460596</v>
      </c>
      <c r="DM34" s="680"/>
      <c r="DN34" s="680"/>
      <c r="DO34" s="680"/>
      <c r="DP34" s="680"/>
      <c r="DQ34" s="680"/>
      <c r="DR34" s="680"/>
      <c r="DS34" s="680"/>
      <c r="DT34" s="680"/>
      <c r="DU34" s="680"/>
      <c r="DV34" s="681"/>
      <c r="DW34" s="684">
        <v>21.4</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3056434</v>
      </c>
      <c r="S35" s="680"/>
      <c r="T35" s="680"/>
      <c r="U35" s="680"/>
      <c r="V35" s="680"/>
      <c r="W35" s="680"/>
      <c r="X35" s="680"/>
      <c r="Y35" s="681"/>
      <c r="Z35" s="682">
        <v>3.9</v>
      </c>
      <c r="AA35" s="682"/>
      <c r="AB35" s="682"/>
      <c r="AC35" s="682"/>
      <c r="AD35" s="683" t="s">
        <v>179</v>
      </c>
      <c r="AE35" s="683"/>
      <c r="AF35" s="683"/>
      <c r="AG35" s="683"/>
      <c r="AH35" s="683"/>
      <c r="AI35" s="683"/>
      <c r="AJ35" s="683"/>
      <c r="AK35" s="683"/>
      <c r="AL35" s="684" t="s">
        <v>179</v>
      </c>
      <c r="AM35" s="685"/>
      <c r="AN35" s="685"/>
      <c r="AO35" s="686"/>
      <c r="AP35" s="234"/>
      <c r="AQ35" s="752" t="s">
        <v>325</v>
      </c>
      <c r="AR35" s="753"/>
      <c r="AS35" s="753"/>
      <c r="AT35" s="753"/>
      <c r="AU35" s="753"/>
      <c r="AV35" s="753"/>
      <c r="AW35" s="753"/>
      <c r="AX35" s="753"/>
      <c r="AY35" s="754"/>
      <c r="AZ35" s="668">
        <v>8485325</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92015</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346863</v>
      </c>
      <c r="CS35" s="715"/>
      <c r="CT35" s="715"/>
      <c r="CU35" s="715"/>
      <c r="CV35" s="715"/>
      <c r="CW35" s="715"/>
      <c r="CX35" s="715"/>
      <c r="CY35" s="716"/>
      <c r="CZ35" s="684">
        <v>0.5</v>
      </c>
      <c r="DA35" s="713"/>
      <c r="DB35" s="713"/>
      <c r="DC35" s="717"/>
      <c r="DD35" s="688">
        <v>304913</v>
      </c>
      <c r="DE35" s="715"/>
      <c r="DF35" s="715"/>
      <c r="DG35" s="715"/>
      <c r="DH35" s="715"/>
      <c r="DI35" s="715"/>
      <c r="DJ35" s="715"/>
      <c r="DK35" s="716"/>
      <c r="DL35" s="688">
        <v>304913</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179</v>
      </c>
      <c r="S36" s="680"/>
      <c r="T36" s="680"/>
      <c r="U36" s="680"/>
      <c r="V36" s="680"/>
      <c r="W36" s="680"/>
      <c r="X36" s="680"/>
      <c r="Y36" s="681"/>
      <c r="Z36" s="682" t="s">
        <v>179</v>
      </c>
      <c r="AA36" s="682"/>
      <c r="AB36" s="682"/>
      <c r="AC36" s="682"/>
      <c r="AD36" s="683" t="s">
        <v>179</v>
      </c>
      <c r="AE36" s="683"/>
      <c r="AF36" s="683"/>
      <c r="AG36" s="683"/>
      <c r="AH36" s="683"/>
      <c r="AI36" s="683"/>
      <c r="AJ36" s="683"/>
      <c r="AK36" s="683"/>
      <c r="AL36" s="684" t="s">
        <v>179</v>
      </c>
      <c r="AM36" s="685"/>
      <c r="AN36" s="685"/>
      <c r="AO36" s="686"/>
      <c r="AQ36" s="756" t="s">
        <v>329</v>
      </c>
      <c r="AR36" s="757"/>
      <c r="AS36" s="757"/>
      <c r="AT36" s="757"/>
      <c r="AU36" s="757"/>
      <c r="AV36" s="757"/>
      <c r="AW36" s="757"/>
      <c r="AX36" s="757"/>
      <c r="AY36" s="758"/>
      <c r="AZ36" s="679">
        <v>2473604</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-25979</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7108952</v>
      </c>
      <c r="CS36" s="680"/>
      <c r="CT36" s="680"/>
      <c r="CU36" s="680"/>
      <c r="CV36" s="680"/>
      <c r="CW36" s="680"/>
      <c r="CX36" s="680"/>
      <c r="CY36" s="681"/>
      <c r="CZ36" s="684">
        <v>9.4</v>
      </c>
      <c r="DA36" s="713"/>
      <c r="DB36" s="713"/>
      <c r="DC36" s="717"/>
      <c r="DD36" s="688">
        <v>6518109</v>
      </c>
      <c r="DE36" s="680"/>
      <c r="DF36" s="680"/>
      <c r="DG36" s="680"/>
      <c r="DH36" s="680"/>
      <c r="DI36" s="680"/>
      <c r="DJ36" s="680"/>
      <c r="DK36" s="681"/>
      <c r="DL36" s="688">
        <v>4155420</v>
      </c>
      <c r="DM36" s="680"/>
      <c r="DN36" s="680"/>
      <c r="DO36" s="680"/>
      <c r="DP36" s="680"/>
      <c r="DQ36" s="680"/>
      <c r="DR36" s="680"/>
      <c r="DS36" s="680"/>
      <c r="DT36" s="680"/>
      <c r="DU36" s="680"/>
      <c r="DV36" s="681"/>
      <c r="DW36" s="684">
        <v>8.5</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v>699834</v>
      </c>
      <c r="S37" s="680"/>
      <c r="T37" s="680"/>
      <c r="U37" s="680"/>
      <c r="V37" s="680"/>
      <c r="W37" s="680"/>
      <c r="X37" s="680"/>
      <c r="Y37" s="681"/>
      <c r="Z37" s="682">
        <v>0.9</v>
      </c>
      <c r="AA37" s="682"/>
      <c r="AB37" s="682"/>
      <c r="AC37" s="682"/>
      <c r="AD37" s="683" t="s">
        <v>179</v>
      </c>
      <c r="AE37" s="683"/>
      <c r="AF37" s="683"/>
      <c r="AG37" s="683"/>
      <c r="AH37" s="683"/>
      <c r="AI37" s="683"/>
      <c r="AJ37" s="683"/>
      <c r="AK37" s="683"/>
      <c r="AL37" s="684" t="s">
        <v>179</v>
      </c>
      <c r="AM37" s="685"/>
      <c r="AN37" s="685"/>
      <c r="AO37" s="686"/>
      <c r="AQ37" s="756" t="s">
        <v>333</v>
      </c>
      <c r="AR37" s="757"/>
      <c r="AS37" s="757"/>
      <c r="AT37" s="757"/>
      <c r="AU37" s="757"/>
      <c r="AV37" s="757"/>
      <c r="AW37" s="757"/>
      <c r="AX37" s="757"/>
      <c r="AY37" s="758"/>
      <c r="AZ37" s="679">
        <v>45752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30222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831242</v>
      </c>
      <c r="CS37" s="715"/>
      <c r="CT37" s="715"/>
      <c r="CU37" s="715"/>
      <c r="CV37" s="715"/>
      <c r="CW37" s="715"/>
      <c r="CX37" s="715"/>
      <c r="CY37" s="716"/>
      <c r="CZ37" s="684">
        <v>1.1000000000000001</v>
      </c>
      <c r="DA37" s="713"/>
      <c r="DB37" s="713"/>
      <c r="DC37" s="717"/>
      <c r="DD37" s="688">
        <v>831242</v>
      </c>
      <c r="DE37" s="715"/>
      <c r="DF37" s="715"/>
      <c r="DG37" s="715"/>
      <c r="DH37" s="715"/>
      <c r="DI37" s="715"/>
      <c r="DJ37" s="715"/>
      <c r="DK37" s="716"/>
      <c r="DL37" s="688">
        <v>494605</v>
      </c>
      <c r="DM37" s="715"/>
      <c r="DN37" s="715"/>
      <c r="DO37" s="715"/>
      <c r="DP37" s="715"/>
      <c r="DQ37" s="715"/>
      <c r="DR37" s="715"/>
      <c r="DS37" s="715"/>
      <c r="DT37" s="715"/>
      <c r="DU37" s="715"/>
      <c r="DV37" s="716"/>
      <c r="DW37" s="684">
        <v>1</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78132622</v>
      </c>
      <c r="S38" s="760"/>
      <c r="T38" s="760"/>
      <c r="U38" s="760"/>
      <c r="V38" s="760"/>
      <c r="W38" s="760"/>
      <c r="X38" s="760"/>
      <c r="Y38" s="761"/>
      <c r="Z38" s="762">
        <v>100</v>
      </c>
      <c r="AA38" s="762"/>
      <c r="AB38" s="762"/>
      <c r="AC38" s="762"/>
      <c r="AD38" s="763">
        <v>48170705</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179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49521</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5965969</v>
      </c>
      <c r="CS38" s="680"/>
      <c r="CT38" s="680"/>
      <c r="CU38" s="680"/>
      <c r="CV38" s="680"/>
      <c r="CW38" s="680"/>
      <c r="CX38" s="680"/>
      <c r="CY38" s="681"/>
      <c r="CZ38" s="684">
        <v>7.9</v>
      </c>
      <c r="DA38" s="713"/>
      <c r="DB38" s="713"/>
      <c r="DC38" s="717"/>
      <c r="DD38" s="688">
        <v>4760485</v>
      </c>
      <c r="DE38" s="680"/>
      <c r="DF38" s="680"/>
      <c r="DG38" s="680"/>
      <c r="DH38" s="680"/>
      <c r="DI38" s="680"/>
      <c r="DJ38" s="680"/>
      <c r="DK38" s="681"/>
      <c r="DL38" s="688">
        <v>4585283</v>
      </c>
      <c r="DM38" s="680"/>
      <c r="DN38" s="680"/>
      <c r="DO38" s="680"/>
      <c r="DP38" s="680"/>
      <c r="DQ38" s="680"/>
      <c r="DR38" s="680"/>
      <c r="DS38" s="680"/>
      <c r="DT38" s="680"/>
      <c r="DU38" s="680"/>
      <c r="DV38" s="681"/>
      <c r="DW38" s="684">
        <v>9.4</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t="s">
        <v>179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99</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32367</v>
      </c>
      <c r="CS39" s="715"/>
      <c r="CT39" s="715"/>
      <c r="CU39" s="715"/>
      <c r="CV39" s="715"/>
      <c r="CW39" s="715"/>
      <c r="CX39" s="715"/>
      <c r="CY39" s="716"/>
      <c r="CZ39" s="684">
        <v>0</v>
      </c>
      <c r="DA39" s="713"/>
      <c r="DB39" s="713"/>
      <c r="DC39" s="717"/>
      <c r="DD39" s="688" t="s">
        <v>344</v>
      </c>
      <c r="DE39" s="715"/>
      <c r="DF39" s="715"/>
      <c r="DG39" s="715"/>
      <c r="DH39" s="715"/>
      <c r="DI39" s="715"/>
      <c r="DJ39" s="715"/>
      <c r="DK39" s="716"/>
      <c r="DL39" s="688" t="s">
        <v>179</v>
      </c>
      <c r="DM39" s="715"/>
      <c r="DN39" s="715"/>
      <c r="DO39" s="715"/>
      <c r="DP39" s="715"/>
      <c r="DQ39" s="715"/>
      <c r="DR39" s="715"/>
      <c r="DS39" s="715"/>
      <c r="DT39" s="715"/>
      <c r="DU39" s="715"/>
      <c r="DV39" s="716"/>
      <c r="DW39" s="684" t="s">
        <v>179</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1594738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1142408</v>
      </c>
      <c r="CS40" s="680"/>
      <c r="CT40" s="680"/>
      <c r="CU40" s="680"/>
      <c r="CV40" s="680"/>
      <c r="CW40" s="680"/>
      <c r="CX40" s="680"/>
      <c r="CY40" s="681"/>
      <c r="CZ40" s="684">
        <v>1.5</v>
      </c>
      <c r="DA40" s="713"/>
      <c r="DB40" s="713"/>
      <c r="DC40" s="717"/>
      <c r="DD40" s="688">
        <v>3936</v>
      </c>
      <c r="DE40" s="680"/>
      <c r="DF40" s="680"/>
      <c r="DG40" s="680"/>
      <c r="DH40" s="680"/>
      <c r="DI40" s="680"/>
      <c r="DJ40" s="680"/>
      <c r="DK40" s="681"/>
      <c r="DL40" s="688">
        <v>3936</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4371231</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293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179</v>
      </c>
      <c r="CS41" s="715"/>
      <c r="CT41" s="715"/>
      <c r="CU41" s="715"/>
      <c r="CV41" s="715"/>
      <c r="CW41" s="715"/>
      <c r="CX41" s="715"/>
      <c r="CY41" s="716"/>
      <c r="CZ41" s="684" t="s">
        <v>344</v>
      </c>
      <c r="DA41" s="713"/>
      <c r="DB41" s="713"/>
      <c r="DC41" s="717"/>
      <c r="DD41" s="688" t="s">
        <v>344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7379379</v>
      </c>
      <c r="CS42" s="680"/>
      <c r="CT42" s="680"/>
      <c r="CU42" s="680"/>
      <c r="CV42" s="680"/>
      <c r="CW42" s="680"/>
      <c r="CX42" s="680"/>
      <c r="CY42" s="681"/>
      <c r="CZ42" s="684">
        <v>9.8000000000000007</v>
      </c>
      <c r="DA42" s="685"/>
      <c r="DB42" s="685"/>
      <c r="DC42" s="780"/>
      <c r="DD42" s="688">
        <v>2961697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488785</v>
      </c>
      <c r="CS43" s="715"/>
      <c r="CT43" s="715"/>
      <c r="CU43" s="715"/>
      <c r="CV43" s="715"/>
      <c r="CW43" s="715"/>
      <c r="CX43" s="715"/>
      <c r="CY43" s="716"/>
      <c r="CZ43" s="684">
        <v>0.6</v>
      </c>
      <c r="DA43" s="713"/>
      <c r="DB43" s="713"/>
      <c r="DC43" s="717"/>
      <c r="DD43" s="688">
        <v>488785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305</v>
      </c>
      <c r="CE44" s="792"/>
      <c r="CF44" s="676" t="s">
        <v>356</v>
      </c>
      <c r="CG44" s="677"/>
      <c r="CH44" s="677"/>
      <c r="CI44" s="677"/>
      <c r="CJ44" s="677"/>
      <c r="CK44" s="677"/>
      <c r="CL44" s="677"/>
      <c r="CM44" s="677"/>
      <c r="CN44" s="677"/>
      <c r="CO44" s="677"/>
      <c r="CP44" s="677"/>
      <c r="CQ44" s="678"/>
      <c r="CR44" s="679">
        <v>7370048</v>
      </c>
      <c r="CS44" s="680"/>
      <c r="CT44" s="680"/>
      <c r="CU44" s="680"/>
      <c r="CV44" s="680"/>
      <c r="CW44" s="680"/>
      <c r="CX44" s="680"/>
      <c r="CY44" s="681"/>
      <c r="CZ44" s="684">
        <v>9.8000000000000007</v>
      </c>
      <c r="DA44" s="685"/>
      <c r="DB44" s="685"/>
      <c r="DC44" s="780"/>
      <c r="DD44" s="688">
        <v>2961697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2533980</v>
      </c>
      <c r="CS45" s="715"/>
      <c r="CT45" s="715"/>
      <c r="CU45" s="715"/>
      <c r="CV45" s="715"/>
      <c r="CW45" s="715"/>
      <c r="CX45" s="715"/>
      <c r="CY45" s="716"/>
      <c r="CZ45" s="684">
        <v>3.4</v>
      </c>
      <c r="DA45" s="713"/>
      <c r="DB45" s="713"/>
      <c r="DC45" s="717"/>
      <c r="DD45" s="688">
        <v>552885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4761426</v>
      </c>
      <c r="CS46" s="680"/>
      <c r="CT46" s="680"/>
      <c r="CU46" s="680"/>
      <c r="CV46" s="680"/>
      <c r="CW46" s="680"/>
      <c r="CX46" s="680"/>
      <c r="CY46" s="681"/>
      <c r="CZ46" s="684">
        <v>6.3</v>
      </c>
      <c r="DA46" s="685"/>
      <c r="DB46" s="685"/>
      <c r="DC46" s="780"/>
      <c r="DD46" s="688">
        <v>2334170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9331</v>
      </c>
      <c r="CS47" s="715"/>
      <c r="CT47" s="715"/>
      <c r="CU47" s="715"/>
      <c r="CV47" s="715"/>
      <c r="CW47" s="715"/>
      <c r="CX47" s="715"/>
      <c r="CY47" s="716"/>
      <c r="CZ47" s="684">
        <v>0</v>
      </c>
      <c r="DA47" s="713"/>
      <c r="DB47" s="713"/>
      <c r="DC47" s="717"/>
      <c r="DD47" s="688" t="s">
        <v>179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344</v>
      </c>
      <c r="CS48" s="680"/>
      <c r="CT48" s="680"/>
      <c r="CU48" s="680"/>
      <c r="CV48" s="680"/>
      <c r="CW48" s="680"/>
      <c r="CX48" s="680"/>
      <c r="CY48" s="681"/>
      <c r="CZ48" s="684" t="s">
        <v>344</v>
      </c>
      <c r="DA48" s="685"/>
      <c r="DB48" s="685"/>
      <c r="DC48" s="780"/>
      <c r="DD48" s="688" t="s">
        <v>344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75567259</v>
      </c>
      <c r="CS49" s="749"/>
      <c r="CT49" s="749"/>
      <c r="CU49" s="749"/>
      <c r="CV49" s="749"/>
      <c r="CW49" s="749"/>
      <c r="CX49" s="749"/>
      <c r="CY49" s="781"/>
      <c r="CZ49" s="764">
        <v>100</v>
      </c>
      <c r="DA49" s="782"/>
      <c r="DB49" s="782"/>
      <c r="DC49" s="783"/>
      <c r="DD49" s="784">
        <v>49897823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HLpj3a3hXFQar4tP755y6V433lDBN/Z6RnJlEE1LDD6CYkbpFCZwZWULU37UM15rHPi0bsjU3p+OaeCBTWJglg==" saltValue="t4q8tBNJbLSbwPrfaIIi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78700</v>
      </c>
      <c r="R7" s="815"/>
      <c r="S7" s="815"/>
      <c r="T7" s="815"/>
      <c r="U7" s="815"/>
      <c r="V7" s="815">
        <v>76146</v>
      </c>
      <c r="W7" s="815"/>
      <c r="X7" s="815"/>
      <c r="Y7" s="815"/>
      <c r="Z7" s="815"/>
      <c r="AA7" s="815">
        <v>2555</v>
      </c>
      <c r="AB7" s="815"/>
      <c r="AC7" s="815"/>
      <c r="AD7" s="815"/>
      <c r="AE7" s="816"/>
      <c r="AF7" s="817">
        <v>1889</v>
      </c>
      <c r="AG7" s="818"/>
      <c r="AH7" s="818"/>
      <c r="AI7" s="818"/>
      <c r="AJ7" s="819"/>
      <c r="AK7" s="854">
        <v>131</v>
      </c>
      <c r="AL7" s="855"/>
      <c r="AM7" s="855"/>
      <c r="AN7" s="855"/>
      <c r="AO7" s="855"/>
      <c r="AP7" s="855">
        <v>64972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1</v>
      </c>
      <c r="CI7" s="852"/>
      <c r="CJ7" s="852"/>
      <c r="CK7" s="852"/>
      <c r="CL7" s="853"/>
      <c r="CM7" s="851">
        <v>104</v>
      </c>
      <c r="CN7" s="852"/>
      <c r="CO7" s="852"/>
      <c r="CP7" s="852"/>
      <c r="CQ7" s="853"/>
      <c r="CR7" s="851">
        <v>11</v>
      </c>
      <c r="CS7" s="852"/>
      <c r="CT7" s="852"/>
      <c r="CU7" s="852"/>
      <c r="CV7" s="853"/>
      <c r="CW7" s="851">
        <v>39</v>
      </c>
      <c r="CX7" s="852"/>
      <c r="CY7" s="852"/>
      <c r="CZ7" s="852"/>
      <c r="DA7" s="853"/>
      <c r="DB7" s="851" t="s">
        <v>579</v>
      </c>
      <c r="DC7" s="852"/>
      <c r="DD7" s="852"/>
      <c r="DE7" s="852"/>
      <c r="DF7" s="853"/>
      <c r="DG7" s="851" t="s">
        <v>579</v>
      </c>
      <c r="DH7" s="852"/>
      <c r="DI7" s="852"/>
      <c r="DJ7" s="852"/>
      <c r="DK7" s="853"/>
      <c r="DL7" s="851" t="s">
        <v>579</v>
      </c>
      <c r="DM7" s="852"/>
      <c r="DN7" s="852"/>
      <c r="DO7" s="852"/>
      <c r="DP7" s="853"/>
      <c r="DQ7" s="851" t="s">
        <v>579</v>
      </c>
      <c r="DR7" s="852"/>
      <c r="DS7" s="852"/>
      <c r="DT7" s="852"/>
      <c r="DU7" s="853"/>
      <c r="DV7" s="832"/>
      <c r="DW7" s="833"/>
      <c r="DX7" s="833"/>
      <c r="DY7" s="833"/>
      <c r="DZ7" s="834"/>
      <c r="EA7" s="254"/>
    </row>
    <row r="8" spans="1:131" s="255" customFormat="1" ht="26.25" customHeight="1" x14ac:dyDescent="0.2">
      <c r="A8" s="261">
        <v>2</v>
      </c>
      <c r="B8" s="835" t="s">
        <v>385</v>
      </c>
      <c r="C8" s="836"/>
      <c r="D8" s="836"/>
      <c r="E8" s="836"/>
      <c r="F8" s="836"/>
      <c r="G8" s="836"/>
      <c r="H8" s="836"/>
      <c r="I8" s="836"/>
      <c r="J8" s="836"/>
      <c r="K8" s="836"/>
      <c r="L8" s="836"/>
      <c r="M8" s="836"/>
      <c r="N8" s="836"/>
      <c r="O8" s="836"/>
      <c r="P8" s="837"/>
      <c r="Q8" s="838">
        <v>17</v>
      </c>
      <c r="R8" s="839"/>
      <c r="S8" s="839"/>
      <c r="T8" s="839"/>
      <c r="U8" s="839"/>
      <c r="V8" s="839">
        <v>14</v>
      </c>
      <c r="W8" s="839"/>
      <c r="X8" s="839"/>
      <c r="Y8" s="839"/>
      <c r="Z8" s="839"/>
      <c r="AA8" s="839">
        <v>3</v>
      </c>
      <c r="AB8" s="839"/>
      <c r="AC8" s="839"/>
      <c r="AD8" s="839"/>
      <c r="AE8" s="840"/>
      <c r="AF8" s="841">
        <v>3</v>
      </c>
      <c r="AG8" s="842"/>
      <c r="AH8" s="842"/>
      <c r="AI8" s="842"/>
      <c r="AJ8" s="843"/>
      <c r="AK8" s="844" t="s">
        <v>513</v>
      </c>
      <c r="AL8" s="845"/>
      <c r="AM8" s="845"/>
      <c r="AN8" s="845"/>
      <c r="AO8" s="845"/>
      <c r="AP8" s="845">
        <v>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587</v>
      </c>
      <c r="BT8" s="849"/>
      <c r="BU8" s="849"/>
      <c r="BV8" s="849"/>
      <c r="BW8" s="849"/>
      <c r="BX8" s="849"/>
      <c r="BY8" s="849"/>
      <c r="BZ8" s="849"/>
      <c r="CA8" s="849"/>
      <c r="CB8" s="849"/>
      <c r="CC8" s="849"/>
      <c r="CD8" s="849"/>
      <c r="CE8" s="849"/>
      <c r="CF8" s="849"/>
      <c r="CG8" s="850"/>
      <c r="CH8" s="861">
        <v>2</v>
      </c>
      <c r="CI8" s="862"/>
      <c r="CJ8" s="862"/>
      <c r="CK8" s="862"/>
      <c r="CL8" s="863"/>
      <c r="CM8" s="861">
        <v>152</v>
      </c>
      <c r="CN8" s="862"/>
      <c r="CO8" s="862"/>
      <c r="CP8" s="862"/>
      <c r="CQ8" s="863"/>
      <c r="CR8" s="861">
        <v>101</v>
      </c>
      <c r="CS8" s="862"/>
      <c r="CT8" s="862"/>
      <c r="CU8" s="862"/>
      <c r="CV8" s="863"/>
      <c r="CW8" s="861" t="s">
        <v>579</v>
      </c>
      <c r="CX8" s="862"/>
      <c r="CY8" s="862"/>
      <c r="CZ8" s="862"/>
      <c r="DA8" s="863"/>
      <c r="DB8" s="861" t="s">
        <v>579</v>
      </c>
      <c r="DC8" s="862"/>
      <c r="DD8" s="862"/>
      <c r="DE8" s="862"/>
      <c r="DF8" s="863"/>
      <c r="DG8" s="861" t="s">
        <v>579</v>
      </c>
      <c r="DH8" s="862"/>
      <c r="DI8" s="862"/>
      <c r="DJ8" s="862"/>
      <c r="DK8" s="863"/>
      <c r="DL8" s="861" t="s">
        <v>579</v>
      </c>
      <c r="DM8" s="862"/>
      <c r="DN8" s="862"/>
      <c r="DO8" s="862"/>
      <c r="DP8" s="863"/>
      <c r="DQ8" s="861" t="s">
        <v>579</v>
      </c>
      <c r="DR8" s="862"/>
      <c r="DS8" s="862"/>
      <c r="DT8" s="862"/>
      <c r="DU8" s="863"/>
      <c r="DV8" s="864"/>
      <c r="DW8" s="865"/>
      <c r="DX8" s="865"/>
      <c r="DY8" s="865"/>
      <c r="DZ8" s="866"/>
      <c r="EA8" s="254"/>
    </row>
    <row r="9" spans="1:131" s="255" customFormat="1" ht="26.25" customHeight="1" x14ac:dyDescent="0.2">
      <c r="A9" s="261">
        <v>3</v>
      </c>
      <c r="B9" s="835" t="s">
        <v>386</v>
      </c>
      <c r="C9" s="836"/>
      <c r="D9" s="836"/>
      <c r="E9" s="836"/>
      <c r="F9" s="836"/>
      <c r="G9" s="836"/>
      <c r="H9" s="836"/>
      <c r="I9" s="836"/>
      <c r="J9" s="836"/>
      <c r="K9" s="836"/>
      <c r="L9" s="836"/>
      <c r="M9" s="836"/>
      <c r="N9" s="836"/>
      <c r="O9" s="836"/>
      <c r="P9" s="837"/>
      <c r="Q9" s="838">
        <v>68</v>
      </c>
      <c r="R9" s="839"/>
      <c r="S9" s="839"/>
      <c r="T9" s="839"/>
      <c r="U9" s="839"/>
      <c r="V9" s="839">
        <v>61</v>
      </c>
      <c r="W9" s="839"/>
      <c r="X9" s="839"/>
      <c r="Y9" s="839"/>
      <c r="Z9" s="839"/>
      <c r="AA9" s="839">
        <v>8</v>
      </c>
      <c r="AB9" s="839"/>
      <c r="AC9" s="839"/>
      <c r="AD9" s="839"/>
      <c r="AE9" s="840"/>
      <c r="AF9" s="841">
        <v>8</v>
      </c>
      <c r="AG9" s="842"/>
      <c r="AH9" s="842"/>
      <c r="AI9" s="842"/>
      <c r="AJ9" s="843"/>
      <c r="AK9" s="844" t="s">
        <v>513</v>
      </c>
      <c r="AL9" s="845"/>
      <c r="AM9" s="845"/>
      <c r="AN9" s="845"/>
      <c r="AO9" s="845"/>
      <c r="AP9" s="845">
        <v>162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588</v>
      </c>
      <c r="BT9" s="849"/>
      <c r="BU9" s="849"/>
      <c r="BV9" s="849"/>
      <c r="BW9" s="849"/>
      <c r="BX9" s="849"/>
      <c r="BY9" s="849"/>
      <c r="BZ9" s="849"/>
      <c r="CA9" s="849"/>
      <c r="CB9" s="849"/>
      <c r="CC9" s="849"/>
      <c r="CD9" s="849"/>
      <c r="CE9" s="849"/>
      <c r="CF9" s="849"/>
      <c r="CG9" s="850"/>
      <c r="CH9" s="861">
        <v>0</v>
      </c>
      <c r="CI9" s="862"/>
      <c r="CJ9" s="862"/>
      <c r="CK9" s="862"/>
      <c r="CL9" s="863"/>
      <c r="CM9" s="861">
        <v>120</v>
      </c>
      <c r="CN9" s="862"/>
      <c r="CO9" s="862"/>
      <c r="CP9" s="862"/>
      <c r="CQ9" s="863"/>
      <c r="CR9" s="861">
        <v>55</v>
      </c>
      <c r="CS9" s="862"/>
      <c r="CT9" s="862"/>
      <c r="CU9" s="862"/>
      <c r="CV9" s="863"/>
      <c r="CW9" s="861" t="s">
        <v>579</v>
      </c>
      <c r="CX9" s="862"/>
      <c r="CY9" s="862"/>
      <c r="CZ9" s="862"/>
      <c r="DA9" s="863"/>
      <c r="DB9" s="861" t="s">
        <v>579</v>
      </c>
      <c r="DC9" s="862"/>
      <c r="DD9" s="862"/>
      <c r="DE9" s="862"/>
      <c r="DF9" s="863"/>
      <c r="DG9" s="861" t="s">
        <v>579</v>
      </c>
      <c r="DH9" s="862"/>
      <c r="DI9" s="862"/>
      <c r="DJ9" s="862"/>
      <c r="DK9" s="863"/>
      <c r="DL9" s="861" t="s">
        <v>579</v>
      </c>
      <c r="DM9" s="862"/>
      <c r="DN9" s="862"/>
      <c r="DO9" s="862"/>
      <c r="DP9" s="863"/>
      <c r="DQ9" s="861" t="s">
        <v>579</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589</v>
      </c>
      <c r="BT10" s="849"/>
      <c r="BU10" s="849"/>
      <c r="BV10" s="849"/>
      <c r="BW10" s="849"/>
      <c r="BX10" s="849"/>
      <c r="BY10" s="849"/>
      <c r="BZ10" s="849"/>
      <c r="CA10" s="849"/>
      <c r="CB10" s="849"/>
      <c r="CC10" s="849"/>
      <c r="CD10" s="849"/>
      <c r="CE10" s="849"/>
      <c r="CF10" s="849"/>
      <c r="CG10" s="850"/>
      <c r="CH10" s="861">
        <v>2</v>
      </c>
      <c r="CI10" s="862"/>
      <c r="CJ10" s="862"/>
      <c r="CK10" s="862"/>
      <c r="CL10" s="863"/>
      <c r="CM10" s="861">
        <v>130</v>
      </c>
      <c r="CN10" s="862"/>
      <c r="CO10" s="862"/>
      <c r="CP10" s="862"/>
      <c r="CQ10" s="863"/>
      <c r="CR10" s="861">
        <v>31</v>
      </c>
      <c r="CS10" s="862"/>
      <c r="CT10" s="862"/>
      <c r="CU10" s="862"/>
      <c r="CV10" s="863"/>
      <c r="CW10" s="861" t="s">
        <v>579</v>
      </c>
      <c r="CX10" s="862"/>
      <c r="CY10" s="862"/>
      <c r="CZ10" s="862"/>
      <c r="DA10" s="863"/>
      <c r="DB10" s="861" t="s">
        <v>579</v>
      </c>
      <c r="DC10" s="862"/>
      <c r="DD10" s="862"/>
      <c r="DE10" s="862"/>
      <c r="DF10" s="863"/>
      <c r="DG10" s="861" t="s">
        <v>579</v>
      </c>
      <c r="DH10" s="862"/>
      <c r="DI10" s="862"/>
      <c r="DJ10" s="862"/>
      <c r="DK10" s="863"/>
      <c r="DL10" s="861" t="s">
        <v>579</v>
      </c>
      <c r="DM10" s="862"/>
      <c r="DN10" s="862"/>
      <c r="DO10" s="862"/>
      <c r="DP10" s="863"/>
      <c r="DQ10" s="861" t="s">
        <v>579</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590</v>
      </c>
      <c r="BT11" s="849"/>
      <c r="BU11" s="849"/>
      <c r="BV11" s="849"/>
      <c r="BW11" s="849"/>
      <c r="BX11" s="849"/>
      <c r="BY11" s="849"/>
      <c r="BZ11" s="849"/>
      <c r="CA11" s="849"/>
      <c r="CB11" s="849"/>
      <c r="CC11" s="849"/>
      <c r="CD11" s="849"/>
      <c r="CE11" s="849"/>
      <c r="CF11" s="849"/>
      <c r="CG11" s="850"/>
      <c r="CH11" s="861">
        <v>124</v>
      </c>
      <c r="CI11" s="862"/>
      <c r="CJ11" s="862"/>
      <c r="CK11" s="862"/>
      <c r="CL11" s="863"/>
      <c r="CM11" s="861">
        <v>857</v>
      </c>
      <c r="CN11" s="862"/>
      <c r="CO11" s="862"/>
      <c r="CP11" s="862"/>
      <c r="CQ11" s="863"/>
      <c r="CR11" s="861">
        <v>200</v>
      </c>
      <c r="CS11" s="862"/>
      <c r="CT11" s="862"/>
      <c r="CU11" s="862"/>
      <c r="CV11" s="863"/>
      <c r="CW11" s="861" t="s">
        <v>579</v>
      </c>
      <c r="CX11" s="862"/>
      <c r="CY11" s="862"/>
      <c r="CZ11" s="862"/>
      <c r="DA11" s="863"/>
      <c r="DB11" s="861">
        <v>90</v>
      </c>
      <c r="DC11" s="862"/>
      <c r="DD11" s="862"/>
      <c r="DE11" s="862"/>
      <c r="DF11" s="863"/>
      <c r="DG11" s="861" t="s">
        <v>579</v>
      </c>
      <c r="DH11" s="862"/>
      <c r="DI11" s="862"/>
      <c r="DJ11" s="862"/>
      <c r="DK11" s="863"/>
      <c r="DL11" s="861" t="s">
        <v>579</v>
      </c>
      <c r="DM11" s="862"/>
      <c r="DN11" s="862"/>
      <c r="DO11" s="862"/>
      <c r="DP11" s="863"/>
      <c r="DQ11" s="861" t="s">
        <v>579</v>
      </c>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591</v>
      </c>
      <c r="BT12" s="849"/>
      <c r="BU12" s="849"/>
      <c r="BV12" s="849"/>
      <c r="BW12" s="849"/>
      <c r="BX12" s="849"/>
      <c r="BY12" s="849"/>
      <c r="BZ12" s="849"/>
      <c r="CA12" s="849"/>
      <c r="CB12" s="849"/>
      <c r="CC12" s="849"/>
      <c r="CD12" s="849"/>
      <c r="CE12" s="849"/>
      <c r="CF12" s="849"/>
      <c r="CG12" s="850"/>
      <c r="CH12" s="861">
        <v>7</v>
      </c>
      <c r="CI12" s="862"/>
      <c r="CJ12" s="862"/>
      <c r="CK12" s="862"/>
      <c r="CL12" s="863"/>
      <c r="CM12" s="861">
        <v>223</v>
      </c>
      <c r="CN12" s="862"/>
      <c r="CO12" s="862"/>
      <c r="CP12" s="862"/>
      <c r="CQ12" s="863"/>
      <c r="CR12" s="861">
        <v>36</v>
      </c>
      <c r="CS12" s="862"/>
      <c r="CT12" s="862"/>
      <c r="CU12" s="862"/>
      <c r="CV12" s="863"/>
      <c r="CW12" s="861" t="s">
        <v>579</v>
      </c>
      <c r="CX12" s="862"/>
      <c r="CY12" s="862"/>
      <c r="CZ12" s="862"/>
      <c r="DA12" s="863"/>
      <c r="DB12" s="861" t="s">
        <v>579</v>
      </c>
      <c r="DC12" s="862"/>
      <c r="DD12" s="862"/>
      <c r="DE12" s="862"/>
      <c r="DF12" s="863"/>
      <c r="DG12" s="861" t="s">
        <v>579</v>
      </c>
      <c r="DH12" s="862"/>
      <c r="DI12" s="862"/>
      <c r="DJ12" s="862"/>
      <c r="DK12" s="863"/>
      <c r="DL12" s="861" t="s">
        <v>579</v>
      </c>
      <c r="DM12" s="862"/>
      <c r="DN12" s="862"/>
      <c r="DO12" s="862"/>
      <c r="DP12" s="863"/>
      <c r="DQ12" s="861" t="s">
        <v>579</v>
      </c>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t="s">
        <v>595</v>
      </c>
      <c r="BS13" s="848" t="s">
        <v>592</v>
      </c>
      <c r="BT13" s="849"/>
      <c r="BU13" s="849"/>
      <c r="BV13" s="849"/>
      <c r="BW13" s="849"/>
      <c r="BX13" s="849"/>
      <c r="BY13" s="849"/>
      <c r="BZ13" s="849"/>
      <c r="CA13" s="849"/>
      <c r="CB13" s="849"/>
      <c r="CC13" s="849"/>
      <c r="CD13" s="849"/>
      <c r="CE13" s="849"/>
      <c r="CF13" s="849"/>
      <c r="CG13" s="850"/>
      <c r="CH13" s="861">
        <v>25</v>
      </c>
      <c r="CI13" s="862"/>
      <c r="CJ13" s="862"/>
      <c r="CK13" s="862"/>
      <c r="CL13" s="863"/>
      <c r="CM13" s="861">
        <v>1554</v>
      </c>
      <c r="CN13" s="862"/>
      <c r="CO13" s="862"/>
      <c r="CP13" s="862"/>
      <c r="CQ13" s="863"/>
      <c r="CR13" s="861">
        <v>110</v>
      </c>
      <c r="CS13" s="862"/>
      <c r="CT13" s="862"/>
      <c r="CU13" s="862"/>
      <c r="CV13" s="863"/>
      <c r="CW13" s="861">
        <v>12</v>
      </c>
      <c r="CX13" s="862"/>
      <c r="CY13" s="862"/>
      <c r="CZ13" s="862"/>
      <c r="DA13" s="863"/>
      <c r="DB13" s="861" t="s">
        <v>579</v>
      </c>
      <c r="DC13" s="862"/>
      <c r="DD13" s="862"/>
      <c r="DE13" s="862"/>
      <c r="DF13" s="863"/>
      <c r="DG13" s="861">
        <v>6668</v>
      </c>
      <c r="DH13" s="862"/>
      <c r="DI13" s="862"/>
      <c r="DJ13" s="862"/>
      <c r="DK13" s="863"/>
      <c r="DL13" s="861" t="s">
        <v>579</v>
      </c>
      <c r="DM13" s="862"/>
      <c r="DN13" s="862"/>
      <c r="DO13" s="862"/>
      <c r="DP13" s="863"/>
      <c r="DQ13" s="861" t="s">
        <v>579</v>
      </c>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593</v>
      </c>
      <c r="BT14" s="849"/>
      <c r="BU14" s="849"/>
      <c r="BV14" s="849"/>
      <c r="BW14" s="849"/>
      <c r="BX14" s="849"/>
      <c r="BY14" s="849"/>
      <c r="BZ14" s="849"/>
      <c r="CA14" s="849"/>
      <c r="CB14" s="849"/>
      <c r="CC14" s="849"/>
      <c r="CD14" s="849"/>
      <c r="CE14" s="849"/>
      <c r="CF14" s="849"/>
      <c r="CG14" s="850"/>
      <c r="CH14" s="861">
        <v>25</v>
      </c>
      <c r="CI14" s="862"/>
      <c r="CJ14" s="862"/>
      <c r="CK14" s="862"/>
      <c r="CL14" s="863"/>
      <c r="CM14" s="861">
        <v>221</v>
      </c>
      <c r="CN14" s="862"/>
      <c r="CO14" s="862"/>
      <c r="CP14" s="862"/>
      <c r="CQ14" s="863"/>
      <c r="CR14" s="861">
        <v>2</v>
      </c>
      <c r="CS14" s="862"/>
      <c r="CT14" s="862"/>
      <c r="CU14" s="862"/>
      <c r="CV14" s="863"/>
      <c r="CW14" s="861">
        <v>66</v>
      </c>
      <c r="CX14" s="862"/>
      <c r="CY14" s="862"/>
      <c r="CZ14" s="862"/>
      <c r="DA14" s="863"/>
      <c r="DB14" s="861" t="s">
        <v>579</v>
      </c>
      <c r="DC14" s="862"/>
      <c r="DD14" s="862"/>
      <c r="DE14" s="862"/>
      <c r="DF14" s="863"/>
      <c r="DG14" s="861" t="s">
        <v>579</v>
      </c>
      <c r="DH14" s="862"/>
      <c r="DI14" s="862"/>
      <c r="DJ14" s="862"/>
      <c r="DK14" s="863"/>
      <c r="DL14" s="861" t="s">
        <v>579</v>
      </c>
      <c r="DM14" s="862"/>
      <c r="DN14" s="862"/>
      <c r="DO14" s="862"/>
      <c r="DP14" s="863"/>
      <c r="DQ14" s="861" t="s">
        <v>579</v>
      </c>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594</v>
      </c>
      <c r="BT15" s="849"/>
      <c r="BU15" s="849"/>
      <c r="BV15" s="849"/>
      <c r="BW15" s="849"/>
      <c r="BX15" s="849"/>
      <c r="BY15" s="849"/>
      <c r="BZ15" s="849"/>
      <c r="CA15" s="849"/>
      <c r="CB15" s="849"/>
      <c r="CC15" s="849"/>
      <c r="CD15" s="849"/>
      <c r="CE15" s="849"/>
      <c r="CF15" s="849"/>
      <c r="CG15" s="850"/>
      <c r="CH15" s="861">
        <v>8</v>
      </c>
      <c r="CI15" s="862"/>
      <c r="CJ15" s="862"/>
      <c r="CK15" s="862"/>
      <c r="CL15" s="863"/>
      <c r="CM15" s="861">
        <v>27</v>
      </c>
      <c r="CN15" s="862"/>
      <c r="CO15" s="862"/>
      <c r="CP15" s="862"/>
      <c r="CQ15" s="863"/>
      <c r="CR15" s="861">
        <v>3</v>
      </c>
      <c r="CS15" s="862"/>
      <c r="CT15" s="862"/>
      <c r="CU15" s="862"/>
      <c r="CV15" s="863"/>
      <c r="CW15" s="861">
        <v>175</v>
      </c>
      <c r="CX15" s="862"/>
      <c r="CY15" s="862"/>
      <c r="CZ15" s="862"/>
      <c r="DA15" s="863"/>
      <c r="DB15" s="861" t="s">
        <v>579</v>
      </c>
      <c r="DC15" s="862"/>
      <c r="DD15" s="862"/>
      <c r="DE15" s="862"/>
      <c r="DF15" s="863"/>
      <c r="DG15" s="861" t="s">
        <v>579</v>
      </c>
      <c r="DH15" s="862"/>
      <c r="DI15" s="862"/>
      <c r="DJ15" s="862"/>
      <c r="DK15" s="863"/>
      <c r="DL15" s="861" t="s">
        <v>579</v>
      </c>
      <c r="DM15" s="862"/>
      <c r="DN15" s="862"/>
      <c r="DO15" s="862"/>
      <c r="DP15" s="863"/>
      <c r="DQ15" s="861" t="s">
        <v>579</v>
      </c>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f>SUM(Q7:U22)</f>
        <v>78785</v>
      </c>
      <c r="R23" s="874"/>
      <c r="S23" s="874"/>
      <c r="T23" s="874"/>
      <c r="U23" s="874"/>
      <c r="V23" s="874">
        <f>SUM(V7:Z22)</f>
        <v>76221</v>
      </c>
      <c r="W23" s="874"/>
      <c r="X23" s="874"/>
      <c r="Y23" s="874"/>
      <c r="Z23" s="874"/>
      <c r="AA23" s="874">
        <f>SUM(AA7:AE22)</f>
        <v>2566</v>
      </c>
      <c r="AB23" s="874"/>
      <c r="AC23" s="874"/>
      <c r="AD23" s="874"/>
      <c r="AE23" s="875"/>
      <c r="AF23" s="876">
        <v>1899</v>
      </c>
      <c r="AG23" s="874"/>
      <c r="AH23" s="874"/>
      <c r="AI23" s="874"/>
      <c r="AJ23" s="877"/>
      <c r="AK23" s="878"/>
      <c r="AL23" s="879"/>
      <c r="AM23" s="879"/>
      <c r="AN23" s="879"/>
      <c r="AO23" s="879"/>
      <c r="AP23" s="874">
        <f>SUM(AP7:AT22)</f>
        <v>65139</v>
      </c>
      <c r="AQ23" s="874"/>
      <c r="AR23" s="874"/>
      <c r="AS23" s="874"/>
      <c r="AT23" s="874"/>
      <c r="AU23" s="880"/>
      <c r="AV23" s="880"/>
      <c r="AW23" s="880"/>
      <c r="AX23" s="880"/>
      <c r="AY23" s="881"/>
      <c r="AZ23" s="889" t="s">
        <v>179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400</v>
      </c>
      <c r="C28" s="812"/>
      <c r="D28" s="812"/>
      <c r="E28" s="812"/>
      <c r="F28" s="812"/>
      <c r="G28" s="812"/>
      <c r="H28" s="812"/>
      <c r="I28" s="812"/>
      <c r="J28" s="812"/>
      <c r="K28" s="812"/>
      <c r="L28" s="812"/>
      <c r="M28" s="812"/>
      <c r="N28" s="812"/>
      <c r="O28" s="812"/>
      <c r="P28" s="813"/>
      <c r="Q28" s="902">
        <v>21367</v>
      </c>
      <c r="R28" s="903"/>
      <c r="S28" s="903"/>
      <c r="T28" s="903"/>
      <c r="U28" s="903"/>
      <c r="V28" s="903">
        <v>21275</v>
      </c>
      <c r="W28" s="903"/>
      <c r="X28" s="903"/>
      <c r="Y28" s="903"/>
      <c r="Z28" s="903"/>
      <c r="AA28" s="903">
        <v>92</v>
      </c>
      <c r="AB28" s="903"/>
      <c r="AC28" s="903"/>
      <c r="AD28" s="903"/>
      <c r="AE28" s="904"/>
      <c r="AF28" s="905">
        <v>92</v>
      </c>
      <c r="AG28" s="903"/>
      <c r="AH28" s="903"/>
      <c r="AI28" s="903"/>
      <c r="AJ28" s="906"/>
      <c r="AK28" s="907">
        <v>1595</v>
      </c>
      <c r="AL28" s="898"/>
      <c r="AM28" s="898"/>
      <c r="AN28" s="898"/>
      <c r="AO28" s="898"/>
      <c r="AP28" s="898" t="s">
        <v>513</v>
      </c>
      <c r="AQ28" s="898"/>
      <c r="AR28" s="898"/>
      <c r="AS28" s="898"/>
      <c r="AT28" s="898"/>
      <c r="AU28" s="898" t="s">
        <v>513</v>
      </c>
      <c r="AV28" s="898"/>
      <c r="AW28" s="898"/>
      <c r="AX28" s="898"/>
      <c r="AY28" s="898"/>
      <c r="AZ28" s="899" t="s">
        <v>513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401</v>
      </c>
      <c r="C29" s="836"/>
      <c r="D29" s="836"/>
      <c r="E29" s="836"/>
      <c r="F29" s="836"/>
      <c r="G29" s="836"/>
      <c r="H29" s="836"/>
      <c r="I29" s="836"/>
      <c r="J29" s="836"/>
      <c r="K29" s="836"/>
      <c r="L29" s="836"/>
      <c r="M29" s="836"/>
      <c r="N29" s="836"/>
      <c r="O29" s="836"/>
      <c r="P29" s="837"/>
      <c r="Q29" s="838">
        <v>2338</v>
      </c>
      <c r="R29" s="839"/>
      <c r="S29" s="839"/>
      <c r="T29" s="839"/>
      <c r="U29" s="839"/>
      <c r="V29" s="839">
        <v>2330</v>
      </c>
      <c r="W29" s="839"/>
      <c r="X29" s="839"/>
      <c r="Y29" s="839"/>
      <c r="Z29" s="839"/>
      <c r="AA29" s="839">
        <v>9</v>
      </c>
      <c r="AB29" s="839"/>
      <c r="AC29" s="839"/>
      <c r="AD29" s="839"/>
      <c r="AE29" s="840"/>
      <c r="AF29" s="841">
        <v>9</v>
      </c>
      <c r="AG29" s="842"/>
      <c r="AH29" s="842"/>
      <c r="AI29" s="842"/>
      <c r="AJ29" s="843"/>
      <c r="AK29" s="910">
        <v>465</v>
      </c>
      <c r="AL29" s="911"/>
      <c r="AM29" s="911"/>
      <c r="AN29" s="911"/>
      <c r="AO29" s="911"/>
      <c r="AP29" s="911" t="s">
        <v>513</v>
      </c>
      <c r="AQ29" s="911"/>
      <c r="AR29" s="911"/>
      <c r="AS29" s="911"/>
      <c r="AT29" s="911"/>
      <c r="AU29" s="911" t="s">
        <v>513</v>
      </c>
      <c r="AV29" s="911"/>
      <c r="AW29" s="911"/>
      <c r="AX29" s="911"/>
      <c r="AY29" s="911"/>
      <c r="AZ29" s="912" t="s">
        <v>513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402</v>
      </c>
      <c r="C30" s="836"/>
      <c r="D30" s="836"/>
      <c r="E30" s="836"/>
      <c r="F30" s="836"/>
      <c r="G30" s="836"/>
      <c r="H30" s="836"/>
      <c r="I30" s="836"/>
      <c r="J30" s="836"/>
      <c r="K30" s="836"/>
      <c r="L30" s="836"/>
      <c r="M30" s="836"/>
      <c r="N30" s="836"/>
      <c r="O30" s="836"/>
      <c r="P30" s="837"/>
      <c r="Q30" s="838">
        <v>16098</v>
      </c>
      <c r="R30" s="839"/>
      <c r="S30" s="839"/>
      <c r="T30" s="839"/>
      <c r="U30" s="839"/>
      <c r="V30" s="839">
        <v>15719</v>
      </c>
      <c r="W30" s="839"/>
      <c r="X30" s="839"/>
      <c r="Y30" s="839"/>
      <c r="Z30" s="839"/>
      <c r="AA30" s="839">
        <v>378</v>
      </c>
      <c r="AB30" s="839"/>
      <c r="AC30" s="839"/>
      <c r="AD30" s="839"/>
      <c r="AE30" s="840"/>
      <c r="AF30" s="841">
        <v>378</v>
      </c>
      <c r="AG30" s="842"/>
      <c r="AH30" s="842"/>
      <c r="AI30" s="842"/>
      <c r="AJ30" s="843"/>
      <c r="AK30" s="910">
        <v>2195</v>
      </c>
      <c r="AL30" s="911"/>
      <c r="AM30" s="911"/>
      <c r="AN30" s="911"/>
      <c r="AO30" s="911"/>
      <c r="AP30" s="911" t="s">
        <v>513</v>
      </c>
      <c r="AQ30" s="911"/>
      <c r="AR30" s="911"/>
      <c r="AS30" s="911"/>
      <c r="AT30" s="911"/>
      <c r="AU30" s="911" t="s">
        <v>513</v>
      </c>
      <c r="AV30" s="911"/>
      <c r="AW30" s="911"/>
      <c r="AX30" s="911"/>
      <c r="AY30" s="911"/>
      <c r="AZ30" s="912" t="s">
        <v>513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403</v>
      </c>
      <c r="C31" s="836"/>
      <c r="D31" s="836"/>
      <c r="E31" s="836"/>
      <c r="F31" s="836"/>
      <c r="G31" s="836"/>
      <c r="H31" s="836"/>
      <c r="I31" s="836"/>
      <c r="J31" s="836"/>
      <c r="K31" s="836"/>
      <c r="L31" s="836"/>
      <c r="M31" s="836"/>
      <c r="N31" s="836"/>
      <c r="O31" s="836"/>
      <c r="P31" s="837"/>
      <c r="Q31" s="838">
        <v>3703</v>
      </c>
      <c r="R31" s="839"/>
      <c r="S31" s="839"/>
      <c r="T31" s="839"/>
      <c r="U31" s="839"/>
      <c r="V31" s="839">
        <v>3714</v>
      </c>
      <c r="W31" s="839"/>
      <c r="X31" s="839"/>
      <c r="Y31" s="839"/>
      <c r="Z31" s="839"/>
      <c r="AA31" s="839">
        <v>-11</v>
      </c>
      <c r="AB31" s="839"/>
      <c r="AC31" s="839"/>
      <c r="AD31" s="839"/>
      <c r="AE31" s="840"/>
      <c r="AF31" s="841">
        <v>951</v>
      </c>
      <c r="AG31" s="842"/>
      <c r="AH31" s="842"/>
      <c r="AI31" s="842"/>
      <c r="AJ31" s="843"/>
      <c r="AK31" s="910">
        <v>2519</v>
      </c>
      <c r="AL31" s="911"/>
      <c r="AM31" s="911"/>
      <c r="AN31" s="911"/>
      <c r="AO31" s="911"/>
      <c r="AP31" s="911">
        <v>26389</v>
      </c>
      <c r="AQ31" s="911"/>
      <c r="AR31" s="911"/>
      <c r="AS31" s="911"/>
      <c r="AT31" s="911"/>
      <c r="AU31" s="911">
        <v>20451</v>
      </c>
      <c r="AV31" s="911"/>
      <c r="AW31" s="911"/>
      <c r="AX31" s="911"/>
      <c r="AY31" s="911"/>
      <c r="AZ31" s="912" t="s">
        <v>513</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405</v>
      </c>
      <c r="C32" s="836"/>
      <c r="D32" s="836"/>
      <c r="E32" s="836"/>
      <c r="F32" s="836"/>
      <c r="G32" s="836"/>
      <c r="H32" s="836"/>
      <c r="I32" s="836"/>
      <c r="J32" s="836"/>
      <c r="K32" s="836"/>
      <c r="L32" s="836"/>
      <c r="M32" s="836"/>
      <c r="N32" s="836"/>
      <c r="O32" s="836"/>
      <c r="P32" s="837"/>
      <c r="Q32" s="838">
        <v>308</v>
      </c>
      <c r="R32" s="839"/>
      <c r="S32" s="839"/>
      <c r="T32" s="839"/>
      <c r="U32" s="839"/>
      <c r="V32" s="839">
        <v>288</v>
      </c>
      <c r="W32" s="839"/>
      <c r="X32" s="839"/>
      <c r="Y32" s="839"/>
      <c r="Z32" s="839"/>
      <c r="AA32" s="839">
        <v>21</v>
      </c>
      <c r="AB32" s="839"/>
      <c r="AC32" s="839"/>
      <c r="AD32" s="839"/>
      <c r="AE32" s="840"/>
      <c r="AF32" s="841">
        <v>21</v>
      </c>
      <c r="AG32" s="842"/>
      <c r="AH32" s="842"/>
      <c r="AI32" s="842"/>
      <c r="AJ32" s="843"/>
      <c r="AK32" s="910" t="s">
        <v>513</v>
      </c>
      <c r="AL32" s="911"/>
      <c r="AM32" s="911"/>
      <c r="AN32" s="911"/>
      <c r="AO32" s="911"/>
      <c r="AP32" s="911" t="s">
        <v>513</v>
      </c>
      <c r="AQ32" s="911"/>
      <c r="AR32" s="911"/>
      <c r="AS32" s="911"/>
      <c r="AT32" s="911"/>
      <c r="AU32" s="913" t="s">
        <v>513</v>
      </c>
      <c r="AV32" s="914"/>
      <c r="AW32" s="914"/>
      <c r="AX32" s="914"/>
      <c r="AY32" s="910"/>
      <c r="AZ32" s="912" t="s">
        <v>513</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408</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1450</v>
      </c>
      <c r="AG63" s="924"/>
      <c r="AH63" s="924"/>
      <c r="AI63" s="924"/>
      <c r="AJ63" s="925"/>
      <c r="AK63" s="926"/>
      <c r="AL63" s="921"/>
      <c r="AM63" s="921"/>
      <c r="AN63" s="921"/>
      <c r="AO63" s="921"/>
      <c r="AP63" s="924">
        <v>26389</v>
      </c>
      <c r="AQ63" s="924"/>
      <c r="AR63" s="924"/>
      <c r="AS63" s="924"/>
      <c r="AT63" s="924"/>
      <c r="AU63" s="924">
        <v>20451</v>
      </c>
      <c r="AV63" s="924"/>
      <c r="AW63" s="924"/>
      <c r="AX63" s="924"/>
      <c r="AY63" s="924"/>
      <c r="AZ63" s="928"/>
      <c r="BA63" s="928"/>
      <c r="BB63" s="928"/>
      <c r="BC63" s="928"/>
      <c r="BD63" s="928"/>
      <c r="BE63" s="929"/>
      <c r="BF63" s="929"/>
      <c r="BG63" s="929"/>
      <c r="BH63" s="929"/>
      <c r="BI63" s="930"/>
      <c r="BJ63" s="931" t="s">
        <v>409</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4" t="s">
        <v>415</v>
      </c>
      <c r="AG66" s="893"/>
      <c r="AH66" s="893"/>
      <c r="AI66" s="893"/>
      <c r="AJ66" s="935"/>
      <c r="AK66" s="797" t="s">
        <v>416</v>
      </c>
      <c r="AL66" s="821"/>
      <c r="AM66" s="821"/>
      <c r="AN66" s="821"/>
      <c r="AO66" s="822"/>
      <c r="AP66" s="797" t="s">
        <v>397</v>
      </c>
      <c r="AQ66" s="798"/>
      <c r="AR66" s="798"/>
      <c r="AS66" s="798"/>
      <c r="AT66" s="799"/>
      <c r="AU66" s="797" t="s">
        <v>417</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2">
      <c r="A68" s="258">
        <v>1</v>
      </c>
      <c r="B68" s="951" t="s">
        <v>580</v>
      </c>
      <c r="C68" s="952"/>
      <c r="D68" s="952"/>
      <c r="E68" s="952"/>
      <c r="F68" s="952"/>
      <c r="G68" s="952"/>
      <c r="H68" s="952"/>
      <c r="I68" s="952"/>
      <c r="J68" s="952"/>
      <c r="K68" s="952"/>
      <c r="L68" s="952"/>
      <c r="M68" s="952"/>
      <c r="N68" s="952"/>
      <c r="O68" s="952"/>
      <c r="P68" s="953"/>
      <c r="Q68" s="954">
        <v>2656</v>
      </c>
      <c r="R68" s="955"/>
      <c r="S68" s="955"/>
      <c r="T68" s="955"/>
      <c r="U68" s="956"/>
      <c r="V68" s="948">
        <v>2622</v>
      </c>
      <c r="W68" s="948"/>
      <c r="X68" s="948"/>
      <c r="Y68" s="948"/>
      <c r="Z68" s="948"/>
      <c r="AA68" s="948">
        <v>35</v>
      </c>
      <c r="AB68" s="948"/>
      <c r="AC68" s="948"/>
      <c r="AD68" s="948"/>
      <c r="AE68" s="948"/>
      <c r="AF68" s="948">
        <v>35</v>
      </c>
      <c r="AG68" s="948"/>
      <c r="AH68" s="948"/>
      <c r="AI68" s="948"/>
      <c r="AJ68" s="948"/>
      <c r="AK68" s="948">
        <v>0</v>
      </c>
      <c r="AL68" s="948"/>
      <c r="AM68" s="948"/>
      <c r="AN68" s="948"/>
      <c r="AO68" s="948"/>
      <c r="AP68" s="948">
        <v>940</v>
      </c>
      <c r="AQ68" s="948"/>
      <c r="AR68" s="948"/>
      <c r="AS68" s="948"/>
      <c r="AT68" s="948"/>
      <c r="AU68" s="948">
        <v>629</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2">
      <c r="A69" s="261">
        <v>2</v>
      </c>
      <c r="B69" s="957" t="s">
        <v>581</v>
      </c>
      <c r="C69" s="958"/>
      <c r="D69" s="958"/>
      <c r="E69" s="958"/>
      <c r="F69" s="958"/>
      <c r="G69" s="958"/>
      <c r="H69" s="958"/>
      <c r="I69" s="958"/>
      <c r="J69" s="958"/>
      <c r="K69" s="958"/>
      <c r="L69" s="958"/>
      <c r="M69" s="958"/>
      <c r="N69" s="958"/>
      <c r="O69" s="958"/>
      <c r="P69" s="959"/>
      <c r="Q69" s="960">
        <v>6833</v>
      </c>
      <c r="R69" s="914"/>
      <c r="S69" s="914"/>
      <c r="T69" s="914"/>
      <c r="U69" s="910"/>
      <c r="V69" s="911">
        <v>5904</v>
      </c>
      <c r="W69" s="911"/>
      <c r="X69" s="911"/>
      <c r="Y69" s="911"/>
      <c r="Z69" s="911"/>
      <c r="AA69" s="911">
        <v>929</v>
      </c>
      <c r="AB69" s="911"/>
      <c r="AC69" s="911"/>
      <c r="AD69" s="911"/>
      <c r="AE69" s="911"/>
      <c r="AF69" s="911">
        <v>929</v>
      </c>
      <c r="AG69" s="911"/>
      <c r="AH69" s="911"/>
      <c r="AI69" s="911"/>
      <c r="AJ69" s="911"/>
      <c r="AK69" s="911">
        <v>830</v>
      </c>
      <c r="AL69" s="911"/>
      <c r="AM69" s="911"/>
      <c r="AN69" s="911"/>
      <c r="AO69" s="911"/>
      <c r="AP69" s="911" t="s">
        <v>513</v>
      </c>
      <c r="AQ69" s="911"/>
      <c r="AR69" s="911"/>
      <c r="AS69" s="911"/>
      <c r="AT69" s="911"/>
      <c r="AU69" s="911" t="s">
        <v>513</v>
      </c>
      <c r="AV69" s="911"/>
      <c r="AW69" s="911"/>
      <c r="AX69" s="911"/>
      <c r="AY69" s="911"/>
      <c r="AZ69" s="961"/>
      <c r="BA69" s="961"/>
      <c r="BB69" s="961"/>
      <c r="BC69" s="961"/>
      <c r="BD69" s="962"/>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2">
      <c r="A70" s="261">
        <v>3</v>
      </c>
      <c r="B70" s="957" t="s">
        <v>582</v>
      </c>
      <c r="C70" s="958"/>
      <c r="D70" s="958"/>
      <c r="E70" s="958"/>
      <c r="F70" s="958"/>
      <c r="G70" s="958"/>
      <c r="H70" s="958"/>
      <c r="I70" s="958"/>
      <c r="J70" s="958"/>
      <c r="K70" s="958"/>
      <c r="L70" s="958"/>
      <c r="M70" s="958"/>
      <c r="N70" s="958"/>
      <c r="O70" s="958"/>
      <c r="P70" s="959"/>
      <c r="Q70" s="960">
        <v>167</v>
      </c>
      <c r="R70" s="914"/>
      <c r="S70" s="914"/>
      <c r="T70" s="914"/>
      <c r="U70" s="910"/>
      <c r="V70" s="911">
        <v>140</v>
      </c>
      <c r="W70" s="911"/>
      <c r="X70" s="911"/>
      <c r="Y70" s="911"/>
      <c r="Z70" s="911"/>
      <c r="AA70" s="911">
        <v>27</v>
      </c>
      <c r="AB70" s="911"/>
      <c r="AC70" s="911"/>
      <c r="AD70" s="911"/>
      <c r="AE70" s="911"/>
      <c r="AF70" s="911">
        <v>27</v>
      </c>
      <c r="AG70" s="911"/>
      <c r="AH70" s="911"/>
      <c r="AI70" s="911"/>
      <c r="AJ70" s="911"/>
      <c r="AK70" s="911">
        <v>23</v>
      </c>
      <c r="AL70" s="911"/>
      <c r="AM70" s="911"/>
      <c r="AN70" s="911"/>
      <c r="AO70" s="911"/>
      <c r="AP70" s="911" t="s">
        <v>513</v>
      </c>
      <c r="AQ70" s="911"/>
      <c r="AR70" s="911"/>
      <c r="AS70" s="911"/>
      <c r="AT70" s="911"/>
      <c r="AU70" s="911" t="s">
        <v>513</v>
      </c>
      <c r="AV70" s="911"/>
      <c r="AW70" s="911"/>
      <c r="AX70" s="911"/>
      <c r="AY70" s="911"/>
      <c r="AZ70" s="961"/>
      <c r="BA70" s="961"/>
      <c r="BB70" s="961"/>
      <c r="BC70" s="961"/>
      <c r="BD70" s="962"/>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2">
      <c r="A71" s="261">
        <v>4</v>
      </c>
      <c r="B71" s="957" t="s">
        <v>583</v>
      </c>
      <c r="C71" s="958"/>
      <c r="D71" s="958"/>
      <c r="E71" s="958"/>
      <c r="F71" s="958"/>
      <c r="G71" s="958"/>
      <c r="H71" s="958"/>
      <c r="I71" s="958"/>
      <c r="J71" s="958"/>
      <c r="K71" s="958"/>
      <c r="L71" s="958"/>
      <c r="M71" s="958"/>
      <c r="N71" s="958"/>
      <c r="O71" s="958"/>
      <c r="P71" s="959"/>
      <c r="Q71" s="960">
        <v>94</v>
      </c>
      <c r="R71" s="914"/>
      <c r="S71" s="914"/>
      <c r="T71" s="914"/>
      <c r="U71" s="910"/>
      <c r="V71" s="911">
        <v>86</v>
      </c>
      <c r="W71" s="911"/>
      <c r="X71" s="911"/>
      <c r="Y71" s="911"/>
      <c r="Z71" s="911"/>
      <c r="AA71" s="911">
        <v>8</v>
      </c>
      <c r="AB71" s="911"/>
      <c r="AC71" s="911"/>
      <c r="AD71" s="911"/>
      <c r="AE71" s="911"/>
      <c r="AF71" s="911">
        <v>8</v>
      </c>
      <c r="AG71" s="911"/>
      <c r="AH71" s="911"/>
      <c r="AI71" s="911"/>
      <c r="AJ71" s="911"/>
      <c r="AK71" s="911">
        <v>9</v>
      </c>
      <c r="AL71" s="911"/>
      <c r="AM71" s="911"/>
      <c r="AN71" s="911"/>
      <c r="AO71" s="911"/>
      <c r="AP71" s="911" t="s">
        <v>513</v>
      </c>
      <c r="AQ71" s="911"/>
      <c r="AR71" s="911"/>
      <c r="AS71" s="911"/>
      <c r="AT71" s="911"/>
      <c r="AU71" s="911" t="s">
        <v>513</v>
      </c>
      <c r="AV71" s="911"/>
      <c r="AW71" s="911"/>
      <c r="AX71" s="911"/>
      <c r="AY71" s="911"/>
      <c r="AZ71" s="961"/>
      <c r="BA71" s="961"/>
      <c r="BB71" s="961"/>
      <c r="BC71" s="961"/>
      <c r="BD71" s="962"/>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2">
      <c r="A72" s="261">
        <v>5</v>
      </c>
      <c r="B72" s="957" t="s">
        <v>584</v>
      </c>
      <c r="C72" s="958"/>
      <c r="D72" s="958"/>
      <c r="E72" s="958"/>
      <c r="F72" s="958"/>
      <c r="G72" s="958"/>
      <c r="H72" s="958"/>
      <c r="I72" s="958"/>
      <c r="J72" s="958"/>
      <c r="K72" s="958"/>
      <c r="L72" s="958"/>
      <c r="M72" s="958"/>
      <c r="N72" s="958"/>
      <c r="O72" s="958"/>
      <c r="P72" s="959"/>
      <c r="Q72" s="960">
        <v>237427</v>
      </c>
      <c r="R72" s="914"/>
      <c r="S72" s="914"/>
      <c r="T72" s="914"/>
      <c r="U72" s="910"/>
      <c r="V72" s="911">
        <v>231302</v>
      </c>
      <c r="W72" s="911"/>
      <c r="X72" s="911"/>
      <c r="Y72" s="911"/>
      <c r="Z72" s="911"/>
      <c r="AA72" s="911">
        <v>6125</v>
      </c>
      <c r="AB72" s="911"/>
      <c r="AC72" s="911"/>
      <c r="AD72" s="911"/>
      <c r="AE72" s="911"/>
      <c r="AF72" s="911">
        <v>6125</v>
      </c>
      <c r="AG72" s="911"/>
      <c r="AH72" s="911"/>
      <c r="AI72" s="911"/>
      <c r="AJ72" s="911"/>
      <c r="AK72" s="911">
        <v>1029</v>
      </c>
      <c r="AL72" s="911"/>
      <c r="AM72" s="911"/>
      <c r="AN72" s="911"/>
      <c r="AO72" s="911"/>
      <c r="AP72" s="911" t="s">
        <v>513</v>
      </c>
      <c r="AQ72" s="911"/>
      <c r="AR72" s="911"/>
      <c r="AS72" s="911"/>
      <c r="AT72" s="911"/>
      <c r="AU72" s="911" t="s">
        <v>513</v>
      </c>
      <c r="AV72" s="911"/>
      <c r="AW72" s="911"/>
      <c r="AX72" s="911"/>
      <c r="AY72" s="911"/>
      <c r="AZ72" s="961"/>
      <c r="BA72" s="961"/>
      <c r="BB72" s="961"/>
      <c r="BC72" s="961"/>
      <c r="BD72" s="962"/>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2">
      <c r="A73" s="261">
        <v>6</v>
      </c>
      <c r="B73" s="957" t="s">
        <v>585</v>
      </c>
      <c r="C73" s="958"/>
      <c r="D73" s="958"/>
      <c r="E73" s="958"/>
      <c r="F73" s="958"/>
      <c r="G73" s="958"/>
      <c r="H73" s="958"/>
      <c r="I73" s="958"/>
      <c r="J73" s="958"/>
      <c r="K73" s="958"/>
      <c r="L73" s="958"/>
      <c r="M73" s="958"/>
      <c r="N73" s="958"/>
      <c r="O73" s="958"/>
      <c r="P73" s="959"/>
      <c r="Q73" s="960">
        <v>9320</v>
      </c>
      <c r="R73" s="914"/>
      <c r="S73" s="914"/>
      <c r="T73" s="914"/>
      <c r="U73" s="910"/>
      <c r="V73" s="911">
        <v>8565</v>
      </c>
      <c r="W73" s="911"/>
      <c r="X73" s="911"/>
      <c r="Y73" s="911"/>
      <c r="Z73" s="911"/>
      <c r="AA73" s="911">
        <v>755</v>
      </c>
      <c r="AB73" s="911"/>
      <c r="AC73" s="911"/>
      <c r="AD73" s="911"/>
      <c r="AE73" s="911"/>
      <c r="AF73" s="911">
        <v>5538</v>
      </c>
      <c r="AG73" s="911"/>
      <c r="AH73" s="911"/>
      <c r="AI73" s="911"/>
      <c r="AJ73" s="911"/>
      <c r="AK73" s="911" t="s">
        <v>513</v>
      </c>
      <c r="AL73" s="911"/>
      <c r="AM73" s="911"/>
      <c r="AN73" s="911"/>
      <c r="AO73" s="911"/>
      <c r="AP73" s="911">
        <v>23253</v>
      </c>
      <c r="AQ73" s="911"/>
      <c r="AR73" s="911"/>
      <c r="AS73" s="911"/>
      <c r="AT73" s="911"/>
      <c r="AU73" s="911" t="s">
        <v>513</v>
      </c>
      <c r="AV73" s="911"/>
      <c r="AW73" s="911"/>
      <c r="AX73" s="911"/>
      <c r="AY73" s="911"/>
      <c r="AZ73" s="961"/>
      <c r="BA73" s="961"/>
      <c r="BB73" s="961"/>
      <c r="BC73" s="961"/>
      <c r="BD73" s="962"/>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2">
      <c r="A74" s="261">
        <v>7</v>
      </c>
      <c r="B74" s="957"/>
      <c r="C74" s="958"/>
      <c r="D74" s="958"/>
      <c r="E74" s="958"/>
      <c r="F74" s="958"/>
      <c r="G74" s="958"/>
      <c r="H74" s="958"/>
      <c r="I74" s="958"/>
      <c r="J74" s="958"/>
      <c r="K74" s="958"/>
      <c r="L74" s="958"/>
      <c r="M74" s="958"/>
      <c r="N74" s="958"/>
      <c r="O74" s="958"/>
      <c r="P74" s="959"/>
      <c r="Q74" s="963"/>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61"/>
      <c r="BA74" s="961"/>
      <c r="BB74" s="961"/>
      <c r="BC74" s="961"/>
      <c r="BD74" s="962"/>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2">
      <c r="A75" s="261">
        <v>8</v>
      </c>
      <c r="B75" s="957"/>
      <c r="C75" s="958"/>
      <c r="D75" s="958"/>
      <c r="E75" s="958"/>
      <c r="F75" s="958"/>
      <c r="G75" s="958"/>
      <c r="H75" s="958"/>
      <c r="I75" s="958"/>
      <c r="J75" s="958"/>
      <c r="K75" s="958"/>
      <c r="L75" s="958"/>
      <c r="M75" s="958"/>
      <c r="N75" s="958"/>
      <c r="O75" s="958"/>
      <c r="P75" s="959"/>
      <c r="Q75" s="960"/>
      <c r="R75" s="914"/>
      <c r="S75" s="914"/>
      <c r="T75" s="914"/>
      <c r="U75" s="910"/>
      <c r="V75" s="913"/>
      <c r="W75" s="914"/>
      <c r="X75" s="914"/>
      <c r="Y75" s="914"/>
      <c r="Z75" s="910"/>
      <c r="AA75" s="913"/>
      <c r="AB75" s="914"/>
      <c r="AC75" s="914"/>
      <c r="AD75" s="914"/>
      <c r="AE75" s="910"/>
      <c r="AF75" s="913"/>
      <c r="AG75" s="914"/>
      <c r="AH75" s="914"/>
      <c r="AI75" s="914"/>
      <c r="AJ75" s="910"/>
      <c r="AK75" s="913"/>
      <c r="AL75" s="914"/>
      <c r="AM75" s="914"/>
      <c r="AN75" s="914"/>
      <c r="AO75" s="910"/>
      <c r="AP75" s="913"/>
      <c r="AQ75" s="914"/>
      <c r="AR75" s="914"/>
      <c r="AS75" s="914"/>
      <c r="AT75" s="910"/>
      <c r="AU75" s="913"/>
      <c r="AV75" s="914"/>
      <c r="AW75" s="914"/>
      <c r="AX75" s="914"/>
      <c r="AY75" s="910"/>
      <c r="AZ75" s="961"/>
      <c r="BA75" s="961"/>
      <c r="BB75" s="961"/>
      <c r="BC75" s="961"/>
      <c r="BD75" s="962"/>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2">
      <c r="A76" s="261">
        <v>9</v>
      </c>
      <c r="B76" s="957"/>
      <c r="C76" s="958"/>
      <c r="D76" s="958"/>
      <c r="E76" s="958"/>
      <c r="F76" s="958"/>
      <c r="G76" s="958"/>
      <c r="H76" s="958"/>
      <c r="I76" s="958"/>
      <c r="J76" s="958"/>
      <c r="K76" s="958"/>
      <c r="L76" s="958"/>
      <c r="M76" s="958"/>
      <c r="N76" s="958"/>
      <c r="O76" s="958"/>
      <c r="P76" s="959"/>
      <c r="Q76" s="960"/>
      <c r="R76" s="914"/>
      <c r="S76" s="914"/>
      <c r="T76" s="914"/>
      <c r="U76" s="910"/>
      <c r="V76" s="913"/>
      <c r="W76" s="914"/>
      <c r="X76" s="914"/>
      <c r="Y76" s="914"/>
      <c r="Z76" s="910"/>
      <c r="AA76" s="913"/>
      <c r="AB76" s="914"/>
      <c r="AC76" s="914"/>
      <c r="AD76" s="914"/>
      <c r="AE76" s="910"/>
      <c r="AF76" s="913"/>
      <c r="AG76" s="914"/>
      <c r="AH76" s="914"/>
      <c r="AI76" s="914"/>
      <c r="AJ76" s="910"/>
      <c r="AK76" s="913"/>
      <c r="AL76" s="914"/>
      <c r="AM76" s="914"/>
      <c r="AN76" s="914"/>
      <c r="AO76" s="910"/>
      <c r="AP76" s="913"/>
      <c r="AQ76" s="914"/>
      <c r="AR76" s="914"/>
      <c r="AS76" s="914"/>
      <c r="AT76" s="910"/>
      <c r="AU76" s="913"/>
      <c r="AV76" s="914"/>
      <c r="AW76" s="914"/>
      <c r="AX76" s="914"/>
      <c r="AY76" s="910"/>
      <c r="AZ76" s="961"/>
      <c r="BA76" s="961"/>
      <c r="BB76" s="961"/>
      <c r="BC76" s="961"/>
      <c r="BD76" s="962"/>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2">
      <c r="A77" s="261">
        <v>10</v>
      </c>
      <c r="B77" s="957"/>
      <c r="C77" s="958"/>
      <c r="D77" s="958"/>
      <c r="E77" s="958"/>
      <c r="F77" s="958"/>
      <c r="G77" s="958"/>
      <c r="H77" s="958"/>
      <c r="I77" s="958"/>
      <c r="J77" s="958"/>
      <c r="K77" s="958"/>
      <c r="L77" s="958"/>
      <c r="M77" s="958"/>
      <c r="N77" s="958"/>
      <c r="O77" s="958"/>
      <c r="P77" s="959"/>
      <c r="Q77" s="960"/>
      <c r="R77" s="914"/>
      <c r="S77" s="914"/>
      <c r="T77" s="914"/>
      <c r="U77" s="910"/>
      <c r="V77" s="913"/>
      <c r="W77" s="914"/>
      <c r="X77" s="914"/>
      <c r="Y77" s="914"/>
      <c r="Z77" s="910"/>
      <c r="AA77" s="913"/>
      <c r="AB77" s="914"/>
      <c r="AC77" s="914"/>
      <c r="AD77" s="914"/>
      <c r="AE77" s="910"/>
      <c r="AF77" s="913"/>
      <c r="AG77" s="914"/>
      <c r="AH77" s="914"/>
      <c r="AI77" s="914"/>
      <c r="AJ77" s="910"/>
      <c r="AK77" s="913"/>
      <c r="AL77" s="914"/>
      <c r="AM77" s="914"/>
      <c r="AN77" s="914"/>
      <c r="AO77" s="910"/>
      <c r="AP77" s="913"/>
      <c r="AQ77" s="914"/>
      <c r="AR77" s="914"/>
      <c r="AS77" s="914"/>
      <c r="AT77" s="910"/>
      <c r="AU77" s="913"/>
      <c r="AV77" s="914"/>
      <c r="AW77" s="914"/>
      <c r="AX77" s="914"/>
      <c r="AY77" s="910"/>
      <c r="AZ77" s="961"/>
      <c r="BA77" s="961"/>
      <c r="BB77" s="961"/>
      <c r="BC77" s="961"/>
      <c r="BD77" s="962"/>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2">
      <c r="A78" s="261">
        <v>11</v>
      </c>
      <c r="B78" s="957"/>
      <c r="C78" s="958"/>
      <c r="D78" s="958"/>
      <c r="E78" s="958"/>
      <c r="F78" s="958"/>
      <c r="G78" s="958"/>
      <c r="H78" s="958"/>
      <c r="I78" s="958"/>
      <c r="J78" s="958"/>
      <c r="K78" s="958"/>
      <c r="L78" s="958"/>
      <c r="M78" s="958"/>
      <c r="N78" s="958"/>
      <c r="O78" s="958"/>
      <c r="P78" s="959"/>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1"/>
      <c r="BA78" s="961"/>
      <c r="BB78" s="961"/>
      <c r="BC78" s="961"/>
      <c r="BD78" s="962"/>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2">
      <c r="A79" s="261">
        <v>12</v>
      </c>
      <c r="B79" s="957"/>
      <c r="C79" s="958"/>
      <c r="D79" s="958"/>
      <c r="E79" s="958"/>
      <c r="F79" s="958"/>
      <c r="G79" s="958"/>
      <c r="H79" s="958"/>
      <c r="I79" s="958"/>
      <c r="J79" s="958"/>
      <c r="K79" s="958"/>
      <c r="L79" s="958"/>
      <c r="M79" s="958"/>
      <c r="N79" s="958"/>
      <c r="O79" s="958"/>
      <c r="P79" s="959"/>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1"/>
      <c r="BA79" s="961"/>
      <c r="BB79" s="961"/>
      <c r="BC79" s="961"/>
      <c r="BD79" s="962"/>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2">
      <c r="A80" s="261">
        <v>13</v>
      </c>
      <c r="B80" s="957"/>
      <c r="C80" s="958"/>
      <c r="D80" s="958"/>
      <c r="E80" s="958"/>
      <c r="F80" s="958"/>
      <c r="G80" s="958"/>
      <c r="H80" s="958"/>
      <c r="I80" s="958"/>
      <c r="J80" s="958"/>
      <c r="K80" s="958"/>
      <c r="L80" s="958"/>
      <c r="M80" s="958"/>
      <c r="N80" s="958"/>
      <c r="O80" s="958"/>
      <c r="P80" s="959"/>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1"/>
      <c r="BA80" s="961"/>
      <c r="BB80" s="961"/>
      <c r="BC80" s="961"/>
      <c r="BD80" s="962"/>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2">
      <c r="A81" s="261">
        <v>14</v>
      </c>
      <c r="B81" s="957"/>
      <c r="C81" s="958"/>
      <c r="D81" s="958"/>
      <c r="E81" s="958"/>
      <c r="F81" s="958"/>
      <c r="G81" s="958"/>
      <c r="H81" s="958"/>
      <c r="I81" s="958"/>
      <c r="J81" s="958"/>
      <c r="K81" s="958"/>
      <c r="L81" s="958"/>
      <c r="M81" s="958"/>
      <c r="N81" s="958"/>
      <c r="O81" s="958"/>
      <c r="P81" s="959"/>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1"/>
      <c r="BA81" s="961"/>
      <c r="BB81" s="961"/>
      <c r="BC81" s="961"/>
      <c r="BD81" s="962"/>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2">
      <c r="A82" s="261">
        <v>15</v>
      </c>
      <c r="B82" s="957"/>
      <c r="C82" s="958"/>
      <c r="D82" s="958"/>
      <c r="E82" s="958"/>
      <c r="F82" s="958"/>
      <c r="G82" s="958"/>
      <c r="H82" s="958"/>
      <c r="I82" s="958"/>
      <c r="J82" s="958"/>
      <c r="K82" s="958"/>
      <c r="L82" s="958"/>
      <c r="M82" s="958"/>
      <c r="N82" s="958"/>
      <c r="O82" s="958"/>
      <c r="P82" s="959"/>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1"/>
      <c r="BA82" s="961"/>
      <c r="BB82" s="961"/>
      <c r="BC82" s="961"/>
      <c r="BD82" s="962"/>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2">
      <c r="A83" s="261">
        <v>16</v>
      </c>
      <c r="B83" s="957"/>
      <c r="C83" s="958"/>
      <c r="D83" s="958"/>
      <c r="E83" s="958"/>
      <c r="F83" s="958"/>
      <c r="G83" s="958"/>
      <c r="H83" s="958"/>
      <c r="I83" s="958"/>
      <c r="J83" s="958"/>
      <c r="K83" s="958"/>
      <c r="L83" s="958"/>
      <c r="M83" s="958"/>
      <c r="N83" s="958"/>
      <c r="O83" s="958"/>
      <c r="P83" s="959"/>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1"/>
      <c r="BA83" s="961"/>
      <c r="BB83" s="961"/>
      <c r="BC83" s="961"/>
      <c r="BD83" s="962"/>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2">
      <c r="A84" s="261">
        <v>17</v>
      </c>
      <c r="B84" s="957"/>
      <c r="C84" s="958"/>
      <c r="D84" s="958"/>
      <c r="E84" s="958"/>
      <c r="F84" s="958"/>
      <c r="G84" s="958"/>
      <c r="H84" s="958"/>
      <c r="I84" s="958"/>
      <c r="J84" s="958"/>
      <c r="K84" s="958"/>
      <c r="L84" s="958"/>
      <c r="M84" s="958"/>
      <c r="N84" s="958"/>
      <c r="O84" s="958"/>
      <c r="P84" s="959"/>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1"/>
      <c r="BA84" s="961"/>
      <c r="BB84" s="961"/>
      <c r="BC84" s="961"/>
      <c r="BD84" s="962"/>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2">
      <c r="A85" s="261">
        <v>18</v>
      </c>
      <c r="B85" s="957"/>
      <c r="C85" s="958"/>
      <c r="D85" s="958"/>
      <c r="E85" s="958"/>
      <c r="F85" s="958"/>
      <c r="G85" s="958"/>
      <c r="H85" s="958"/>
      <c r="I85" s="958"/>
      <c r="J85" s="958"/>
      <c r="K85" s="958"/>
      <c r="L85" s="958"/>
      <c r="M85" s="958"/>
      <c r="N85" s="958"/>
      <c r="O85" s="958"/>
      <c r="P85" s="959"/>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1"/>
      <c r="BA85" s="961"/>
      <c r="BB85" s="961"/>
      <c r="BC85" s="961"/>
      <c r="BD85" s="962"/>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2">
      <c r="A86" s="261">
        <v>19</v>
      </c>
      <c r="B86" s="957"/>
      <c r="C86" s="958"/>
      <c r="D86" s="958"/>
      <c r="E86" s="958"/>
      <c r="F86" s="958"/>
      <c r="G86" s="958"/>
      <c r="H86" s="958"/>
      <c r="I86" s="958"/>
      <c r="J86" s="958"/>
      <c r="K86" s="958"/>
      <c r="L86" s="958"/>
      <c r="M86" s="958"/>
      <c r="N86" s="958"/>
      <c r="O86" s="958"/>
      <c r="P86" s="959"/>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1"/>
      <c r="BA86" s="961"/>
      <c r="BB86" s="961"/>
      <c r="BC86" s="961"/>
      <c r="BD86" s="962"/>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2">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5">
      <c r="A88" s="264" t="s">
        <v>388</v>
      </c>
      <c r="B88" s="870" t="s">
        <v>418</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f>SUM(AF68:AJ87)</f>
        <v>12662</v>
      </c>
      <c r="AG88" s="924"/>
      <c r="AH88" s="924"/>
      <c r="AI88" s="924"/>
      <c r="AJ88" s="924"/>
      <c r="AK88" s="921"/>
      <c r="AL88" s="921"/>
      <c r="AM88" s="921"/>
      <c r="AN88" s="921"/>
      <c r="AO88" s="921"/>
      <c r="AP88" s="924">
        <f>SUM(AP68:AT87)</f>
        <v>24193</v>
      </c>
      <c r="AQ88" s="924"/>
      <c r="AR88" s="924"/>
      <c r="AS88" s="924"/>
      <c r="AT88" s="924"/>
      <c r="AU88" s="924">
        <f>SUM(AU68:AY87)</f>
        <v>629</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419</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f>SUM(CR7:CV88)</f>
        <v>549</v>
      </c>
      <c r="CS102" s="932"/>
      <c r="CT102" s="932"/>
      <c r="CU102" s="932"/>
      <c r="CV102" s="975"/>
      <c r="CW102" s="974">
        <f>SUM(CW7:DA88)</f>
        <v>292</v>
      </c>
      <c r="CX102" s="932"/>
      <c r="CY102" s="932"/>
      <c r="CZ102" s="932"/>
      <c r="DA102" s="975"/>
      <c r="DB102" s="974">
        <f>SUM(DB7:DF88)</f>
        <v>90</v>
      </c>
      <c r="DC102" s="932"/>
      <c r="DD102" s="932"/>
      <c r="DE102" s="932"/>
      <c r="DF102" s="975"/>
      <c r="DG102" s="974">
        <f>SUM(DG7:DK88)</f>
        <v>6668</v>
      </c>
      <c r="DH102" s="932"/>
      <c r="DI102" s="932"/>
      <c r="DJ102" s="932"/>
      <c r="DK102" s="975"/>
      <c r="DL102" s="974" t="s">
        <v>579</v>
      </c>
      <c r="DM102" s="932"/>
      <c r="DN102" s="932"/>
      <c r="DO102" s="932"/>
      <c r="DP102" s="975"/>
      <c r="DQ102" s="974" t="s">
        <v>579</v>
      </c>
      <c r="DR102" s="932"/>
      <c r="DS102" s="932"/>
      <c r="DT102" s="932"/>
      <c r="DU102" s="975"/>
      <c r="DV102" s="998"/>
      <c r="DW102" s="999"/>
      <c r="DX102" s="999"/>
      <c r="DY102" s="999"/>
      <c r="DZ102" s="100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420</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421</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3" t="s">
        <v>424</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425</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2">
      <c r="A109" s="996" t="s">
        <v>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427</v>
      </c>
      <c r="AB109" s="977"/>
      <c r="AC109" s="977"/>
      <c r="AD109" s="977"/>
      <c r="AE109" s="978"/>
      <c r="AF109" s="976" t="s">
        <v>304</v>
      </c>
      <c r="AG109" s="977"/>
      <c r="AH109" s="977"/>
      <c r="AI109" s="977"/>
      <c r="AJ109" s="978"/>
      <c r="AK109" s="976" t="s">
        <v>303</v>
      </c>
      <c r="AL109" s="977"/>
      <c r="AM109" s="977"/>
      <c r="AN109" s="977"/>
      <c r="AO109" s="978"/>
      <c r="AP109" s="976" t="s">
        <v>428</v>
      </c>
      <c r="AQ109" s="977"/>
      <c r="AR109" s="977"/>
      <c r="AS109" s="977"/>
      <c r="AT109" s="979"/>
      <c r="AU109" s="996" t="s">
        <v>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427</v>
      </c>
      <c r="BR109" s="977"/>
      <c r="BS109" s="977"/>
      <c r="BT109" s="977"/>
      <c r="BU109" s="978"/>
      <c r="BV109" s="976" t="s">
        <v>304</v>
      </c>
      <c r="BW109" s="977"/>
      <c r="BX109" s="977"/>
      <c r="BY109" s="977"/>
      <c r="BZ109" s="978"/>
      <c r="CA109" s="976" t="s">
        <v>303</v>
      </c>
      <c r="CB109" s="977"/>
      <c r="CC109" s="977"/>
      <c r="CD109" s="977"/>
      <c r="CE109" s="978"/>
      <c r="CF109" s="997" t="s">
        <v>428</v>
      </c>
      <c r="CG109" s="997"/>
      <c r="CH109" s="997"/>
      <c r="CI109" s="997"/>
      <c r="CJ109" s="997"/>
      <c r="CK109" s="976" t="s">
        <v>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427</v>
      </c>
      <c r="DH109" s="977"/>
      <c r="DI109" s="977"/>
      <c r="DJ109" s="977"/>
      <c r="DK109" s="978"/>
      <c r="DL109" s="976" t="s">
        <v>304</v>
      </c>
      <c r="DM109" s="977"/>
      <c r="DN109" s="977"/>
      <c r="DO109" s="977"/>
      <c r="DP109" s="978"/>
      <c r="DQ109" s="976" t="s">
        <v>303</v>
      </c>
      <c r="DR109" s="977"/>
      <c r="DS109" s="977"/>
      <c r="DT109" s="977"/>
      <c r="DU109" s="978"/>
      <c r="DV109" s="976" t="s">
        <v>428</v>
      </c>
      <c r="DW109" s="977"/>
      <c r="DX109" s="977"/>
      <c r="DY109" s="977"/>
      <c r="DZ109" s="979"/>
    </row>
    <row r="110" spans="1:131" s="246" customFormat="1" ht="26.25" customHeight="1" x14ac:dyDescent="0.2">
      <c r="A110" s="980" t="s">
        <v>430</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7250447</v>
      </c>
      <c r="AB110" s="984"/>
      <c r="AC110" s="984"/>
      <c r="AD110" s="984"/>
      <c r="AE110" s="985"/>
      <c r="AF110" s="986">
        <v>7461182</v>
      </c>
      <c r="AG110" s="984"/>
      <c r="AH110" s="984"/>
      <c r="AI110" s="984"/>
      <c r="AJ110" s="985"/>
      <c r="AK110" s="986">
        <v>7409829</v>
      </c>
      <c r="AL110" s="984"/>
      <c r="AM110" s="984"/>
      <c r="AN110" s="984"/>
      <c r="AO110" s="985"/>
      <c r="AP110" s="987">
        <v>18.8</v>
      </c>
      <c r="AQ110" s="988"/>
      <c r="AR110" s="988"/>
      <c r="AS110" s="988"/>
      <c r="AT110" s="989"/>
      <c r="AU110" s="990" t="s">
        <v>73</v>
      </c>
      <c r="AV110" s="991"/>
      <c r="AW110" s="991"/>
      <c r="AX110" s="991"/>
      <c r="AY110" s="991"/>
      <c r="AZ110" s="1032" t="s">
        <v>431</v>
      </c>
      <c r="BA110" s="981"/>
      <c r="BB110" s="981"/>
      <c r="BC110" s="981"/>
      <c r="BD110" s="981"/>
      <c r="BE110" s="981"/>
      <c r="BF110" s="981"/>
      <c r="BG110" s="981"/>
      <c r="BH110" s="981"/>
      <c r="BI110" s="981"/>
      <c r="BJ110" s="981"/>
      <c r="BK110" s="981"/>
      <c r="BL110" s="981"/>
      <c r="BM110" s="981"/>
      <c r="BN110" s="981"/>
      <c r="BO110" s="981"/>
      <c r="BP110" s="982"/>
      <c r="BQ110" s="1018">
        <v>72999851</v>
      </c>
      <c r="BR110" s="1019"/>
      <c r="BS110" s="1019"/>
      <c r="BT110" s="1019"/>
      <c r="BU110" s="1019"/>
      <c r="BV110" s="1019">
        <v>69041240</v>
      </c>
      <c r="BW110" s="1019"/>
      <c r="BX110" s="1019"/>
      <c r="BY110" s="1019"/>
      <c r="BZ110" s="1019"/>
      <c r="CA110" s="1019">
        <v>65140284</v>
      </c>
      <c r="CB110" s="1019"/>
      <c r="CC110" s="1019"/>
      <c r="CD110" s="1019"/>
      <c r="CE110" s="1019"/>
      <c r="CF110" s="1033">
        <v>165.1</v>
      </c>
      <c r="CG110" s="1034"/>
      <c r="CH110" s="1034"/>
      <c r="CI110" s="1034"/>
      <c r="CJ110" s="1034"/>
      <c r="CK110" s="1035" t="s">
        <v>432</v>
      </c>
      <c r="CL110" s="1036"/>
      <c r="CM110" s="1015" t="s">
        <v>433</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434</v>
      </c>
      <c r="DH110" s="1019"/>
      <c r="DI110" s="1019"/>
      <c r="DJ110" s="1019"/>
      <c r="DK110" s="1019"/>
      <c r="DL110" s="1019" t="s">
        <v>435</v>
      </c>
      <c r="DM110" s="1019"/>
      <c r="DN110" s="1019"/>
      <c r="DO110" s="1019"/>
      <c r="DP110" s="1019"/>
      <c r="DQ110" s="1019" t="s">
        <v>436</v>
      </c>
      <c r="DR110" s="1019"/>
      <c r="DS110" s="1019"/>
      <c r="DT110" s="1019"/>
      <c r="DU110" s="1019"/>
      <c r="DV110" s="1020" t="s">
        <v>435</v>
      </c>
      <c r="DW110" s="1020"/>
      <c r="DX110" s="1020"/>
      <c r="DY110" s="1020"/>
      <c r="DZ110" s="1021"/>
    </row>
    <row r="111" spans="1:131" s="246" customFormat="1" ht="26.25" customHeight="1" x14ac:dyDescent="0.2">
      <c r="A111" s="1022" t="s">
        <v>437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438</v>
      </c>
      <c r="AB111" s="1026"/>
      <c r="AC111" s="1026"/>
      <c r="AD111" s="1026"/>
      <c r="AE111" s="1027"/>
      <c r="AF111" s="1028" t="s">
        <v>438</v>
      </c>
      <c r="AG111" s="1026"/>
      <c r="AH111" s="1026"/>
      <c r="AI111" s="1026"/>
      <c r="AJ111" s="1027"/>
      <c r="AK111" s="1028" t="s">
        <v>435</v>
      </c>
      <c r="AL111" s="1026"/>
      <c r="AM111" s="1026"/>
      <c r="AN111" s="1026"/>
      <c r="AO111" s="1027"/>
      <c r="AP111" s="1029" t="s">
        <v>409</v>
      </c>
      <c r="AQ111" s="1030"/>
      <c r="AR111" s="1030"/>
      <c r="AS111" s="1030"/>
      <c r="AT111" s="1031"/>
      <c r="AU111" s="992"/>
      <c r="AV111" s="993"/>
      <c r="AW111" s="993"/>
      <c r="AX111" s="993"/>
      <c r="AY111" s="993"/>
      <c r="AZ111" s="1041" t="s">
        <v>439</v>
      </c>
      <c r="BA111" s="1042"/>
      <c r="BB111" s="1042"/>
      <c r="BC111" s="1042"/>
      <c r="BD111" s="1042"/>
      <c r="BE111" s="1042"/>
      <c r="BF111" s="1042"/>
      <c r="BG111" s="1042"/>
      <c r="BH111" s="1042"/>
      <c r="BI111" s="1042"/>
      <c r="BJ111" s="1042"/>
      <c r="BK111" s="1042"/>
      <c r="BL111" s="1042"/>
      <c r="BM111" s="1042"/>
      <c r="BN111" s="1042"/>
      <c r="BO111" s="1042"/>
      <c r="BP111" s="1043"/>
      <c r="BQ111" s="1011">
        <v>248920</v>
      </c>
      <c r="BR111" s="1012"/>
      <c r="BS111" s="1012"/>
      <c r="BT111" s="1012"/>
      <c r="BU111" s="1012"/>
      <c r="BV111" s="1012">
        <v>531223</v>
      </c>
      <c r="BW111" s="1012"/>
      <c r="BX111" s="1012"/>
      <c r="BY111" s="1012"/>
      <c r="BZ111" s="1012"/>
      <c r="CA111" s="1012">
        <v>489332</v>
      </c>
      <c r="CB111" s="1012"/>
      <c r="CC111" s="1012"/>
      <c r="CD111" s="1012"/>
      <c r="CE111" s="1012"/>
      <c r="CF111" s="1006">
        <v>1.2</v>
      </c>
      <c r="CG111" s="1007"/>
      <c r="CH111" s="1007"/>
      <c r="CI111" s="1007"/>
      <c r="CJ111" s="1007"/>
      <c r="CK111" s="1037"/>
      <c r="CL111" s="1038"/>
      <c r="CM111" s="1008" t="s">
        <v>440</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435</v>
      </c>
      <c r="DH111" s="1012"/>
      <c r="DI111" s="1012"/>
      <c r="DJ111" s="1012"/>
      <c r="DK111" s="1012"/>
      <c r="DL111" s="1012" t="s">
        <v>438</v>
      </c>
      <c r="DM111" s="1012"/>
      <c r="DN111" s="1012"/>
      <c r="DO111" s="1012"/>
      <c r="DP111" s="1012"/>
      <c r="DQ111" s="1012" t="s">
        <v>438</v>
      </c>
      <c r="DR111" s="1012"/>
      <c r="DS111" s="1012"/>
      <c r="DT111" s="1012"/>
      <c r="DU111" s="1012"/>
      <c r="DV111" s="1013" t="s">
        <v>438</v>
      </c>
      <c r="DW111" s="1013"/>
      <c r="DX111" s="1013"/>
      <c r="DY111" s="1013"/>
      <c r="DZ111" s="1014"/>
    </row>
    <row r="112" spans="1:131" s="246" customFormat="1" ht="26.25" customHeight="1" x14ac:dyDescent="0.2">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v>100000</v>
      </c>
      <c r="AB112" s="1051"/>
      <c r="AC112" s="1051"/>
      <c r="AD112" s="1051"/>
      <c r="AE112" s="1052"/>
      <c r="AF112" s="1053">
        <v>83333</v>
      </c>
      <c r="AG112" s="1051"/>
      <c r="AH112" s="1051"/>
      <c r="AI112" s="1051"/>
      <c r="AJ112" s="1052"/>
      <c r="AK112" s="1053">
        <v>66667</v>
      </c>
      <c r="AL112" s="1051"/>
      <c r="AM112" s="1051"/>
      <c r="AN112" s="1051"/>
      <c r="AO112" s="1052"/>
      <c r="AP112" s="1054">
        <v>0.2</v>
      </c>
      <c r="AQ112" s="1055"/>
      <c r="AR112" s="1055"/>
      <c r="AS112" s="1055"/>
      <c r="AT112" s="1056"/>
      <c r="AU112" s="992"/>
      <c r="AV112" s="993"/>
      <c r="AW112" s="993"/>
      <c r="AX112" s="993"/>
      <c r="AY112" s="993"/>
      <c r="AZ112" s="1041" t="s">
        <v>443</v>
      </c>
      <c r="BA112" s="1042"/>
      <c r="BB112" s="1042"/>
      <c r="BC112" s="1042"/>
      <c r="BD112" s="1042"/>
      <c r="BE112" s="1042"/>
      <c r="BF112" s="1042"/>
      <c r="BG112" s="1042"/>
      <c r="BH112" s="1042"/>
      <c r="BI112" s="1042"/>
      <c r="BJ112" s="1042"/>
      <c r="BK112" s="1042"/>
      <c r="BL112" s="1042"/>
      <c r="BM112" s="1042"/>
      <c r="BN112" s="1042"/>
      <c r="BO112" s="1042"/>
      <c r="BP112" s="1043"/>
      <c r="BQ112" s="1011">
        <v>26190622</v>
      </c>
      <c r="BR112" s="1012"/>
      <c r="BS112" s="1012"/>
      <c r="BT112" s="1012"/>
      <c r="BU112" s="1012"/>
      <c r="BV112" s="1012">
        <v>22394135</v>
      </c>
      <c r="BW112" s="1012"/>
      <c r="BX112" s="1012"/>
      <c r="BY112" s="1012"/>
      <c r="BZ112" s="1012"/>
      <c r="CA112" s="1012">
        <v>20450549</v>
      </c>
      <c r="CB112" s="1012"/>
      <c r="CC112" s="1012"/>
      <c r="CD112" s="1012"/>
      <c r="CE112" s="1012"/>
      <c r="CF112" s="1006">
        <v>51.8</v>
      </c>
      <c r="CG112" s="1007"/>
      <c r="CH112" s="1007"/>
      <c r="CI112" s="1007"/>
      <c r="CJ112" s="1007"/>
      <c r="CK112" s="1037"/>
      <c r="CL112" s="1038"/>
      <c r="CM112" s="1008" t="s">
        <v>444</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435</v>
      </c>
      <c r="DH112" s="1012"/>
      <c r="DI112" s="1012"/>
      <c r="DJ112" s="1012"/>
      <c r="DK112" s="1012"/>
      <c r="DL112" s="1012" t="s">
        <v>179</v>
      </c>
      <c r="DM112" s="1012"/>
      <c r="DN112" s="1012"/>
      <c r="DO112" s="1012"/>
      <c r="DP112" s="1012"/>
      <c r="DQ112" s="1012" t="s">
        <v>179</v>
      </c>
      <c r="DR112" s="1012"/>
      <c r="DS112" s="1012"/>
      <c r="DT112" s="1012"/>
      <c r="DU112" s="1012"/>
      <c r="DV112" s="1013" t="s">
        <v>434</v>
      </c>
      <c r="DW112" s="1013"/>
      <c r="DX112" s="1013"/>
      <c r="DY112" s="1013"/>
      <c r="DZ112" s="1014"/>
    </row>
    <row r="113" spans="1:130" s="246" customFormat="1" ht="26.25" customHeight="1" x14ac:dyDescent="0.2">
      <c r="A113" s="1046"/>
      <c r="B113" s="1047"/>
      <c r="C113" s="1042" t="s">
        <v>445</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2007823</v>
      </c>
      <c r="AB113" s="1026"/>
      <c r="AC113" s="1026"/>
      <c r="AD113" s="1026"/>
      <c r="AE113" s="1027"/>
      <c r="AF113" s="1028">
        <v>1708414</v>
      </c>
      <c r="AG113" s="1026"/>
      <c r="AH113" s="1026"/>
      <c r="AI113" s="1026"/>
      <c r="AJ113" s="1027"/>
      <c r="AK113" s="1028">
        <v>1660985</v>
      </c>
      <c r="AL113" s="1026"/>
      <c r="AM113" s="1026"/>
      <c r="AN113" s="1026"/>
      <c r="AO113" s="1027"/>
      <c r="AP113" s="1029">
        <v>4.2</v>
      </c>
      <c r="AQ113" s="1030"/>
      <c r="AR113" s="1030"/>
      <c r="AS113" s="1030"/>
      <c r="AT113" s="1031"/>
      <c r="AU113" s="992"/>
      <c r="AV113" s="993"/>
      <c r="AW113" s="993"/>
      <c r="AX113" s="993"/>
      <c r="AY113" s="993"/>
      <c r="AZ113" s="1041" t="s">
        <v>446</v>
      </c>
      <c r="BA113" s="1042"/>
      <c r="BB113" s="1042"/>
      <c r="BC113" s="1042"/>
      <c r="BD113" s="1042"/>
      <c r="BE113" s="1042"/>
      <c r="BF113" s="1042"/>
      <c r="BG113" s="1042"/>
      <c r="BH113" s="1042"/>
      <c r="BI113" s="1042"/>
      <c r="BJ113" s="1042"/>
      <c r="BK113" s="1042"/>
      <c r="BL113" s="1042"/>
      <c r="BM113" s="1042"/>
      <c r="BN113" s="1042"/>
      <c r="BO113" s="1042"/>
      <c r="BP113" s="1043"/>
      <c r="BQ113" s="1011">
        <v>224685</v>
      </c>
      <c r="BR113" s="1012"/>
      <c r="BS113" s="1012"/>
      <c r="BT113" s="1012"/>
      <c r="BU113" s="1012"/>
      <c r="BV113" s="1012">
        <v>113141</v>
      </c>
      <c r="BW113" s="1012"/>
      <c r="BX113" s="1012"/>
      <c r="BY113" s="1012"/>
      <c r="BZ113" s="1012"/>
      <c r="CA113" s="1012">
        <v>629021</v>
      </c>
      <c r="CB113" s="1012"/>
      <c r="CC113" s="1012"/>
      <c r="CD113" s="1012"/>
      <c r="CE113" s="1012"/>
      <c r="CF113" s="1006">
        <v>1.6</v>
      </c>
      <c r="CG113" s="1007"/>
      <c r="CH113" s="1007"/>
      <c r="CI113" s="1007"/>
      <c r="CJ113" s="1007"/>
      <c r="CK113" s="1037"/>
      <c r="CL113" s="1038"/>
      <c r="CM113" s="1008" t="s">
        <v>447</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179</v>
      </c>
      <c r="DH113" s="1051"/>
      <c r="DI113" s="1051"/>
      <c r="DJ113" s="1051"/>
      <c r="DK113" s="1052"/>
      <c r="DL113" s="1053" t="s">
        <v>435</v>
      </c>
      <c r="DM113" s="1051"/>
      <c r="DN113" s="1051"/>
      <c r="DO113" s="1051"/>
      <c r="DP113" s="1052"/>
      <c r="DQ113" s="1053" t="s">
        <v>435</v>
      </c>
      <c r="DR113" s="1051"/>
      <c r="DS113" s="1051"/>
      <c r="DT113" s="1051"/>
      <c r="DU113" s="1052"/>
      <c r="DV113" s="1054" t="s">
        <v>179</v>
      </c>
      <c r="DW113" s="1055"/>
      <c r="DX113" s="1055"/>
      <c r="DY113" s="1055"/>
      <c r="DZ113" s="1056"/>
    </row>
    <row r="114" spans="1:130" s="246" customFormat="1" ht="26.25" customHeight="1" x14ac:dyDescent="0.2">
      <c r="A114" s="1046"/>
      <c r="B114" s="1047"/>
      <c r="C114" s="1042" t="s">
        <v>448</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114352</v>
      </c>
      <c r="AB114" s="1051"/>
      <c r="AC114" s="1051"/>
      <c r="AD114" s="1051"/>
      <c r="AE114" s="1052"/>
      <c r="AF114" s="1053">
        <v>114351</v>
      </c>
      <c r="AG114" s="1051"/>
      <c r="AH114" s="1051"/>
      <c r="AI114" s="1051"/>
      <c r="AJ114" s="1052"/>
      <c r="AK114" s="1053">
        <v>114351</v>
      </c>
      <c r="AL114" s="1051"/>
      <c r="AM114" s="1051"/>
      <c r="AN114" s="1051"/>
      <c r="AO114" s="1052"/>
      <c r="AP114" s="1054">
        <v>0.3</v>
      </c>
      <c r="AQ114" s="1055"/>
      <c r="AR114" s="1055"/>
      <c r="AS114" s="1055"/>
      <c r="AT114" s="1056"/>
      <c r="AU114" s="992"/>
      <c r="AV114" s="993"/>
      <c r="AW114" s="993"/>
      <c r="AX114" s="993"/>
      <c r="AY114" s="993"/>
      <c r="AZ114" s="1041" t="s">
        <v>449</v>
      </c>
      <c r="BA114" s="1042"/>
      <c r="BB114" s="1042"/>
      <c r="BC114" s="1042"/>
      <c r="BD114" s="1042"/>
      <c r="BE114" s="1042"/>
      <c r="BF114" s="1042"/>
      <c r="BG114" s="1042"/>
      <c r="BH114" s="1042"/>
      <c r="BI114" s="1042"/>
      <c r="BJ114" s="1042"/>
      <c r="BK114" s="1042"/>
      <c r="BL114" s="1042"/>
      <c r="BM114" s="1042"/>
      <c r="BN114" s="1042"/>
      <c r="BO114" s="1042"/>
      <c r="BP114" s="1043"/>
      <c r="BQ114" s="1011">
        <v>12177954</v>
      </c>
      <c r="BR114" s="1012"/>
      <c r="BS114" s="1012"/>
      <c r="BT114" s="1012"/>
      <c r="BU114" s="1012"/>
      <c r="BV114" s="1012">
        <v>11599374</v>
      </c>
      <c r="BW114" s="1012"/>
      <c r="BX114" s="1012"/>
      <c r="BY114" s="1012"/>
      <c r="BZ114" s="1012"/>
      <c r="CA114" s="1012">
        <v>11487725</v>
      </c>
      <c r="CB114" s="1012"/>
      <c r="CC114" s="1012"/>
      <c r="CD114" s="1012"/>
      <c r="CE114" s="1012"/>
      <c r="CF114" s="1006">
        <v>29.1</v>
      </c>
      <c r="CG114" s="1007"/>
      <c r="CH114" s="1007"/>
      <c r="CI114" s="1007"/>
      <c r="CJ114" s="1007"/>
      <c r="CK114" s="1037"/>
      <c r="CL114" s="1038"/>
      <c r="CM114" s="1008" t="s">
        <v>450</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435</v>
      </c>
      <c r="DH114" s="1051"/>
      <c r="DI114" s="1051"/>
      <c r="DJ114" s="1051"/>
      <c r="DK114" s="1052"/>
      <c r="DL114" s="1053" t="s">
        <v>434</v>
      </c>
      <c r="DM114" s="1051"/>
      <c r="DN114" s="1051"/>
      <c r="DO114" s="1051"/>
      <c r="DP114" s="1052"/>
      <c r="DQ114" s="1053" t="s">
        <v>435</v>
      </c>
      <c r="DR114" s="1051"/>
      <c r="DS114" s="1051"/>
      <c r="DT114" s="1051"/>
      <c r="DU114" s="1052"/>
      <c r="DV114" s="1054" t="s">
        <v>438</v>
      </c>
      <c r="DW114" s="1055"/>
      <c r="DX114" s="1055"/>
      <c r="DY114" s="1055"/>
      <c r="DZ114" s="1056"/>
    </row>
    <row r="115" spans="1:130" s="246" customFormat="1" ht="26.25" customHeight="1" x14ac:dyDescent="0.2">
      <c r="A115" s="1046"/>
      <c r="B115" s="1047"/>
      <c r="C115" s="1042" t="s">
        <v>451</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51359</v>
      </c>
      <c r="AB115" s="1026"/>
      <c r="AC115" s="1026"/>
      <c r="AD115" s="1026"/>
      <c r="AE115" s="1027"/>
      <c r="AF115" s="1028">
        <v>47014</v>
      </c>
      <c r="AG115" s="1026"/>
      <c r="AH115" s="1026"/>
      <c r="AI115" s="1026"/>
      <c r="AJ115" s="1027"/>
      <c r="AK115" s="1028">
        <v>37921</v>
      </c>
      <c r="AL115" s="1026"/>
      <c r="AM115" s="1026"/>
      <c r="AN115" s="1026"/>
      <c r="AO115" s="1027"/>
      <c r="AP115" s="1029">
        <v>0.1</v>
      </c>
      <c r="AQ115" s="1030"/>
      <c r="AR115" s="1030"/>
      <c r="AS115" s="1030"/>
      <c r="AT115" s="1031"/>
      <c r="AU115" s="992"/>
      <c r="AV115" s="993"/>
      <c r="AW115" s="993"/>
      <c r="AX115" s="993"/>
      <c r="AY115" s="993"/>
      <c r="AZ115" s="1041" t="s">
        <v>452</v>
      </c>
      <c r="BA115" s="1042"/>
      <c r="BB115" s="1042"/>
      <c r="BC115" s="1042"/>
      <c r="BD115" s="1042"/>
      <c r="BE115" s="1042"/>
      <c r="BF115" s="1042"/>
      <c r="BG115" s="1042"/>
      <c r="BH115" s="1042"/>
      <c r="BI115" s="1042"/>
      <c r="BJ115" s="1042"/>
      <c r="BK115" s="1042"/>
      <c r="BL115" s="1042"/>
      <c r="BM115" s="1042"/>
      <c r="BN115" s="1042"/>
      <c r="BO115" s="1042"/>
      <c r="BP115" s="1043"/>
      <c r="BQ115" s="1011">
        <v>105302</v>
      </c>
      <c r="BR115" s="1012"/>
      <c r="BS115" s="1012"/>
      <c r="BT115" s="1012"/>
      <c r="BU115" s="1012"/>
      <c r="BV115" s="1012">
        <v>90325</v>
      </c>
      <c r="BW115" s="1012"/>
      <c r="BX115" s="1012"/>
      <c r="BY115" s="1012"/>
      <c r="BZ115" s="1012"/>
      <c r="CA115" s="1012">
        <v>96434</v>
      </c>
      <c r="CB115" s="1012"/>
      <c r="CC115" s="1012"/>
      <c r="CD115" s="1012"/>
      <c r="CE115" s="1012"/>
      <c r="CF115" s="1006">
        <v>0.2</v>
      </c>
      <c r="CG115" s="1007"/>
      <c r="CH115" s="1007"/>
      <c r="CI115" s="1007"/>
      <c r="CJ115" s="1007"/>
      <c r="CK115" s="1037"/>
      <c r="CL115" s="1038"/>
      <c r="CM115" s="1041" t="s">
        <v>453</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5195</v>
      </c>
      <c r="DH115" s="1051"/>
      <c r="DI115" s="1051"/>
      <c r="DJ115" s="1051"/>
      <c r="DK115" s="1052"/>
      <c r="DL115" s="1053">
        <v>335425</v>
      </c>
      <c r="DM115" s="1051"/>
      <c r="DN115" s="1051"/>
      <c r="DO115" s="1051"/>
      <c r="DP115" s="1052"/>
      <c r="DQ115" s="1053">
        <v>331455</v>
      </c>
      <c r="DR115" s="1051"/>
      <c r="DS115" s="1051"/>
      <c r="DT115" s="1051"/>
      <c r="DU115" s="1052"/>
      <c r="DV115" s="1054">
        <v>0.8</v>
      </c>
      <c r="DW115" s="1055"/>
      <c r="DX115" s="1055"/>
      <c r="DY115" s="1055"/>
      <c r="DZ115" s="1056"/>
    </row>
    <row r="116" spans="1:130" s="246" customFormat="1" ht="26.25" customHeight="1" x14ac:dyDescent="0.2">
      <c r="A116" s="1048"/>
      <c r="B116" s="1049"/>
      <c r="C116" s="1057" t="s">
        <v>454</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106</v>
      </c>
      <c r="AB116" s="1051"/>
      <c r="AC116" s="1051"/>
      <c r="AD116" s="1051"/>
      <c r="AE116" s="1052"/>
      <c r="AF116" s="1053" t="s">
        <v>435</v>
      </c>
      <c r="AG116" s="1051"/>
      <c r="AH116" s="1051"/>
      <c r="AI116" s="1051"/>
      <c r="AJ116" s="1052"/>
      <c r="AK116" s="1053" t="s">
        <v>438</v>
      </c>
      <c r="AL116" s="1051"/>
      <c r="AM116" s="1051"/>
      <c r="AN116" s="1051"/>
      <c r="AO116" s="1052"/>
      <c r="AP116" s="1054" t="s">
        <v>438</v>
      </c>
      <c r="AQ116" s="1055"/>
      <c r="AR116" s="1055"/>
      <c r="AS116" s="1055"/>
      <c r="AT116" s="1056"/>
      <c r="AU116" s="992"/>
      <c r="AV116" s="993"/>
      <c r="AW116" s="993"/>
      <c r="AX116" s="993"/>
      <c r="AY116" s="993"/>
      <c r="AZ116" s="1059" t="s">
        <v>455</v>
      </c>
      <c r="BA116" s="1060"/>
      <c r="BB116" s="1060"/>
      <c r="BC116" s="1060"/>
      <c r="BD116" s="1060"/>
      <c r="BE116" s="1060"/>
      <c r="BF116" s="1060"/>
      <c r="BG116" s="1060"/>
      <c r="BH116" s="1060"/>
      <c r="BI116" s="1060"/>
      <c r="BJ116" s="1060"/>
      <c r="BK116" s="1060"/>
      <c r="BL116" s="1060"/>
      <c r="BM116" s="1060"/>
      <c r="BN116" s="1060"/>
      <c r="BO116" s="1060"/>
      <c r="BP116" s="1061"/>
      <c r="BQ116" s="1011" t="s">
        <v>438</v>
      </c>
      <c r="BR116" s="1012"/>
      <c r="BS116" s="1012"/>
      <c r="BT116" s="1012"/>
      <c r="BU116" s="1012"/>
      <c r="BV116" s="1012" t="s">
        <v>435</v>
      </c>
      <c r="BW116" s="1012"/>
      <c r="BX116" s="1012"/>
      <c r="BY116" s="1012"/>
      <c r="BZ116" s="1012"/>
      <c r="CA116" s="1012" t="s">
        <v>434</v>
      </c>
      <c r="CB116" s="1012"/>
      <c r="CC116" s="1012"/>
      <c r="CD116" s="1012"/>
      <c r="CE116" s="1012"/>
      <c r="CF116" s="1006" t="s">
        <v>438</v>
      </c>
      <c r="CG116" s="1007"/>
      <c r="CH116" s="1007"/>
      <c r="CI116" s="1007"/>
      <c r="CJ116" s="1007"/>
      <c r="CK116" s="1037"/>
      <c r="CL116" s="1038"/>
      <c r="CM116" s="1008" t="s">
        <v>456</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435</v>
      </c>
      <c r="DH116" s="1051"/>
      <c r="DI116" s="1051"/>
      <c r="DJ116" s="1051"/>
      <c r="DK116" s="1052"/>
      <c r="DL116" s="1053" t="s">
        <v>438</v>
      </c>
      <c r="DM116" s="1051"/>
      <c r="DN116" s="1051"/>
      <c r="DO116" s="1051"/>
      <c r="DP116" s="1052"/>
      <c r="DQ116" s="1053" t="s">
        <v>435</v>
      </c>
      <c r="DR116" s="1051"/>
      <c r="DS116" s="1051"/>
      <c r="DT116" s="1051"/>
      <c r="DU116" s="1052"/>
      <c r="DV116" s="1054" t="s">
        <v>434</v>
      </c>
      <c r="DW116" s="1055"/>
      <c r="DX116" s="1055"/>
      <c r="DY116" s="1055"/>
      <c r="DZ116" s="1056"/>
    </row>
    <row r="117" spans="1:130" s="246" customFormat="1" ht="26.25" customHeight="1" x14ac:dyDescent="0.2">
      <c r="A117" s="996" t="s">
        <v>188</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457</v>
      </c>
      <c r="Z117" s="978"/>
      <c r="AA117" s="1068">
        <v>9524087</v>
      </c>
      <c r="AB117" s="1069"/>
      <c r="AC117" s="1069"/>
      <c r="AD117" s="1069"/>
      <c r="AE117" s="1070"/>
      <c r="AF117" s="1071">
        <v>9414294</v>
      </c>
      <c r="AG117" s="1069"/>
      <c r="AH117" s="1069"/>
      <c r="AI117" s="1069"/>
      <c r="AJ117" s="1070"/>
      <c r="AK117" s="1071">
        <v>9289753</v>
      </c>
      <c r="AL117" s="1069"/>
      <c r="AM117" s="1069"/>
      <c r="AN117" s="1069"/>
      <c r="AO117" s="1070"/>
      <c r="AP117" s="1072"/>
      <c r="AQ117" s="1073"/>
      <c r="AR117" s="1073"/>
      <c r="AS117" s="1073"/>
      <c r="AT117" s="1074"/>
      <c r="AU117" s="992"/>
      <c r="AV117" s="993"/>
      <c r="AW117" s="993"/>
      <c r="AX117" s="993"/>
      <c r="AY117" s="993"/>
      <c r="AZ117" s="1059" t="s">
        <v>458</v>
      </c>
      <c r="BA117" s="1060"/>
      <c r="BB117" s="1060"/>
      <c r="BC117" s="1060"/>
      <c r="BD117" s="1060"/>
      <c r="BE117" s="1060"/>
      <c r="BF117" s="1060"/>
      <c r="BG117" s="1060"/>
      <c r="BH117" s="1060"/>
      <c r="BI117" s="1060"/>
      <c r="BJ117" s="1060"/>
      <c r="BK117" s="1060"/>
      <c r="BL117" s="1060"/>
      <c r="BM117" s="1060"/>
      <c r="BN117" s="1060"/>
      <c r="BO117" s="1060"/>
      <c r="BP117" s="1061"/>
      <c r="BQ117" s="1011" t="s">
        <v>436</v>
      </c>
      <c r="BR117" s="1012"/>
      <c r="BS117" s="1012"/>
      <c r="BT117" s="1012"/>
      <c r="BU117" s="1012"/>
      <c r="BV117" s="1012" t="s">
        <v>438</v>
      </c>
      <c r="BW117" s="1012"/>
      <c r="BX117" s="1012"/>
      <c r="BY117" s="1012"/>
      <c r="BZ117" s="1012"/>
      <c r="CA117" s="1012" t="s">
        <v>438</v>
      </c>
      <c r="CB117" s="1012"/>
      <c r="CC117" s="1012"/>
      <c r="CD117" s="1012"/>
      <c r="CE117" s="1012"/>
      <c r="CF117" s="1006" t="s">
        <v>436</v>
      </c>
      <c r="CG117" s="1007"/>
      <c r="CH117" s="1007"/>
      <c r="CI117" s="1007"/>
      <c r="CJ117" s="1007"/>
      <c r="CK117" s="1037"/>
      <c r="CL117" s="1038"/>
      <c r="CM117" s="1008" t="s">
        <v>459</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435</v>
      </c>
      <c r="DH117" s="1051"/>
      <c r="DI117" s="1051"/>
      <c r="DJ117" s="1051"/>
      <c r="DK117" s="1052"/>
      <c r="DL117" s="1053" t="s">
        <v>438</v>
      </c>
      <c r="DM117" s="1051"/>
      <c r="DN117" s="1051"/>
      <c r="DO117" s="1051"/>
      <c r="DP117" s="1052"/>
      <c r="DQ117" s="1053" t="s">
        <v>438</v>
      </c>
      <c r="DR117" s="1051"/>
      <c r="DS117" s="1051"/>
      <c r="DT117" s="1051"/>
      <c r="DU117" s="1052"/>
      <c r="DV117" s="1054" t="s">
        <v>435</v>
      </c>
      <c r="DW117" s="1055"/>
      <c r="DX117" s="1055"/>
      <c r="DY117" s="1055"/>
      <c r="DZ117" s="1056"/>
    </row>
    <row r="118" spans="1:130" s="246" customFormat="1" ht="26.25" customHeight="1" x14ac:dyDescent="0.2">
      <c r="A118" s="996" t="s">
        <v>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427</v>
      </c>
      <c r="AB118" s="977"/>
      <c r="AC118" s="977"/>
      <c r="AD118" s="977"/>
      <c r="AE118" s="978"/>
      <c r="AF118" s="976" t="s">
        <v>304</v>
      </c>
      <c r="AG118" s="977"/>
      <c r="AH118" s="977"/>
      <c r="AI118" s="977"/>
      <c r="AJ118" s="978"/>
      <c r="AK118" s="976" t="s">
        <v>303</v>
      </c>
      <c r="AL118" s="977"/>
      <c r="AM118" s="977"/>
      <c r="AN118" s="977"/>
      <c r="AO118" s="978"/>
      <c r="AP118" s="1063" t="s">
        <v>428</v>
      </c>
      <c r="AQ118" s="1064"/>
      <c r="AR118" s="1064"/>
      <c r="AS118" s="1064"/>
      <c r="AT118" s="1065"/>
      <c r="AU118" s="992"/>
      <c r="AV118" s="993"/>
      <c r="AW118" s="993"/>
      <c r="AX118" s="993"/>
      <c r="AY118" s="993"/>
      <c r="AZ118" s="1066" t="s">
        <v>460</v>
      </c>
      <c r="BA118" s="1057"/>
      <c r="BB118" s="1057"/>
      <c r="BC118" s="1057"/>
      <c r="BD118" s="1057"/>
      <c r="BE118" s="1057"/>
      <c r="BF118" s="1057"/>
      <c r="BG118" s="1057"/>
      <c r="BH118" s="1057"/>
      <c r="BI118" s="1057"/>
      <c r="BJ118" s="1057"/>
      <c r="BK118" s="1057"/>
      <c r="BL118" s="1057"/>
      <c r="BM118" s="1057"/>
      <c r="BN118" s="1057"/>
      <c r="BO118" s="1057"/>
      <c r="BP118" s="1058"/>
      <c r="BQ118" s="1089" t="s">
        <v>434</v>
      </c>
      <c r="BR118" s="1090"/>
      <c r="BS118" s="1090"/>
      <c r="BT118" s="1090"/>
      <c r="BU118" s="1090"/>
      <c r="BV118" s="1090" t="s">
        <v>438</v>
      </c>
      <c r="BW118" s="1090"/>
      <c r="BX118" s="1090"/>
      <c r="BY118" s="1090"/>
      <c r="BZ118" s="1090"/>
      <c r="CA118" s="1090" t="s">
        <v>438</v>
      </c>
      <c r="CB118" s="1090"/>
      <c r="CC118" s="1090"/>
      <c r="CD118" s="1090"/>
      <c r="CE118" s="1090"/>
      <c r="CF118" s="1006" t="s">
        <v>436</v>
      </c>
      <c r="CG118" s="1007"/>
      <c r="CH118" s="1007"/>
      <c r="CI118" s="1007"/>
      <c r="CJ118" s="1007"/>
      <c r="CK118" s="1037"/>
      <c r="CL118" s="1038"/>
      <c r="CM118" s="1008" t="s">
        <v>461</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435</v>
      </c>
      <c r="DH118" s="1051"/>
      <c r="DI118" s="1051"/>
      <c r="DJ118" s="1051"/>
      <c r="DK118" s="1052"/>
      <c r="DL118" s="1053" t="s">
        <v>435</v>
      </c>
      <c r="DM118" s="1051"/>
      <c r="DN118" s="1051"/>
      <c r="DO118" s="1051"/>
      <c r="DP118" s="1052"/>
      <c r="DQ118" s="1053" t="s">
        <v>438</v>
      </c>
      <c r="DR118" s="1051"/>
      <c r="DS118" s="1051"/>
      <c r="DT118" s="1051"/>
      <c r="DU118" s="1052"/>
      <c r="DV118" s="1054" t="s">
        <v>435</v>
      </c>
      <c r="DW118" s="1055"/>
      <c r="DX118" s="1055"/>
      <c r="DY118" s="1055"/>
      <c r="DZ118" s="1056"/>
    </row>
    <row r="119" spans="1:130" s="246" customFormat="1" ht="26.25" customHeight="1" x14ac:dyDescent="0.2">
      <c r="A119" s="1150" t="s">
        <v>432</v>
      </c>
      <c r="B119" s="1036"/>
      <c r="C119" s="1015" t="s">
        <v>433</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436</v>
      </c>
      <c r="AB119" s="984"/>
      <c r="AC119" s="984"/>
      <c r="AD119" s="984"/>
      <c r="AE119" s="985"/>
      <c r="AF119" s="986" t="s">
        <v>435</v>
      </c>
      <c r="AG119" s="984"/>
      <c r="AH119" s="984"/>
      <c r="AI119" s="984"/>
      <c r="AJ119" s="985"/>
      <c r="AK119" s="986" t="s">
        <v>436</v>
      </c>
      <c r="AL119" s="984"/>
      <c r="AM119" s="984"/>
      <c r="AN119" s="984"/>
      <c r="AO119" s="985"/>
      <c r="AP119" s="987" t="s">
        <v>436</v>
      </c>
      <c r="AQ119" s="988"/>
      <c r="AR119" s="988"/>
      <c r="AS119" s="988"/>
      <c r="AT119" s="989"/>
      <c r="AU119" s="994"/>
      <c r="AV119" s="995"/>
      <c r="AW119" s="995"/>
      <c r="AX119" s="995"/>
      <c r="AY119" s="995"/>
      <c r="AZ119" s="277" t="s">
        <v>188</v>
      </c>
      <c r="BA119" s="277"/>
      <c r="BB119" s="277"/>
      <c r="BC119" s="277"/>
      <c r="BD119" s="277"/>
      <c r="BE119" s="277"/>
      <c r="BF119" s="277"/>
      <c r="BG119" s="277"/>
      <c r="BH119" s="277"/>
      <c r="BI119" s="277"/>
      <c r="BJ119" s="277"/>
      <c r="BK119" s="277"/>
      <c r="BL119" s="277"/>
      <c r="BM119" s="277"/>
      <c r="BN119" s="277"/>
      <c r="BO119" s="1067" t="s">
        <v>462</v>
      </c>
      <c r="BP119" s="1098"/>
      <c r="BQ119" s="1089">
        <v>111947334</v>
      </c>
      <c r="BR119" s="1090"/>
      <c r="BS119" s="1090"/>
      <c r="BT119" s="1090"/>
      <c r="BU119" s="1090"/>
      <c r="BV119" s="1090">
        <v>103769438</v>
      </c>
      <c r="BW119" s="1090"/>
      <c r="BX119" s="1090"/>
      <c r="BY119" s="1090"/>
      <c r="BZ119" s="1090"/>
      <c r="CA119" s="1090">
        <v>98293345</v>
      </c>
      <c r="CB119" s="1090"/>
      <c r="CC119" s="1090"/>
      <c r="CD119" s="1090"/>
      <c r="CE119" s="1090"/>
      <c r="CF119" s="1091"/>
      <c r="CG119" s="1092"/>
      <c r="CH119" s="1092"/>
      <c r="CI119" s="1092"/>
      <c r="CJ119" s="1093"/>
      <c r="CK119" s="1039"/>
      <c r="CL119" s="1040"/>
      <c r="CM119" s="1094" t="s">
        <v>463</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243725</v>
      </c>
      <c r="DH119" s="1076"/>
      <c r="DI119" s="1076"/>
      <c r="DJ119" s="1076"/>
      <c r="DK119" s="1077"/>
      <c r="DL119" s="1075">
        <v>195798</v>
      </c>
      <c r="DM119" s="1076"/>
      <c r="DN119" s="1076"/>
      <c r="DO119" s="1076"/>
      <c r="DP119" s="1077"/>
      <c r="DQ119" s="1075">
        <v>157877</v>
      </c>
      <c r="DR119" s="1076"/>
      <c r="DS119" s="1076"/>
      <c r="DT119" s="1076"/>
      <c r="DU119" s="1077"/>
      <c r="DV119" s="1078">
        <v>0.4</v>
      </c>
      <c r="DW119" s="1079"/>
      <c r="DX119" s="1079"/>
      <c r="DY119" s="1079"/>
      <c r="DZ119" s="1080"/>
    </row>
    <row r="120" spans="1:130" s="246" customFormat="1" ht="26.25" customHeight="1" x14ac:dyDescent="0.2">
      <c r="A120" s="1151"/>
      <c r="B120" s="1038"/>
      <c r="C120" s="1008" t="s">
        <v>440</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436</v>
      </c>
      <c r="AB120" s="1051"/>
      <c r="AC120" s="1051"/>
      <c r="AD120" s="1051"/>
      <c r="AE120" s="1052"/>
      <c r="AF120" s="1053" t="s">
        <v>434</v>
      </c>
      <c r="AG120" s="1051"/>
      <c r="AH120" s="1051"/>
      <c r="AI120" s="1051"/>
      <c r="AJ120" s="1052"/>
      <c r="AK120" s="1053" t="s">
        <v>436</v>
      </c>
      <c r="AL120" s="1051"/>
      <c r="AM120" s="1051"/>
      <c r="AN120" s="1051"/>
      <c r="AO120" s="1052"/>
      <c r="AP120" s="1054" t="s">
        <v>435</v>
      </c>
      <c r="AQ120" s="1055"/>
      <c r="AR120" s="1055"/>
      <c r="AS120" s="1055"/>
      <c r="AT120" s="1056"/>
      <c r="AU120" s="1081" t="s">
        <v>464</v>
      </c>
      <c r="AV120" s="1082"/>
      <c r="AW120" s="1082"/>
      <c r="AX120" s="1082"/>
      <c r="AY120" s="1083"/>
      <c r="AZ120" s="1032" t="s">
        <v>465</v>
      </c>
      <c r="BA120" s="981"/>
      <c r="BB120" s="981"/>
      <c r="BC120" s="981"/>
      <c r="BD120" s="981"/>
      <c r="BE120" s="981"/>
      <c r="BF120" s="981"/>
      <c r="BG120" s="981"/>
      <c r="BH120" s="981"/>
      <c r="BI120" s="981"/>
      <c r="BJ120" s="981"/>
      <c r="BK120" s="981"/>
      <c r="BL120" s="981"/>
      <c r="BM120" s="981"/>
      <c r="BN120" s="981"/>
      <c r="BO120" s="981"/>
      <c r="BP120" s="982"/>
      <c r="BQ120" s="1018">
        <v>13245735</v>
      </c>
      <c r="BR120" s="1019"/>
      <c r="BS120" s="1019"/>
      <c r="BT120" s="1019"/>
      <c r="BU120" s="1019"/>
      <c r="BV120" s="1019">
        <v>12797768</v>
      </c>
      <c r="BW120" s="1019"/>
      <c r="BX120" s="1019"/>
      <c r="BY120" s="1019"/>
      <c r="BZ120" s="1019"/>
      <c r="CA120" s="1019">
        <v>14607958</v>
      </c>
      <c r="CB120" s="1019"/>
      <c r="CC120" s="1019"/>
      <c r="CD120" s="1019"/>
      <c r="CE120" s="1019"/>
      <c r="CF120" s="1033">
        <v>37</v>
      </c>
      <c r="CG120" s="1034"/>
      <c r="CH120" s="1034"/>
      <c r="CI120" s="1034"/>
      <c r="CJ120" s="1034"/>
      <c r="CK120" s="1099" t="s">
        <v>466</v>
      </c>
      <c r="CL120" s="1100"/>
      <c r="CM120" s="1100"/>
      <c r="CN120" s="1100"/>
      <c r="CO120" s="1101"/>
      <c r="CP120" s="1107" t="s">
        <v>467</v>
      </c>
      <c r="CQ120" s="1108"/>
      <c r="CR120" s="1108"/>
      <c r="CS120" s="1108"/>
      <c r="CT120" s="1108"/>
      <c r="CU120" s="1108"/>
      <c r="CV120" s="1108"/>
      <c r="CW120" s="1108"/>
      <c r="CX120" s="1108"/>
      <c r="CY120" s="1108"/>
      <c r="CZ120" s="1108"/>
      <c r="DA120" s="1108"/>
      <c r="DB120" s="1108"/>
      <c r="DC120" s="1108"/>
      <c r="DD120" s="1108"/>
      <c r="DE120" s="1108"/>
      <c r="DF120" s="1109"/>
      <c r="DG120" s="1018">
        <v>26190622</v>
      </c>
      <c r="DH120" s="1019"/>
      <c r="DI120" s="1019"/>
      <c r="DJ120" s="1019"/>
      <c r="DK120" s="1019"/>
      <c r="DL120" s="1019">
        <v>22394135</v>
      </c>
      <c r="DM120" s="1019"/>
      <c r="DN120" s="1019"/>
      <c r="DO120" s="1019"/>
      <c r="DP120" s="1019"/>
      <c r="DQ120" s="1019">
        <v>20450549</v>
      </c>
      <c r="DR120" s="1019"/>
      <c r="DS120" s="1019"/>
      <c r="DT120" s="1019"/>
      <c r="DU120" s="1019"/>
      <c r="DV120" s="1020">
        <v>51.8</v>
      </c>
      <c r="DW120" s="1020"/>
      <c r="DX120" s="1020"/>
      <c r="DY120" s="1020"/>
      <c r="DZ120" s="1021"/>
    </row>
    <row r="121" spans="1:130" s="246" customFormat="1" ht="26.25" customHeight="1" x14ac:dyDescent="0.2">
      <c r="A121" s="1151"/>
      <c r="B121" s="1038"/>
      <c r="C121" s="1059" t="s">
        <v>468</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438</v>
      </c>
      <c r="AB121" s="1051"/>
      <c r="AC121" s="1051"/>
      <c r="AD121" s="1051"/>
      <c r="AE121" s="1052"/>
      <c r="AF121" s="1053" t="s">
        <v>438</v>
      </c>
      <c r="AG121" s="1051"/>
      <c r="AH121" s="1051"/>
      <c r="AI121" s="1051"/>
      <c r="AJ121" s="1052"/>
      <c r="AK121" s="1053" t="s">
        <v>435</v>
      </c>
      <c r="AL121" s="1051"/>
      <c r="AM121" s="1051"/>
      <c r="AN121" s="1051"/>
      <c r="AO121" s="1052"/>
      <c r="AP121" s="1054" t="s">
        <v>438</v>
      </c>
      <c r="AQ121" s="1055"/>
      <c r="AR121" s="1055"/>
      <c r="AS121" s="1055"/>
      <c r="AT121" s="1056"/>
      <c r="AU121" s="1084"/>
      <c r="AV121" s="1085"/>
      <c r="AW121" s="1085"/>
      <c r="AX121" s="1085"/>
      <c r="AY121" s="1086"/>
      <c r="AZ121" s="1041" t="s">
        <v>469</v>
      </c>
      <c r="BA121" s="1042"/>
      <c r="BB121" s="1042"/>
      <c r="BC121" s="1042"/>
      <c r="BD121" s="1042"/>
      <c r="BE121" s="1042"/>
      <c r="BF121" s="1042"/>
      <c r="BG121" s="1042"/>
      <c r="BH121" s="1042"/>
      <c r="BI121" s="1042"/>
      <c r="BJ121" s="1042"/>
      <c r="BK121" s="1042"/>
      <c r="BL121" s="1042"/>
      <c r="BM121" s="1042"/>
      <c r="BN121" s="1042"/>
      <c r="BO121" s="1042"/>
      <c r="BP121" s="1043"/>
      <c r="BQ121" s="1011">
        <v>12502540</v>
      </c>
      <c r="BR121" s="1012"/>
      <c r="BS121" s="1012"/>
      <c r="BT121" s="1012"/>
      <c r="BU121" s="1012"/>
      <c r="BV121" s="1012">
        <v>10058423</v>
      </c>
      <c r="BW121" s="1012"/>
      <c r="BX121" s="1012"/>
      <c r="BY121" s="1012"/>
      <c r="BZ121" s="1012"/>
      <c r="CA121" s="1012">
        <v>9962456</v>
      </c>
      <c r="CB121" s="1012"/>
      <c r="CC121" s="1012"/>
      <c r="CD121" s="1012"/>
      <c r="CE121" s="1012"/>
      <c r="CF121" s="1006">
        <v>25.3</v>
      </c>
      <c r="CG121" s="1007"/>
      <c r="CH121" s="1007"/>
      <c r="CI121" s="1007"/>
      <c r="CJ121" s="1007"/>
      <c r="CK121" s="1102"/>
      <c r="CL121" s="1103"/>
      <c r="CM121" s="1103"/>
      <c r="CN121" s="1103"/>
      <c r="CO121" s="1104"/>
      <c r="CP121" s="1112" t="s">
        <v>470</v>
      </c>
      <c r="CQ121" s="1113"/>
      <c r="CR121" s="1113"/>
      <c r="CS121" s="1113"/>
      <c r="CT121" s="1113"/>
      <c r="CU121" s="1113"/>
      <c r="CV121" s="1113"/>
      <c r="CW121" s="1113"/>
      <c r="CX121" s="1113"/>
      <c r="CY121" s="1113"/>
      <c r="CZ121" s="1113"/>
      <c r="DA121" s="1113"/>
      <c r="DB121" s="1113"/>
      <c r="DC121" s="1113"/>
      <c r="DD121" s="1113"/>
      <c r="DE121" s="1113"/>
      <c r="DF121" s="1114"/>
      <c r="DG121" s="1011" t="s">
        <v>435</v>
      </c>
      <c r="DH121" s="1012"/>
      <c r="DI121" s="1012"/>
      <c r="DJ121" s="1012"/>
      <c r="DK121" s="1012"/>
      <c r="DL121" s="1012" t="s">
        <v>438</v>
      </c>
      <c r="DM121" s="1012"/>
      <c r="DN121" s="1012"/>
      <c r="DO121" s="1012"/>
      <c r="DP121" s="1012"/>
      <c r="DQ121" s="1012" t="s">
        <v>436</v>
      </c>
      <c r="DR121" s="1012"/>
      <c r="DS121" s="1012"/>
      <c r="DT121" s="1012"/>
      <c r="DU121" s="1012"/>
      <c r="DV121" s="1013" t="s">
        <v>435</v>
      </c>
      <c r="DW121" s="1013"/>
      <c r="DX121" s="1013"/>
      <c r="DY121" s="1013"/>
      <c r="DZ121" s="1014"/>
    </row>
    <row r="122" spans="1:130" s="246" customFormat="1" ht="26.25" customHeight="1" x14ac:dyDescent="0.2">
      <c r="A122" s="1151"/>
      <c r="B122" s="1038"/>
      <c r="C122" s="1008" t="s">
        <v>450</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438</v>
      </c>
      <c r="AB122" s="1051"/>
      <c r="AC122" s="1051"/>
      <c r="AD122" s="1051"/>
      <c r="AE122" s="1052"/>
      <c r="AF122" s="1053" t="s">
        <v>438</v>
      </c>
      <c r="AG122" s="1051"/>
      <c r="AH122" s="1051"/>
      <c r="AI122" s="1051"/>
      <c r="AJ122" s="1052"/>
      <c r="AK122" s="1053" t="s">
        <v>436</v>
      </c>
      <c r="AL122" s="1051"/>
      <c r="AM122" s="1051"/>
      <c r="AN122" s="1051"/>
      <c r="AO122" s="1052"/>
      <c r="AP122" s="1054" t="s">
        <v>436</v>
      </c>
      <c r="AQ122" s="1055"/>
      <c r="AR122" s="1055"/>
      <c r="AS122" s="1055"/>
      <c r="AT122" s="1056"/>
      <c r="AU122" s="1084"/>
      <c r="AV122" s="1085"/>
      <c r="AW122" s="1085"/>
      <c r="AX122" s="1085"/>
      <c r="AY122" s="1086"/>
      <c r="AZ122" s="1066" t="s">
        <v>471</v>
      </c>
      <c r="BA122" s="1057"/>
      <c r="BB122" s="1057"/>
      <c r="BC122" s="1057"/>
      <c r="BD122" s="1057"/>
      <c r="BE122" s="1057"/>
      <c r="BF122" s="1057"/>
      <c r="BG122" s="1057"/>
      <c r="BH122" s="1057"/>
      <c r="BI122" s="1057"/>
      <c r="BJ122" s="1057"/>
      <c r="BK122" s="1057"/>
      <c r="BL122" s="1057"/>
      <c r="BM122" s="1057"/>
      <c r="BN122" s="1057"/>
      <c r="BO122" s="1057"/>
      <c r="BP122" s="1058"/>
      <c r="BQ122" s="1089">
        <v>65141858</v>
      </c>
      <c r="BR122" s="1090"/>
      <c r="BS122" s="1090"/>
      <c r="BT122" s="1090"/>
      <c r="BU122" s="1090"/>
      <c r="BV122" s="1090">
        <v>62147581</v>
      </c>
      <c r="BW122" s="1090"/>
      <c r="BX122" s="1090"/>
      <c r="BY122" s="1090"/>
      <c r="BZ122" s="1090"/>
      <c r="CA122" s="1090">
        <v>59821035</v>
      </c>
      <c r="CB122" s="1090"/>
      <c r="CC122" s="1090"/>
      <c r="CD122" s="1090"/>
      <c r="CE122" s="1090"/>
      <c r="CF122" s="1110">
        <v>151.6</v>
      </c>
      <c r="CG122" s="1111"/>
      <c r="CH122" s="1111"/>
      <c r="CI122" s="1111"/>
      <c r="CJ122" s="1111"/>
      <c r="CK122" s="1102"/>
      <c r="CL122" s="1103"/>
      <c r="CM122" s="1103"/>
      <c r="CN122" s="1103"/>
      <c r="CO122" s="1104"/>
      <c r="CP122" s="1112" t="s">
        <v>472</v>
      </c>
      <c r="CQ122" s="1113"/>
      <c r="CR122" s="1113"/>
      <c r="CS122" s="1113"/>
      <c r="CT122" s="1113"/>
      <c r="CU122" s="1113"/>
      <c r="CV122" s="1113"/>
      <c r="CW122" s="1113"/>
      <c r="CX122" s="1113"/>
      <c r="CY122" s="1113"/>
      <c r="CZ122" s="1113"/>
      <c r="DA122" s="1113"/>
      <c r="DB122" s="1113"/>
      <c r="DC122" s="1113"/>
      <c r="DD122" s="1113"/>
      <c r="DE122" s="1113"/>
      <c r="DF122" s="1114"/>
      <c r="DG122" s="1011" t="s">
        <v>435</v>
      </c>
      <c r="DH122" s="1012"/>
      <c r="DI122" s="1012"/>
      <c r="DJ122" s="1012"/>
      <c r="DK122" s="1012"/>
      <c r="DL122" s="1012" t="s">
        <v>436</v>
      </c>
      <c r="DM122" s="1012"/>
      <c r="DN122" s="1012"/>
      <c r="DO122" s="1012"/>
      <c r="DP122" s="1012"/>
      <c r="DQ122" s="1012" t="s">
        <v>436</v>
      </c>
      <c r="DR122" s="1012"/>
      <c r="DS122" s="1012"/>
      <c r="DT122" s="1012"/>
      <c r="DU122" s="1012"/>
      <c r="DV122" s="1013" t="s">
        <v>435</v>
      </c>
      <c r="DW122" s="1013"/>
      <c r="DX122" s="1013"/>
      <c r="DY122" s="1013"/>
      <c r="DZ122" s="1014"/>
    </row>
    <row r="123" spans="1:130" s="246" customFormat="1" ht="26.25" customHeight="1" x14ac:dyDescent="0.2">
      <c r="A123" s="1151"/>
      <c r="B123" s="1038"/>
      <c r="C123" s="1008" t="s">
        <v>456</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436</v>
      </c>
      <c r="AB123" s="1051"/>
      <c r="AC123" s="1051"/>
      <c r="AD123" s="1051"/>
      <c r="AE123" s="1052"/>
      <c r="AF123" s="1053" t="s">
        <v>435</v>
      </c>
      <c r="AG123" s="1051"/>
      <c r="AH123" s="1051"/>
      <c r="AI123" s="1051"/>
      <c r="AJ123" s="1052"/>
      <c r="AK123" s="1053" t="s">
        <v>435</v>
      </c>
      <c r="AL123" s="1051"/>
      <c r="AM123" s="1051"/>
      <c r="AN123" s="1051"/>
      <c r="AO123" s="1052"/>
      <c r="AP123" s="1054" t="s">
        <v>435</v>
      </c>
      <c r="AQ123" s="1055"/>
      <c r="AR123" s="1055"/>
      <c r="AS123" s="1055"/>
      <c r="AT123" s="1056"/>
      <c r="AU123" s="1087"/>
      <c r="AV123" s="1088"/>
      <c r="AW123" s="1088"/>
      <c r="AX123" s="1088"/>
      <c r="AY123" s="1088"/>
      <c r="AZ123" s="277" t="s">
        <v>188</v>
      </c>
      <c r="BA123" s="277"/>
      <c r="BB123" s="277"/>
      <c r="BC123" s="277"/>
      <c r="BD123" s="277"/>
      <c r="BE123" s="277"/>
      <c r="BF123" s="277"/>
      <c r="BG123" s="277"/>
      <c r="BH123" s="277"/>
      <c r="BI123" s="277"/>
      <c r="BJ123" s="277"/>
      <c r="BK123" s="277"/>
      <c r="BL123" s="277"/>
      <c r="BM123" s="277"/>
      <c r="BN123" s="277"/>
      <c r="BO123" s="1067" t="s">
        <v>473</v>
      </c>
      <c r="BP123" s="1098"/>
      <c r="BQ123" s="1157">
        <v>90890133</v>
      </c>
      <c r="BR123" s="1158"/>
      <c r="BS123" s="1158"/>
      <c r="BT123" s="1158"/>
      <c r="BU123" s="1158"/>
      <c r="BV123" s="1158">
        <v>85003772</v>
      </c>
      <c r="BW123" s="1158"/>
      <c r="BX123" s="1158"/>
      <c r="BY123" s="1158"/>
      <c r="BZ123" s="1158"/>
      <c r="CA123" s="1158">
        <v>84391449</v>
      </c>
      <c r="CB123" s="1158"/>
      <c r="CC123" s="1158"/>
      <c r="CD123" s="1158"/>
      <c r="CE123" s="1158"/>
      <c r="CF123" s="1091"/>
      <c r="CG123" s="1092"/>
      <c r="CH123" s="1092"/>
      <c r="CI123" s="1092"/>
      <c r="CJ123" s="1093"/>
      <c r="CK123" s="1102"/>
      <c r="CL123" s="1103"/>
      <c r="CM123" s="1103"/>
      <c r="CN123" s="1103"/>
      <c r="CO123" s="1104"/>
      <c r="CP123" s="1112" t="s">
        <v>474</v>
      </c>
      <c r="CQ123" s="1113"/>
      <c r="CR123" s="1113"/>
      <c r="CS123" s="1113"/>
      <c r="CT123" s="1113"/>
      <c r="CU123" s="1113"/>
      <c r="CV123" s="1113"/>
      <c r="CW123" s="1113"/>
      <c r="CX123" s="1113"/>
      <c r="CY123" s="1113"/>
      <c r="CZ123" s="1113"/>
      <c r="DA123" s="1113"/>
      <c r="DB123" s="1113"/>
      <c r="DC123" s="1113"/>
      <c r="DD123" s="1113"/>
      <c r="DE123" s="1113"/>
      <c r="DF123" s="1114"/>
      <c r="DG123" s="1050" t="s">
        <v>435</v>
      </c>
      <c r="DH123" s="1051"/>
      <c r="DI123" s="1051"/>
      <c r="DJ123" s="1051"/>
      <c r="DK123" s="1052"/>
      <c r="DL123" s="1053" t="s">
        <v>434</v>
      </c>
      <c r="DM123" s="1051"/>
      <c r="DN123" s="1051"/>
      <c r="DO123" s="1051"/>
      <c r="DP123" s="1052"/>
      <c r="DQ123" s="1053" t="s">
        <v>435</v>
      </c>
      <c r="DR123" s="1051"/>
      <c r="DS123" s="1051"/>
      <c r="DT123" s="1051"/>
      <c r="DU123" s="1052"/>
      <c r="DV123" s="1054" t="s">
        <v>435</v>
      </c>
      <c r="DW123" s="1055"/>
      <c r="DX123" s="1055"/>
      <c r="DY123" s="1055"/>
      <c r="DZ123" s="1056"/>
    </row>
    <row r="124" spans="1:130" s="246" customFormat="1" ht="26.25" customHeight="1" thickBot="1" x14ac:dyDescent="0.25">
      <c r="A124" s="1151"/>
      <c r="B124" s="1038"/>
      <c r="C124" s="1008" t="s">
        <v>459</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434</v>
      </c>
      <c r="AB124" s="1051"/>
      <c r="AC124" s="1051"/>
      <c r="AD124" s="1051"/>
      <c r="AE124" s="1052"/>
      <c r="AF124" s="1053" t="s">
        <v>434</v>
      </c>
      <c r="AG124" s="1051"/>
      <c r="AH124" s="1051"/>
      <c r="AI124" s="1051"/>
      <c r="AJ124" s="1052"/>
      <c r="AK124" s="1053" t="s">
        <v>435</v>
      </c>
      <c r="AL124" s="1051"/>
      <c r="AM124" s="1051"/>
      <c r="AN124" s="1051"/>
      <c r="AO124" s="1052"/>
      <c r="AP124" s="1054" t="s">
        <v>434</v>
      </c>
      <c r="AQ124" s="1055"/>
      <c r="AR124" s="1055"/>
      <c r="AS124" s="1055"/>
      <c r="AT124" s="1056"/>
      <c r="AU124" s="1153" t="s">
        <v>475</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50.6</v>
      </c>
      <c r="BR124" s="1120"/>
      <c r="BS124" s="1120"/>
      <c r="BT124" s="1120"/>
      <c r="BU124" s="1120"/>
      <c r="BV124" s="1120">
        <v>41.8</v>
      </c>
      <c r="BW124" s="1120"/>
      <c r="BX124" s="1120"/>
      <c r="BY124" s="1120"/>
      <c r="BZ124" s="1120"/>
      <c r="CA124" s="1120">
        <v>35.200000000000003</v>
      </c>
      <c r="CB124" s="1120"/>
      <c r="CC124" s="1120"/>
      <c r="CD124" s="1120"/>
      <c r="CE124" s="1120"/>
      <c r="CF124" s="1121"/>
      <c r="CG124" s="1122"/>
      <c r="CH124" s="1122"/>
      <c r="CI124" s="1122"/>
      <c r="CJ124" s="1123"/>
      <c r="CK124" s="1105"/>
      <c r="CL124" s="1105"/>
      <c r="CM124" s="1105"/>
      <c r="CN124" s="1105"/>
      <c r="CO124" s="1106"/>
      <c r="CP124" s="1112" t="s">
        <v>476</v>
      </c>
      <c r="CQ124" s="1113"/>
      <c r="CR124" s="1113"/>
      <c r="CS124" s="1113"/>
      <c r="CT124" s="1113"/>
      <c r="CU124" s="1113"/>
      <c r="CV124" s="1113"/>
      <c r="CW124" s="1113"/>
      <c r="CX124" s="1113"/>
      <c r="CY124" s="1113"/>
      <c r="CZ124" s="1113"/>
      <c r="DA124" s="1113"/>
      <c r="DB124" s="1113"/>
      <c r="DC124" s="1113"/>
      <c r="DD124" s="1113"/>
      <c r="DE124" s="1113"/>
      <c r="DF124" s="1114"/>
      <c r="DG124" s="1097" t="s">
        <v>436</v>
      </c>
      <c r="DH124" s="1076"/>
      <c r="DI124" s="1076"/>
      <c r="DJ124" s="1076"/>
      <c r="DK124" s="1077"/>
      <c r="DL124" s="1075" t="s">
        <v>436</v>
      </c>
      <c r="DM124" s="1076"/>
      <c r="DN124" s="1076"/>
      <c r="DO124" s="1076"/>
      <c r="DP124" s="1077"/>
      <c r="DQ124" s="1075" t="s">
        <v>409</v>
      </c>
      <c r="DR124" s="1076"/>
      <c r="DS124" s="1076"/>
      <c r="DT124" s="1076"/>
      <c r="DU124" s="1077"/>
      <c r="DV124" s="1078" t="s">
        <v>477</v>
      </c>
      <c r="DW124" s="1079"/>
      <c r="DX124" s="1079"/>
      <c r="DY124" s="1079"/>
      <c r="DZ124" s="1080"/>
    </row>
    <row r="125" spans="1:130" s="246" customFormat="1" ht="26.25" customHeight="1" x14ac:dyDescent="0.2">
      <c r="A125" s="1151"/>
      <c r="B125" s="1038"/>
      <c r="C125" s="1008" t="s">
        <v>461</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179</v>
      </c>
      <c r="AB125" s="1051"/>
      <c r="AC125" s="1051"/>
      <c r="AD125" s="1051"/>
      <c r="AE125" s="1052"/>
      <c r="AF125" s="1053" t="s">
        <v>477</v>
      </c>
      <c r="AG125" s="1051"/>
      <c r="AH125" s="1051"/>
      <c r="AI125" s="1051"/>
      <c r="AJ125" s="1052"/>
      <c r="AK125" s="1053" t="s">
        <v>477</v>
      </c>
      <c r="AL125" s="1051"/>
      <c r="AM125" s="1051"/>
      <c r="AN125" s="1051"/>
      <c r="AO125" s="1052"/>
      <c r="AP125" s="1054" t="s">
        <v>477</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478</v>
      </c>
      <c r="CL125" s="1100"/>
      <c r="CM125" s="1100"/>
      <c r="CN125" s="1100"/>
      <c r="CO125" s="1101"/>
      <c r="CP125" s="1032" t="s">
        <v>479</v>
      </c>
      <c r="CQ125" s="981"/>
      <c r="CR125" s="981"/>
      <c r="CS125" s="981"/>
      <c r="CT125" s="981"/>
      <c r="CU125" s="981"/>
      <c r="CV125" s="981"/>
      <c r="CW125" s="981"/>
      <c r="CX125" s="981"/>
      <c r="CY125" s="981"/>
      <c r="CZ125" s="981"/>
      <c r="DA125" s="981"/>
      <c r="DB125" s="981"/>
      <c r="DC125" s="981"/>
      <c r="DD125" s="981"/>
      <c r="DE125" s="981"/>
      <c r="DF125" s="982"/>
      <c r="DG125" s="1018" t="s">
        <v>477</v>
      </c>
      <c r="DH125" s="1019"/>
      <c r="DI125" s="1019"/>
      <c r="DJ125" s="1019"/>
      <c r="DK125" s="1019"/>
      <c r="DL125" s="1019" t="s">
        <v>477</v>
      </c>
      <c r="DM125" s="1019"/>
      <c r="DN125" s="1019"/>
      <c r="DO125" s="1019"/>
      <c r="DP125" s="1019"/>
      <c r="DQ125" s="1019" t="s">
        <v>436</v>
      </c>
      <c r="DR125" s="1019"/>
      <c r="DS125" s="1019"/>
      <c r="DT125" s="1019"/>
      <c r="DU125" s="1019"/>
      <c r="DV125" s="1020" t="s">
        <v>179</v>
      </c>
      <c r="DW125" s="1020"/>
      <c r="DX125" s="1020"/>
      <c r="DY125" s="1020"/>
      <c r="DZ125" s="1021"/>
    </row>
    <row r="126" spans="1:130" s="246" customFormat="1" ht="26.25" customHeight="1" thickBot="1" x14ac:dyDescent="0.25">
      <c r="A126" s="1151"/>
      <c r="B126" s="1038"/>
      <c r="C126" s="1008" t="s">
        <v>463</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436</v>
      </c>
      <c r="AB126" s="1051"/>
      <c r="AC126" s="1051"/>
      <c r="AD126" s="1051"/>
      <c r="AE126" s="1052"/>
      <c r="AF126" s="1053" t="s">
        <v>436</v>
      </c>
      <c r="AG126" s="1051"/>
      <c r="AH126" s="1051"/>
      <c r="AI126" s="1051"/>
      <c r="AJ126" s="1052"/>
      <c r="AK126" s="1053" t="s">
        <v>436</v>
      </c>
      <c r="AL126" s="1051"/>
      <c r="AM126" s="1051"/>
      <c r="AN126" s="1051"/>
      <c r="AO126" s="1052"/>
      <c r="AP126" s="1054" t="s">
        <v>179</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480</v>
      </c>
      <c r="CQ126" s="1042"/>
      <c r="CR126" s="1042"/>
      <c r="CS126" s="1042"/>
      <c r="CT126" s="1042"/>
      <c r="CU126" s="1042"/>
      <c r="CV126" s="1042"/>
      <c r="CW126" s="1042"/>
      <c r="CX126" s="1042"/>
      <c r="CY126" s="1042"/>
      <c r="CZ126" s="1042"/>
      <c r="DA126" s="1042"/>
      <c r="DB126" s="1042"/>
      <c r="DC126" s="1042"/>
      <c r="DD126" s="1042"/>
      <c r="DE126" s="1042"/>
      <c r="DF126" s="1043"/>
      <c r="DG126" s="1011" t="s">
        <v>179</v>
      </c>
      <c r="DH126" s="1012"/>
      <c r="DI126" s="1012"/>
      <c r="DJ126" s="1012"/>
      <c r="DK126" s="1012"/>
      <c r="DL126" s="1012" t="s">
        <v>436</v>
      </c>
      <c r="DM126" s="1012"/>
      <c r="DN126" s="1012"/>
      <c r="DO126" s="1012"/>
      <c r="DP126" s="1012"/>
      <c r="DQ126" s="1012" t="s">
        <v>179</v>
      </c>
      <c r="DR126" s="1012"/>
      <c r="DS126" s="1012"/>
      <c r="DT126" s="1012"/>
      <c r="DU126" s="1012"/>
      <c r="DV126" s="1013" t="s">
        <v>179</v>
      </c>
      <c r="DW126" s="1013"/>
      <c r="DX126" s="1013"/>
      <c r="DY126" s="1013"/>
      <c r="DZ126" s="1014"/>
    </row>
    <row r="127" spans="1:130" s="246" customFormat="1" ht="26.25" customHeight="1" x14ac:dyDescent="0.2">
      <c r="A127" s="1152"/>
      <c r="B127" s="1040"/>
      <c r="C127" s="1094" t="s">
        <v>481</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51359</v>
      </c>
      <c r="AB127" s="1051"/>
      <c r="AC127" s="1051"/>
      <c r="AD127" s="1051"/>
      <c r="AE127" s="1052"/>
      <c r="AF127" s="1053">
        <v>47014</v>
      </c>
      <c r="AG127" s="1051"/>
      <c r="AH127" s="1051"/>
      <c r="AI127" s="1051"/>
      <c r="AJ127" s="1052"/>
      <c r="AK127" s="1053">
        <v>37921</v>
      </c>
      <c r="AL127" s="1051"/>
      <c r="AM127" s="1051"/>
      <c r="AN127" s="1051"/>
      <c r="AO127" s="1052"/>
      <c r="AP127" s="1054">
        <v>0.1</v>
      </c>
      <c r="AQ127" s="1055"/>
      <c r="AR127" s="1055"/>
      <c r="AS127" s="1055"/>
      <c r="AT127" s="1056"/>
      <c r="AU127" s="282"/>
      <c r="AV127" s="282"/>
      <c r="AW127" s="282"/>
      <c r="AX127" s="1124" t="s">
        <v>482</v>
      </c>
      <c r="AY127" s="1125"/>
      <c r="AZ127" s="1125"/>
      <c r="BA127" s="1125"/>
      <c r="BB127" s="1125"/>
      <c r="BC127" s="1125"/>
      <c r="BD127" s="1125"/>
      <c r="BE127" s="1126"/>
      <c r="BF127" s="1127" t="s">
        <v>483</v>
      </c>
      <c r="BG127" s="1125"/>
      <c r="BH127" s="1125"/>
      <c r="BI127" s="1125"/>
      <c r="BJ127" s="1125"/>
      <c r="BK127" s="1125"/>
      <c r="BL127" s="1126"/>
      <c r="BM127" s="1127" t="s">
        <v>484</v>
      </c>
      <c r="BN127" s="1125"/>
      <c r="BO127" s="1125"/>
      <c r="BP127" s="1125"/>
      <c r="BQ127" s="1125"/>
      <c r="BR127" s="1125"/>
      <c r="BS127" s="1126"/>
      <c r="BT127" s="1127" t="s">
        <v>485</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486</v>
      </c>
      <c r="CQ127" s="1042"/>
      <c r="CR127" s="1042"/>
      <c r="CS127" s="1042"/>
      <c r="CT127" s="1042"/>
      <c r="CU127" s="1042"/>
      <c r="CV127" s="1042"/>
      <c r="CW127" s="1042"/>
      <c r="CX127" s="1042"/>
      <c r="CY127" s="1042"/>
      <c r="CZ127" s="1042"/>
      <c r="DA127" s="1042"/>
      <c r="DB127" s="1042"/>
      <c r="DC127" s="1042"/>
      <c r="DD127" s="1042"/>
      <c r="DE127" s="1042"/>
      <c r="DF127" s="1043"/>
      <c r="DG127" s="1011" t="s">
        <v>436</v>
      </c>
      <c r="DH127" s="1012"/>
      <c r="DI127" s="1012"/>
      <c r="DJ127" s="1012"/>
      <c r="DK127" s="1012"/>
      <c r="DL127" s="1012" t="s">
        <v>409</v>
      </c>
      <c r="DM127" s="1012"/>
      <c r="DN127" s="1012"/>
      <c r="DO127" s="1012"/>
      <c r="DP127" s="1012"/>
      <c r="DQ127" s="1012" t="s">
        <v>477</v>
      </c>
      <c r="DR127" s="1012"/>
      <c r="DS127" s="1012"/>
      <c r="DT127" s="1012"/>
      <c r="DU127" s="1012"/>
      <c r="DV127" s="1013" t="s">
        <v>409</v>
      </c>
      <c r="DW127" s="1013"/>
      <c r="DX127" s="1013"/>
      <c r="DY127" s="1013"/>
      <c r="DZ127" s="1014"/>
    </row>
    <row r="128" spans="1:130" s="246" customFormat="1" ht="26.25" customHeight="1" thickBot="1" x14ac:dyDescent="0.25">
      <c r="A128" s="1135" t="s">
        <v>487</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488</v>
      </c>
      <c r="X128" s="1137"/>
      <c r="Y128" s="1137"/>
      <c r="Z128" s="1138"/>
      <c r="AA128" s="1139">
        <v>1251713</v>
      </c>
      <c r="AB128" s="1140"/>
      <c r="AC128" s="1140"/>
      <c r="AD128" s="1140"/>
      <c r="AE128" s="1141"/>
      <c r="AF128" s="1142">
        <v>1120015</v>
      </c>
      <c r="AG128" s="1140"/>
      <c r="AH128" s="1140"/>
      <c r="AI128" s="1140"/>
      <c r="AJ128" s="1141"/>
      <c r="AK128" s="1142">
        <v>1093273</v>
      </c>
      <c r="AL128" s="1140"/>
      <c r="AM128" s="1140"/>
      <c r="AN128" s="1140"/>
      <c r="AO128" s="1141"/>
      <c r="AP128" s="1143"/>
      <c r="AQ128" s="1144"/>
      <c r="AR128" s="1144"/>
      <c r="AS128" s="1144"/>
      <c r="AT128" s="1145"/>
      <c r="AU128" s="282"/>
      <c r="AV128" s="282"/>
      <c r="AW128" s="282"/>
      <c r="AX128" s="980" t="s">
        <v>489</v>
      </c>
      <c r="AY128" s="981"/>
      <c r="AZ128" s="981"/>
      <c r="BA128" s="981"/>
      <c r="BB128" s="981"/>
      <c r="BC128" s="981"/>
      <c r="BD128" s="981"/>
      <c r="BE128" s="982"/>
      <c r="BF128" s="1146" t="s">
        <v>409</v>
      </c>
      <c r="BG128" s="1147"/>
      <c r="BH128" s="1147"/>
      <c r="BI128" s="1147"/>
      <c r="BJ128" s="1147"/>
      <c r="BK128" s="1147"/>
      <c r="BL128" s="1148"/>
      <c r="BM128" s="1146">
        <v>11.34</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490</v>
      </c>
      <c r="CQ128" s="1129"/>
      <c r="CR128" s="1129"/>
      <c r="CS128" s="1129"/>
      <c r="CT128" s="1129"/>
      <c r="CU128" s="1129"/>
      <c r="CV128" s="1129"/>
      <c r="CW128" s="1129"/>
      <c r="CX128" s="1129"/>
      <c r="CY128" s="1129"/>
      <c r="CZ128" s="1129"/>
      <c r="DA128" s="1129"/>
      <c r="DB128" s="1129"/>
      <c r="DC128" s="1129"/>
      <c r="DD128" s="1129"/>
      <c r="DE128" s="1129"/>
      <c r="DF128" s="1130"/>
      <c r="DG128" s="1131">
        <v>105302</v>
      </c>
      <c r="DH128" s="1132"/>
      <c r="DI128" s="1132"/>
      <c r="DJ128" s="1132"/>
      <c r="DK128" s="1132"/>
      <c r="DL128" s="1132">
        <v>90325</v>
      </c>
      <c r="DM128" s="1132"/>
      <c r="DN128" s="1132"/>
      <c r="DO128" s="1132"/>
      <c r="DP128" s="1132"/>
      <c r="DQ128" s="1132">
        <v>96434</v>
      </c>
      <c r="DR128" s="1132"/>
      <c r="DS128" s="1132"/>
      <c r="DT128" s="1132"/>
      <c r="DU128" s="1132"/>
      <c r="DV128" s="1133">
        <v>0.2</v>
      </c>
      <c r="DW128" s="1133"/>
      <c r="DX128" s="1133"/>
      <c r="DY128" s="1133"/>
      <c r="DZ128" s="1134"/>
    </row>
    <row r="129" spans="1:131" s="246" customFormat="1" ht="26.25" customHeight="1" x14ac:dyDescent="0.2">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491</v>
      </c>
      <c r="X129" s="1166"/>
      <c r="Y129" s="1166"/>
      <c r="Z129" s="1167"/>
      <c r="AA129" s="1050">
        <v>47406655</v>
      </c>
      <c r="AB129" s="1051"/>
      <c r="AC129" s="1051"/>
      <c r="AD129" s="1051"/>
      <c r="AE129" s="1052"/>
      <c r="AF129" s="1053">
        <v>50798981</v>
      </c>
      <c r="AG129" s="1051"/>
      <c r="AH129" s="1051"/>
      <c r="AI129" s="1051"/>
      <c r="AJ129" s="1052"/>
      <c r="AK129" s="1053">
        <v>45358273</v>
      </c>
      <c r="AL129" s="1051"/>
      <c r="AM129" s="1051"/>
      <c r="AN129" s="1051"/>
      <c r="AO129" s="1052"/>
      <c r="AP129" s="1168"/>
      <c r="AQ129" s="1169"/>
      <c r="AR129" s="1169"/>
      <c r="AS129" s="1169"/>
      <c r="AT129" s="1170"/>
      <c r="AU129" s="284"/>
      <c r="AV129" s="284"/>
      <c r="AW129" s="284"/>
      <c r="AX129" s="1159" t="s">
        <v>492</v>
      </c>
      <c r="AY129" s="1042"/>
      <c r="AZ129" s="1042"/>
      <c r="BA129" s="1042"/>
      <c r="BB129" s="1042"/>
      <c r="BC129" s="1042"/>
      <c r="BD129" s="1042"/>
      <c r="BE129" s="1043"/>
      <c r="BF129" s="1160" t="s">
        <v>409</v>
      </c>
      <c r="BG129" s="1161"/>
      <c r="BH129" s="1161"/>
      <c r="BI129" s="1161"/>
      <c r="BJ129" s="1161"/>
      <c r="BK129" s="1161"/>
      <c r="BL129" s="1162"/>
      <c r="BM129" s="1160">
        <v>16.34</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2" t="s">
        <v>493</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494</v>
      </c>
      <c r="X130" s="1166"/>
      <c r="Y130" s="1166"/>
      <c r="Z130" s="1167"/>
      <c r="AA130" s="1050">
        <v>5829535</v>
      </c>
      <c r="AB130" s="1051"/>
      <c r="AC130" s="1051"/>
      <c r="AD130" s="1051"/>
      <c r="AE130" s="1052"/>
      <c r="AF130" s="1053">
        <v>5946876</v>
      </c>
      <c r="AG130" s="1051"/>
      <c r="AH130" s="1051"/>
      <c r="AI130" s="1051"/>
      <c r="AJ130" s="1052"/>
      <c r="AK130" s="1053">
        <v>5905229</v>
      </c>
      <c r="AL130" s="1051"/>
      <c r="AM130" s="1051"/>
      <c r="AN130" s="1051"/>
      <c r="AO130" s="1052"/>
      <c r="AP130" s="1168"/>
      <c r="AQ130" s="1169"/>
      <c r="AR130" s="1169"/>
      <c r="AS130" s="1169"/>
      <c r="AT130" s="1170"/>
      <c r="AU130" s="284"/>
      <c r="AV130" s="284"/>
      <c r="AW130" s="284"/>
      <c r="AX130" s="1159" t="s">
        <v>495</v>
      </c>
      <c r="AY130" s="1042"/>
      <c r="AZ130" s="1042"/>
      <c r="BA130" s="1042"/>
      <c r="BB130" s="1042"/>
      <c r="BC130" s="1042"/>
      <c r="BD130" s="1042"/>
      <c r="BE130" s="1043"/>
      <c r="BF130" s="1196">
        <v>5.6</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496</v>
      </c>
      <c r="X131" s="1204"/>
      <c r="Y131" s="1204"/>
      <c r="Z131" s="1205"/>
      <c r="AA131" s="1097">
        <v>41577120</v>
      </c>
      <c r="AB131" s="1076"/>
      <c r="AC131" s="1076"/>
      <c r="AD131" s="1076"/>
      <c r="AE131" s="1077"/>
      <c r="AF131" s="1075">
        <v>44852105</v>
      </c>
      <c r="AG131" s="1076"/>
      <c r="AH131" s="1076"/>
      <c r="AI131" s="1076"/>
      <c r="AJ131" s="1077"/>
      <c r="AK131" s="1075">
        <v>39453044</v>
      </c>
      <c r="AL131" s="1076"/>
      <c r="AM131" s="1076"/>
      <c r="AN131" s="1076"/>
      <c r="AO131" s="1077"/>
      <c r="AP131" s="1206"/>
      <c r="AQ131" s="1207"/>
      <c r="AR131" s="1207"/>
      <c r="AS131" s="1207"/>
      <c r="AT131" s="1208"/>
      <c r="AU131" s="284"/>
      <c r="AV131" s="284"/>
      <c r="AW131" s="284"/>
      <c r="AX131" s="1178" t="s">
        <v>497</v>
      </c>
      <c r="AY131" s="1129"/>
      <c r="AZ131" s="1129"/>
      <c r="BA131" s="1129"/>
      <c r="BB131" s="1129"/>
      <c r="BC131" s="1129"/>
      <c r="BD131" s="1129"/>
      <c r="BE131" s="1130"/>
      <c r="BF131" s="1179">
        <v>35.200000000000003</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5" t="s">
        <v>498</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499</v>
      </c>
      <c r="W132" s="1189"/>
      <c r="X132" s="1189"/>
      <c r="Y132" s="1189"/>
      <c r="Z132" s="1190"/>
      <c r="AA132" s="1191">
        <v>5.8754406269999997</v>
      </c>
      <c r="AB132" s="1192"/>
      <c r="AC132" s="1192"/>
      <c r="AD132" s="1192"/>
      <c r="AE132" s="1193"/>
      <c r="AF132" s="1194">
        <v>5.2336517990000004</v>
      </c>
      <c r="AG132" s="1192"/>
      <c r="AH132" s="1192"/>
      <c r="AI132" s="1192"/>
      <c r="AJ132" s="1193"/>
      <c r="AK132" s="1194">
        <v>5.8075392099999998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500</v>
      </c>
      <c r="W133" s="1172"/>
      <c r="X133" s="1172"/>
      <c r="Y133" s="1172"/>
      <c r="Z133" s="1173"/>
      <c r="AA133" s="1174">
        <v>6.4</v>
      </c>
      <c r="AB133" s="1175"/>
      <c r="AC133" s="1175"/>
      <c r="AD133" s="1175"/>
      <c r="AE133" s="1176"/>
      <c r="AF133" s="1174">
        <v>5.5</v>
      </c>
      <c r="AG133" s="1175"/>
      <c r="AH133" s="1175"/>
      <c r="AI133" s="1175"/>
      <c r="AJ133" s="1176"/>
      <c r="AK133" s="1174">
        <v>5.6</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LFRW2mYTXPCqiYqJXf2dXNkRg5b8etO5Dq0Lr+02ayqQfFqkcprP2F5HQA+M0x5PMEGpG49sg2mUiONWHat9A==" saltValue="UhJQHrmHO+AAsVcfSDJk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G+SGsfQ9XBVO0dwPKuJ6aSLB7iPAsBJJnToLB+PK3BvqzjcaipXBT4yVbPwsuXpbbDpYiK5Mae0iXvbua4QCYQ==" saltValue="wtg7jj5Jp7V93oXyKL0N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74UOfgsTebUU/Pc32iypgarVVVjFXQzuHAmFO+NgdVOtwiBQPePXi9W1XzxVqVi64+aFqfjVnInguBdBcZIy4w==" saltValue="OwDeiCVC/7hIe4Cm8jOk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509</v>
      </c>
      <c r="AL9" s="1215"/>
      <c r="AM9" s="1215"/>
      <c r="AN9" s="1216"/>
      <c r="AO9" s="312">
        <v>11763275</v>
      </c>
      <c r="AP9" s="312">
        <v>52366</v>
      </c>
      <c r="AQ9" s="313">
        <v>56485</v>
      </c>
      <c r="AR9" s="314">
        <v>-7.3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510</v>
      </c>
      <c r="AL10" s="1215"/>
      <c r="AM10" s="1215"/>
      <c r="AN10" s="1216"/>
      <c r="AO10" s="315">
        <v>1414460</v>
      </c>
      <c r="AP10" s="315">
        <v>6297</v>
      </c>
      <c r="AQ10" s="316">
        <v>3940</v>
      </c>
      <c r="AR10" s="317">
        <v>59.8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511</v>
      </c>
      <c r="AL11" s="1215"/>
      <c r="AM11" s="1215"/>
      <c r="AN11" s="1216"/>
      <c r="AO11" s="315">
        <v>65499</v>
      </c>
      <c r="AP11" s="315">
        <v>292</v>
      </c>
      <c r="AQ11" s="316">
        <v>2339</v>
      </c>
      <c r="AR11" s="317">
        <v>-87.5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512</v>
      </c>
      <c r="AL12" s="1215"/>
      <c r="AM12" s="1215"/>
      <c r="AN12" s="1216"/>
      <c r="AO12" s="315" t="s">
        <v>513</v>
      </c>
      <c r="AP12" s="315" t="s">
        <v>513</v>
      </c>
      <c r="AQ12" s="316">
        <v>1531</v>
      </c>
      <c r="AR12" s="317" t="s">
        <v>513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514</v>
      </c>
      <c r="AL13" s="1215"/>
      <c r="AM13" s="1215"/>
      <c r="AN13" s="1216"/>
      <c r="AO13" s="315" t="s">
        <v>513</v>
      </c>
      <c r="AP13" s="315" t="s">
        <v>513</v>
      </c>
      <c r="AQ13" s="316">
        <v>56</v>
      </c>
      <c r="AR13" s="317" t="s">
        <v>513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515</v>
      </c>
      <c r="AL14" s="1215"/>
      <c r="AM14" s="1215"/>
      <c r="AN14" s="1216"/>
      <c r="AO14" s="315">
        <v>305866</v>
      </c>
      <c r="AP14" s="315">
        <v>1362</v>
      </c>
      <c r="AQ14" s="316">
        <v>1684</v>
      </c>
      <c r="AR14" s="317">
        <v>-19.100000000000001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516</v>
      </c>
      <c r="AL15" s="1215"/>
      <c r="AM15" s="1215"/>
      <c r="AN15" s="1216"/>
      <c r="AO15" s="315">
        <v>488785</v>
      </c>
      <c r="AP15" s="315">
        <v>2176</v>
      </c>
      <c r="AQ15" s="316">
        <v>1307</v>
      </c>
      <c r="AR15" s="317">
        <v>66.5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517</v>
      </c>
      <c r="AL16" s="1218"/>
      <c r="AM16" s="1218"/>
      <c r="AN16" s="1219"/>
      <c r="AO16" s="315">
        <v>-988783</v>
      </c>
      <c r="AP16" s="315">
        <v>-4402</v>
      </c>
      <c r="AQ16" s="316">
        <v>-4039</v>
      </c>
      <c r="AR16" s="317">
        <v>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188</v>
      </c>
      <c r="AL17" s="1218"/>
      <c r="AM17" s="1218"/>
      <c r="AN17" s="1219"/>
      <c r="AO17" s="315">
        <v>13049102</v>
      </c>
      <c r="AP17" s="315">
        <v>58090</v>
      </c>
      <c r="AQ17" s="316">
        <v>63303</v>
      </c>
      <c r="AR17" s="317">
        <v>-8.1999999999999993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522</v>
      </c>
      <c r="AL21" s="1210"/>
      <c r="AM21" s="1210"/>
      <c r="AN21" s="1211"/>
      <c r="AO21" s="327">
        <v>6</v>
      </c>
      <c r="AP21" s="328">
        <v>6.31</v>
      </c>
      <c r="AQ21" s="329">
        <v>-0.31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523</v>
      </c>
      <c r="AL22" s="1210"/>
      <c r="AM22" s="1210"/>
      <c r="AN22" s="1211"/>
      <c r="AO22" s="332">
        <v>100</v>
      </c>
      <c r="AP22" s="333">
        <v>99.9</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527</v>
      </c>
      <c r="AL32" s="1226"/>
      <c r="AM32" s="1226"/>
      <c r="AN32" s="1227"/>
      <c r="AO32" s="342">
        <v>7409829</v>
      </c>
      <c r="AP32" s="342">
        <v>32986</v>
      </c>
      <c r="AQ32" s="343">
        <v>29657</v>
      </c>
      <c r="AR32" s="344">
        <v>11.2</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528</v>
      </c>
      <c r="AL33" s="1226"/>
      <c r="AM33" s="1226"/>
      <c r="AN33" s="1227"/>
      <c r="AO33" s="342" t="s">
        <v>513</v>
      </c>
      <c r="AP33" s="342" t="s">
        <v>513</v>
      </c>
      <c r="AQ33" s="343">
        <v>0</v>
      </c>
      <c r="AR33" s="344" t="s">
        <v>513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529</v>
      </c>
      <c r="AL34" s="1226"/>
      <c r="AM34" s="1226"/>
      <c r="AN34" s="1227"/>
      <c r="AO34" s="342">
        <v>66667</v>
      </c>
      <c r="AP34" s="342">
        <v>297</v>
      </c>
      <c r="AQ34" s="343">
        <v>34</v>
      </c>
      <c r="AR34" s="344">
        <v>773.5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530</v>
      </c>
      <c r="AL35" s="1226"/>
      <c r="AM35" s="1226"/>
      <c r="AN35" s="1227"/>
      <c r="AO35" s="342">
        <v>1660985</v>
      </c>
      <c r="AP35" s="342">
        <v>7394</v>
      </c>
      <c r="AQ35" s="343">
        <v>9943</v>
      </c>
      <c r="AR35" s="344">
        <v>-25.6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531</v>
      </c>
      <c r="AL36" s="1226"/>
      <c r="AM36" s="1226"/>
      <c r="AN36" s="1227"/>
      <c r="AO36" s="342">
        <v>114351</v>
      </c>
      <c r="AP36" s="342">
        <v>509</v>
      </c>
      <c r="AQ36" s="343">
        <v>489</v>
      </c>
      <c r="AR36" s="344">
        <v>4.0999999999999996</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532</v>
      </c>
      <c r="AL37" s="1226"/>
      <c r="AM37" s="1226"/>
      <c r="AN37" s="1227"/>
      <c r="AO37" s="342">
        <v>37921</v>
      </c>
      <c r="AP37" s="342">
        <v>169</v>
      </c>
      <c r="AQ37" s="343">
        <v>748</v>
      </c>
      <c r="AR37" s="344">
        <v>-77.400000000000006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533</v>
      </c>
      <c r="AL38" s="1229"/>
      <c r="AM38" s="1229"/>
      <c r="AN38" s="1230"/>
      <c r="AO38" s="345" t="s">
        <v>513</v>
      </c>
      <c r="AP38" s="345" t="s">
        <v>513</v>
      </c>
      <c r="AQ38" s="346">
        <v>0</v>
      </c>
      <c r="AR38" s="334" t="s">
        <v>513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534</v>
      </c>
      <c r="AL39" s="1229"/>
      <c r="AM39" s="1229"/>
      <c r="AN39" s="1230"/>
      <c r="AO39" s="342">
        <v>-1093273</v>
      </c>
      <c r="AP39" s="342">
        <v>-4867</v>
      </c>
      <c r="AQ39" s="343">
        <v>-7534</v>
      </c>
      <c r="AR39" s="344">
        <v>-35.4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535</v>
      </c>
      <c r="AL40" s="1226"/>
      <c r="AM40" s="1226"/>
      <c r="AN40" s="1227"/>
      <c r="AO40" s="342">
        <v>-5905229</v>
      </c>
      <c r="AP40" s="342">
        <v>-26288</v>
      </c>
      <c r="AQ40" s="343">
        <v>-26610</v>
      </c>
      <c r="AR40" s="344">
        <v>-1.2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298</v>
      </c>
      <c r="AL41" s="1232"/>
      <c r="AM41" s="1232"/>
      <c r="AN41" s="1233"/>
      <c r="AO41" s="342">
        <v>2291251</v>
      </c>
      <c r="AP41" s="342">
        <v>10200</v>
      </c>
      <c r="AQ41" s="343">
        <v>6727</v>
      </c>
      <c r="AR41" s="344">
        <v>51.6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504</v>
      </c>
      <c r="AN49" s="1222" t="s">
        <v>539</v>
      </c>
      <c r="AO49" s="1223"/>
      <c r="AP49" s="1223"/>
      <c r="AQ49" s="1223"/>
      <c r="AR49" s="122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8465374</v>
      </c>
      <c r="AN51" s="364">
        <v>38110</v>
      </c>
      <c r="AO51" s="365">
        <v>-17.2</v>
      </c>
      <c r="AP51" s="366">
        <v>41862</v>
      </c>
      <c r="AQ51" s="367">
        <v>1.5</v>
      </c>
      <c r="AR51" s="368">
        <v>-18.7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5860988</v>
      </c>
      <c r="AN52" s="372">
        <v>26385</v>
      </c>
      <c r="AO52" s="373">
        <v>45.1</v>
      </c>
      <c r="AP52" s="374">
        <v>23710</v>
      </c>
      <c r="AQ52" s="375">
        <v>7.4</v>
      </c>
      <c r="AR52" s="376">
        <v>37.700000000000003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12988810</v>
      </c>
      <c r="AN53" s="364">
        <v>58273</v>
      </c>
      <c r="AO53" s="365">
        <v>52.9</v>
      </c>
      <c r="AP53" s="366">
        <v>43554</v>
      </c>
      <c r="AQ53" s="367">
        <v>4</v>
      </c>
      <c r="AR53" s="368">
        <v>48.9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5038582</v>
      </c>
      <c r="AN54" s="372">
        <v>22605</v>
      </c>
      <c r="AO54" s="373">
        <v>-14.3</v>
      </c>
      <c r="AP54" s="374">
        <v>24811</v>
      </c>
      <c r="AQ54" s="375">
        <v>4.5999999999999996</v>
      </c>
      <c r="AR54" s="376">
        <v>-18.899999999999999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13690453</v>
      </c>
      <c r="AN55" s="364">
        <v>61210</v>
      </c>
      <c r="AO55" s="365">
        <v>5</v>
      </c>
      <c r="AP55" s="366">
        <v>42581</v>
      </c>
      <c r="AQ55" s="367">
        <v>-2.2000000000000002</v>
      </c>
      <c r="AR55" s="368">
        <v>7.2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9388572</v>
      </c>
      <c r="AN56" s="372">
        <v>41976</v>
      </c>
      <c r="AO56" s="373">
        <v>85.7</v>
      </c>
      <c r="AP56" s="374">
        <v>24354</v>
      </c>
      <c r="AQ56" s="375">
        <v>-1.8</v>
      </c>
      <c r="AR56" s="376">
        <v>87.5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10239827</v>
      </c>
      <c r="AN57" s="364">
        <v>45597</v>
      </c>
      <c r="AO57" s="365">
        <v>-25.5</v>
      </c>
      <c r="AP57" s="366">
        <v>45426</v>
      </c>
      <c r="AQ57" s="367">
        <v>6.7</v>
      </c>
      <c r="AR57" s="368">
        <v>-32.200000000000003</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5667558</v>
      </c>
      <c r="AN58" s="372">
        <v>25237</v>
      </c>
      <c r="AO58" s="373">
        <v>-39.9</v>
      </c>
      <c r="AP58" s="374">
        <v>24508</v>
      </c>
      <c r="AQ58" s="375">
        <v>0.6</v>
      </c>
      <c r="AR58" s="376">
        <v>-40.5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7370048</v>
      </c>
      <c r="AN59" s="364">
        <v>32809</v>
      </c>
      <c r="AO59" s="365">
        <v>-28</v>
      </c>
      <c r="AP59" s="366">
        <v>45022</v>
      </c>
      <c r="AQ59" s="367">
        <v>-0.9</v>
      </c>
      <c r="AR59" s="368">
        <v>-27.1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4761426</v>
      </c>
      <c r="AN60" s="372">
        <v>21196</v>
      </c>
      <c r="AO60" s="373">
        <v>-16</v>
      </c>
      <c r="AP60" s="374">
        <v>25247</v>
      </c>
      <c r="AQ60" s="375">
        <v>3</v>
      </c>
      <c r="AR60" s="376">
        <v>-19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10550902</v>
      </c>
      <c r="AN61" s="379">
        <v>47200</v>
      </c>
      <c r="AO61" s="380">
        <v>-2.6</v>
      </c>
      <c r="AP61" s="381">
        <v>43689</v>
      </c>
      <c r="AQ61" s="382">
        <v>1.8</v>
      </c>
      <c r="AR61" s="368">
        <v>-4.4000000000000004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6143425</v>
      </c>
      <c r="AN62" s="372">
        <v>27480</v>
      </c>
      <c r="AO62" s="373">
        <v>12.1</v>
      </c>
      <c r="AP62" s="374">
        <v>24526</v>
      </c>
      <c r="AQ62" s="375">
        <v>2.8</v>
      </c>
      <c r="AR62" s="376">
        <v>9.3000000000000007</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CleXXGdklc4VnmBpd6qUnJUFgEE6qnkV1sagsOCdXuUY5FrI3qyEfY7OCLqJ13gd/IcVwIT6hBLub2ogGbNZQ==" saltValue="9YbgYNDD3/xFt0jAy1ed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miY004rQrch8CYYkTQfzQWDIy7OiRRzBnsWKwLKtMd2jtiHIKeZSL79NJ10rypnF0LhasLiSe/nCjN6b20cVw==" saltValue="xvN8lAy9E4+1E2/xTAC5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ywah5WGJvZ7EifmFyQHgTCpxhgozclLZkdz5KJRI9CbJyL7xY0gVz4VqnkS++gLtYWpRAEMyXYkROTku0A+Tw==" saltValue="dbhp8FXzsNuBIQ0HOfbL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4" t="s">
        <v>3</v>
      </c>
      <c r="D47" s="1234"/>
      <c r="E47" s="1235"/>
      <c r="F47" s="11">
        <v>18.920000000000002</v>
      </c>
      <c r="G47" s="12">
        <v>17.8</v>
      </c>
      <c r="H47" s="12">
        <v>19.12</v>
      </c>
      <c r="I47" s="12">
        <v>18.989999999999998</v>
      </c>
      <c r="J47" s="13">
        <v>25.98</v>
      </c>
    </row>
    <row r="48" spans="2:10" ht="57.75" customHeight="1" x14ac:dyDescent="0.2">
      <c r="B48" s="14"/>
      <c r="C48" s="1236" t="s">
        <v>4</v>
      </c>
      <c r="D48" s="1236"/>
      <c r="E48" s="1237"/>
      <c r="F48" s="15">
        <v>4.8899999999999997</v>
      </c>
      <c r="G48" s="16">
        <v>5.03</v>
      </c>
      <c r="H48" s="16">
        <v>6.78</v>
      </c>
      <c r="I48" s="16">
        <v>4.8499999999999996</v>
      </c>
      <c r="J48" s="17">
        <v>4.1900000000000004</v>
      </c>
    </row>
    <row r="49" spans="2:10" ht="57.75" customHeight="1" thickBot="1" x14ac:dyDescent="0.25">
      <c r="B49" s="18"/>
      <c r="C49" s="1238" t="s">
        <v>5</v>
      </c>
      <c r="D49" s="1238"/>
      <c r="E49" s="1239"/>
      <c r="F49" s="19">
        <v>6.52</v>
      </c>
      <c r="G49" s="20" t="s">
        <v>560</v>
      </c>
      <c r="H49" s="20" t="s">
        <v>561</v>
      </c>
      <c r="I49" s="20" t="s">
        <v>562</v>
      </c>
      <c r="J49" s="21" t="s">
        <v>563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PjD3OpkNhEcGgmDDLroCq+Owi0+TbmUCxbvTPYO9nB0jq5P7syfnTrkC8gyYV29y6kiyXuXzeNkn8+vktKwWw==" saltValue="arwh482cOuQfvB3XNvHw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2020-03-11T06:03:40Z</cp:lastPrinted>
  <dcterms:created xsi:type="dcterms:W3CDTF">2020-02-10T02:55:52Z</dcterms:created>
  <dcterms:modified xsi:type="dcterms:W3CDTF">2020-10-09T06:07:14Z</dcterms:modified>
  <cp:category/>
</cp:coreProperties>
</file>