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8_●渋川市\【最終版】下水道事業\"/>
    </mc:Choice>
  </mc:AlternateContent>
  <workbookProtection workbookPassword="8649" lockStructure="1"/>
  <bookViews>
    <workbookView xWindow="0" yWindow="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I10" i="4"/>
  <c r="B10" i="4"/>
  <c r="BB8" i="4"/>
  <c r="AL8" i="4"/>
  <c r="W8" i="4"/>
  <c r="I8" i="4"/>
  <c r="B6" i="4"/>
  <c r="C10" i="5" l="1"/>
  <c r="E10" i="5"/>
  <c r="B10" i="5"/>
</calcChain>
</file>

<file path=xl/sharedStrings.xml><?xml version="1.0" encoding="utf-8"?>
<sst xmlns="http://schemas.openxmlformats.org/spreadsheetml/2006/main" count="232" uniqueCount="110">
  <si>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</si>
  <si>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</si>
  <si>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</si>
  <si>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</si>
  <si>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</si>
  <si>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</si>
  <si>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</si>
  <si>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</si>
  <si>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</si>
  <si>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</si>
  <si>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（１）⑤経費回収率が類似団体と比較して低い上に、平成２７年度に減少している。                           ⑥汚水処理原価は類似団体と比較して低いが、徐々に上昇している。                                     ⑦施設利用率がほぼ横ばいで、５０％以下と低い。（２）事業規模が大きくないため、企業債残高対事業規模比率が低く、水洗化率も高いが、経費回収率、施設利用率ともに類似団体と比較しても低い状態が続いている。</t>
    <rPh sb="4" eb="6">
      <t>ケイヒ</t>
    </rPh>
    <rPh sb="6" eb="9">
      <t>カイシュウリツ</t>
    </rPh>
    <rPh sb="10" eb="12">
      <t>ルイジ</t>
    </rPh>
    <rPh sb="12" eb="14">
      <t>ダンタイ</t>
    </rPh>
    <rPh sb="15" eb="17">
      <t>ヒカク</t>
    </rPh>
    <rPh sb="19" eb="20">
      <t>ヒク</t>
    </rPh>
    <rPh sb="21" eb="22">
      <t>ウエ</t>
    </rPh>
    <rPh sb="24" eb="26">
      <t>ヘイセイ</t>
    </rPh>
    <rPh sb="28" eb="30">
      <t>ネンド</t>
    </rPh>
    <rPh sb="31" eb="33">
      <t>ゲンショウ</t>
    </rPh>
    <rPh sb="66" eb="68">
      <t>オスイ</t>
    </rPh>
    <rPh sb="68" eb="70">
      <t>ショリ</t>
    </rPh>
    <rPh sb="70" eb="72">
      <t>ゲンカ</t>
    </rPh>
    <rPh sb="73" eb="75">
      <t>ルイジ</t>
    </rPh>
    <rPh sb="75" eb="77">
      <t>ダンタイ</t>
    </rPh>
    <rPh sb="78" eb="80">
      <t>ヒカク</t>
    </rPh>
    <rPh sb="82" eb="83">
      <t>ヒク</t>
    </rPh>
    <rPh sb="86" eb="88">
      <t>ジョジョ</t>
    </rPh>
    <rPh sb="89" eb="91">
      <t>ジョウショウ</t>
    </rPh>
    <rPh sb="134" eb="136">
      <t>シセツ</t>
    </rPh>
    <rPh sb="136" eb="139">
      <t>リヨウリツ</t>
    </rPh>
    <rPh sb="142" eb="143">
      <t>ヨコ</t>
    </rPh>
    <rPh sb="150" eb="152">
      <t>イカ</t>
    </rPh>
    <rPh sb="153" eb="154">
      <t>ヒク</t>
    </rPh>
    <rPh sb="159" eb="161">
      <t>ジギョウ</t>
    </rPh>
    <rPh sb="161" eb="163">
      <t>キボ</t>
    </rPh>
    <rPh sb="164" eb="165">
      <t>オオ</t>
    </rPh>
    <rPh sb="172" eb="175">
      <t>キギョウサイ</t>
    </rPh>
    <rPh sb="175" eb="177">
      <t>ザンダカ</t>
    </rPh>
    <rPh sb="177" eb="178">
      <t>タイ</t>
    </rPh>
    <rPh sb="178" eb="180">
      <t>ジギョウ</t>
    </rPh>
    <rPh sb="180" eb="182">
      <t>キボ</t>
    </rPh>
    <rPh sb="182" eb="184">
      <t>ヒリツ</t>
    </rPh>
    <rPh sb="185" eb="186">
      <t>ヒク</t>
    </rPh>
    <rPh sb="188" eb="191">
      <t>スイセンカ</t>
    </rPh>
    <rPh sb="191" eb="192">
      <t>リツ</t>
    </rPh>
    <rPh sb="193" eb="194">
      <t>タカ</t>
    </rPh>
    <rPh sb="197" eb="199">
      <t>ケイヒ</t>
    </rPh>
    <rPh sb="199" eb="202">
      <t>カイシュウリツ</t>
    </rPh>
    <rPh sb="203" eb="205">
      <t>シセツ</t>
    </rPh>
    <rPh sb="205" eb="208">
      <t>リヨウリツ</t>
    </rPh>
    <rPh sb="211" eb="213">
      <t>ルイジ</t>
    </rPh>
    <rPh sb="213" eb="215">
      <t>ダンタイ</t>
    </rPh>
    <rPh sb="216" eb="218">
      <t>ヒカク</t>
    </rPh>
    <rPh sb="221" eb="222">
      <t>ヒク</t>
    </rPh>
    <rPh sb="223" eb="225">
      <t>ジョウタイ</t>
    </rPh>
    <rPh sb="226" eb="227">
      <t>ツヅ</t>
    </rPh>
    <phoneticPr fontId="18"/>
  </si>
  <si>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</si>
  <si>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</si>
  <si>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</si>
  <si>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</si>
  <si>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</si>
  <si>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</si>
  <si>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</si>
  <si>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</si>
  <si>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</si>
  <si>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</si>
  <si>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</si>
  <si>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</si>
  <si>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</si>
  <si>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</si>
  <si>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</si>
  <si>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</si>
  <si>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</si>
  <si>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</si>
  <si>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</si>
  <si>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</si>
  <si>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</si>
  <si>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</si>
  <si>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</si>
  <si>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</si>
  <si>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</si>
  <si>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</si>
  <si>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</si>
  <si>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</si>
  <si>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</si>
  <si>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</si>
  <si>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</si>
  <si>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</si>
  <si>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</si>
  <si>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</si>
  <si>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</si>
  <si>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</si>
  <si>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</si>
  <si>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</si>
  <si>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</si>
  <si>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</si>
  <si>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</si>
  <si>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</si>
  <si>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</si>
  <si>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</si>
  <si>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</si>
  <si>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</si>
  <si>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</si>
  <si>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</si>
  <si>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</si>
  <si>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</si>
  <si>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項番</t>
    <rPh sb="0" eb="2">
      <t>コウバン</t>
    </rPh>
    <phoneticPr fontId="8"/>
  </si>
  <si>
    <t>年度</t>
    <rPh sb="0" eb="2">
      <t>ネンド</t>
    </rPh>
    <phoneticPr fontId="8"/>
  </si>
  <si>
    <t>事業CD</t>
    <rPh sb="0" eb="2">
      <t>ジギョウ</t>
    </rPh>
    <phoneticPr fontId="8"/>
  </si>
  <si>
    <t>K3</t>
  </si>
  <si>
    <t>①収益的収支比率(％)</t>
    <rPh sb="1" eb="4">
      <t>シュウエキテキ</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</si>
  <si>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</si>
  <si>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</si>
  <si>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</si>
  <si>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</si>
  <si>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</si>
  <si>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</si>
  <si>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</si>
  <si>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</si>
  <si>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</si>
  <si>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</si>
  <si>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</si>
  <si>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</si>
  <si>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</si>
  <si>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</si>
  <si>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</si>
  <si>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</si>
  <si>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</si>
  <si>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</si>
  <si>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</si>
  <si>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</si>
  <si>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</si>
  <si>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</si>
  <si>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</si>
  <si>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</si>
  <si>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</si>
  <si>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</si>
  <si>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</si>
  <si>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</si>
  <si>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</si>
  <si>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</si>
  <si>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</si>
  <si>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群馬県　渋川市</t>
  </si>
  <si>
    <t>法非適用</t>
  </si>
  <si>
    <t>下水道事業</t>
  </si>
  <si>
    <t>特定地域生活排水処理</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</si>
  <si>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</si>
  <si>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</si>
  <si>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</si>
  <si>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</si>
  <si>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</si>
  <si>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</si>
  <si>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</si>
  <si>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③平成１８年度からの事業のため、浄化槽本体の耐用年数の残存も１０年以上となっている。</t>
    <rPh sb="1" eb="3">
      <t>ヘイセイ</t>
    </rPh>
    <rPh sb="5" eb="7">
      <t>ネンド</t>
    </rPh>
    <rPh sb="10" eb="12">
      <t>ジギョウ</t>
    </rPh>
    <rPh sb="16" eb="19">
      <t>ジョウカソウ</t>
    </rPh>
    <rPh sb="19" eb="21">
      <t>ホンタイ</t>
    </rPh>
    <rPh sb="22" eb="24">
      <t>タイヨウ</t>
    </rPh>
    <rPh sb="24" eb="26">
      <t>ネンスウ</t>
    </rPh>
    <rPh sb="27" eb="29">
      <t>ザンゾン</t>
    </rPh>
    <rPh sb="32" eb="35">
      <t>ネンイジョウ</t>
    </rPh>
    <phoneticPr fontId="18"/>
  </si>
  <si>
    <t>　経費回収率、施設利用率ともに類似団体と比較しても低い状態が続いている。                          また、汚水処理原価の上昇からも、今後は維持管理費に要する費用が拡大することも見込まれる。            利用されていない施設についても耐用年数が経過してしまうこと、また、事業運営の趣旨からも水洗化率を１００％にする必要がある。                           今後は、事業規模もあまり大きくなく、人口減少等により事業規模も縮小していくことが見込まれることから、運営形態の検討が必要となる。</t>
    <rPh sb="65" eb="67">
      <t>オスイ</t>
    </rPh>
    <rPh sb="67" eb="69">
      <t>ショリ</t>
    </rPh>
    <rPh sb="69" eb="71">
      <t>ゲンカ</t>
    </rPh>
    <rPh sb="72" eb="74">
      <t>ジョウショウ</t>
    </rPh>
    <rPh sb="78" eb="80">
      <t>コンゴ</t>
    </rPh>
    <rPh sb="81" eb="83">
      <t>イジ</t>
    </rPh>
    <rPh sb="83" eb="86">
      <t>カンリヒ</t>
    </rPh>
    <rPh sb="87" eb="88">
      <t>ヨウ</t>
    </rPh>
    <rPh sb="90" eb="92">
      <t>ヒヨウ</t>
    </rPh>
    <rPh sb="93" eb="95">
      <t>カクダイ</t>
    </rPh>
    <rPh sb="100" eb="102">
      <t>ミコ</t>
    </rPh>
    <rPh sb="118" eb="120">
      <t>リヨウ</t>
    </rPh>
    <rPh sb="126" eb="128">
      <t>シセツ</t>
    </rPh>
    <rPh sb="133" eb="135">
      <t>タイヨウ</t>
    </rPh>
    <rPh sb="135" eb="137">
      <t>ネンスウ</t>
    </rPh>
    <rPh sb="138" eb="140">
      <t>ケイカ</t>
    </rPh>
    <rPh sb="151" eb="153">
      <t>ジギョウ</t>
    </rPh>
    <rPh sb="153" eb="155">
      <t>ウンエイ</t>
    </rPh>
    <rPh sb="156" eb="158">
      <t>シュシ</t>
    </rPh>
    <rPh sb="161" eb="164">
      <t>スイセンカ</t>
    </rPh>
    <rPh sb="164" eb="165">
      <t>リツ</t>
    </rPh>
    <rPh sb="173" eb="175">
      <t>ヒツヨウ</t>
    </rPh>
    <rPh sb="206" eb="208">
      <t>コンゴ</t>
    </rPh>
    <rPh sb="210" eb="212">
      <t>ジギョウ</t>
    </rPh>
    <rPh sb="212" eb="214">
      <t>キボ</t>
    </rPh>
    <rPh sb="218" eb="219">
      <t>オオ</t>
    </rPh>
    <rPh sb="224" eb="226">
      <t>ジンコウ</t>
    </rPh>
    <rPh sb="226" eb="228">
      <t>ゲンショウ</t>
    </rPh>
    <rPh sb="228" eb="229">
      <t>トウ</t>
    </rPh>
    <rPh sb="232" eb="234">
      <t>ジギョウ</t>
    </rPh>
    <rPh sb="234" eb="236">
      <t>キボ</t>
    </rPh>
    <rPh sb="237" eb="239">
      <t>シュクショウ</t>
    </rPh>
    <rPh sb="246" eb="248">
      <t>ミコ</t>
    </rPh>
    <rPh sb="256" eb="258">
      <t>ウンエイ</t>
    </rPh>
    <rPh sb="258" eb="260">
      <t>ケイタイ</t>
    </rPh>
    <rPh sb="261" eb="263">
      <t>ケントウ</t>
    </rPh>
    <rPh sb="264" eb="266">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</si>
</sst>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1">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449440"/>
        <c:axId val="15452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449440"/>
        <c:axId val="154523784"/>
      </c:lineChart>
      <c:dateAx>
        <c:axId val="156449440"/>
        <c:scaling>
          <c:orientation val="minMax"/>
        </c:scaling>
        <c:delete val="1"/>
        <c:axPos val="b"/>
        <c:numFmt formatCode="ge" sourceLinked="1"/>
        <c:majorTickMark val="none"/>
        <c:minorTickMark val="none"/>
        <c:tickLblPos val="none"/>
        <c:crossAx val="154523784"/>
        <c:crosses val="autoZero"/>
        <c:auto val="1"/>
        <c:lblOffset val="100"/>
        <c:baseTimeUnit val="years"/>
      </c:dateAx>
      <c:valAx>
        <c:axId val="15452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64494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43.26</c:v>
                </c:pt>
                <c:pt idx="1">
                  <c:v>45.41</c:v>
                </c:pt>
                <c:pt idx="2">
                  <c:v>42.86</c:v>
                </c:pt>
                <c:pt idx="3">
                  <c:v>43.84</c:v>
                </c:pt>
                <c:pt idx="4">
                  <c:v>46.31</c:v>
                </c:pt>
              </c:numCache>
            </c:numRef>
          </c:val>
        </c:ser>
        <c:dLbls>
          <c:showLegendKey val="0"/>
          <c:showVal val="0"/>
          <c:showCatName val="0"/>
          <c:showSerName val="0"/>
          <c:showPercent val="0"/>
          <c:showBubbleSize val="0"/>
        </c:dLbls>
        <c:gapWidth val="150"/>
        <c:axId val="235463752"/>
        <c:axId val="23546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5463752"/>
        <c:axId val="235464144"/>
      </c:lineChart>
      <c:dateAx>
        <c:axId val="235463752"/>
        <c:scaling>
          <c:orientation val="minMax"/>
        </c:scaling>
        <c:delete val="1"/>
        <c:axPos val="b"/>
        <c:numFmt formatCode="ge" sourceLinked="1"/>
        <c:majorTickMark val="none"/>
        <c:minorTickMark val="none"/>
        <c:tickLblPos val="none"/>
        <c:crossAx val="235464144"/>
        <c:crosses val="autoZero"/>
        <c:auto val="1"/>
        <c:lblOffset val="100"/>
        <c:baseTimeUnit val="years"/>
      </c:dateAx>
      <c:valAx>
        <c:axId val="23546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4637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96.17</c:v>
                </c:pt>
                <c:pt idx="1">
                  <c:v>97.51</c:v>
                </c:pt>
                <c:pt idx="2">
                  <c:v>98</c:v>
                </c:pt>
                <c:pt idx="3">
                  <c:v>98.14</c:v>
                </c:pt>
                <c:pt idx="4">
                  <c:v>96.57</c:v>
                </c:pt>
              </c:numCache>
            </c:numRef>
          </c:val>
        </c:ser>
        <c:dLbls>
          <c:showLegendKey val="0"/>
          <c:showVal val="0"/>
          <c:showCatName val="0"/>
          <c:showSerName val="0"/>
          <c:showPercent val="0"/>
          <c:showBubbleSize val="0"/>
        </c:dLbls>
        <c:gapWidth val="150"/>
        <c:axId val="235465320"/>
        <c:axId val="23546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35465320"/>
        <c:axId val="235465712"/>
      </c:lineChart>
      <c:dateAx>
        <c:axId val="235465320"/>
        <c:scaling>
          <c:orientation val="minMax"/>
        </c:scaling>
        <c:delete val="1"/>
        <c:axPos val="b"/>
        <c:numFmt formatCode="ge" sourceLinked="1"/>
        <c:majorTickMark val="none"/>
        <c:minorTickMark val="none"/>
        <c:tickLblPos val="none"/>
        <c:crossAx val="235465712"/>
        <c:crosses val="autoZero"/>
        <c:auto val="1"/>
        <c:lblOffset val="100"/>
        <c:baseTimeUnit val="years"/>
      </c:dateAx>
      <c:valAx>
        <c:axId val="23546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4653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4138960"/>
        <c:axId val="15399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38960"/>
        <c:axId val="153996592"/>
      </c:lineChart>
      <c:dateAx>
        <c:axId val="154138960"/>
        <c:scaling>
          <c:orientation val="minMax"/>
        </c:scaling>
        <c:delete val="1"/>
        <c:axPos val="b"/>
        <c:numFmt formatCode="ge" sourceLinked="1"/>
        <c:majorTickMark val="none"/>
        <c:minorTickMark val="none"/>
        <c:tickLblPos val="none"/>
        <c:crossAx val="153996592"/>
        <c:crosses val="autoZero"/>
        <c:auto val="1"/>
        <c:lblOffset val="100"/>
        <c:baseTimeUnit val="years"/>
      </c:dateAx>
      <c:valAx>
        <c:axId val="15399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41389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83320"/>
        <c:axId val="15341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83320"/>
        <c:axId val="153411176"/>
      </c:lineChart>
      <c:dateAx>
        <c:axId val="153083320"/>
        <c:scaling>
          <c:orientation val="minMax"/>
        </c:scaling>
        <c:delete val="1"/>
        <c:axPos val="b"/>
        <c:numFmt formatCode="ge" sourceLinked="1"/>
        <c:majorTickMark val="none"/>
        <c:minorTickMark val="none"/>
        <c:tickLblPos val="none"/>
        <c:crossAx val="153411176"/>
        <c:crosses val="autoZero"/>
        <c:auto val="1"/>
        <c:lblOffset val="100"/>
        <c:baseTimeUnit val="years"/>
      </c:dateAx>
      <c:valAx>
        <c:axId val="15341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833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90112"/>
        <c:axId val="2352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90112"/>
        <c:axId val="235290504"/>
      </c:lineChart>
      <c:dateAx>
        <c:axId val="235290112"/>
        <c:scaling>
          <c:orientation val="minMax"/>
        </c:scaling>
        <c:delete val="1"/>
        <c:axPos val="b"/>
        <c:numFmt formatCode="ge" sourceLinked="1"/>
        <c:majorTickMark val="none"/>
        <c:minorTickMark val="none"/>
        <c:tickLblPos val="none"/>
        <c:crossAx val="235290504"/>
        <c:crosses val="autoZero"/>
        <c:auto val="1"/>
        <c:lblOffset val="100"/>
        <c:baseTimeUnit val="years"/>
      </c:dateAx>
      <c:valAx>
        <c:axId val="2352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2901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92072"/>
        <c:axId val="2352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92072"/>
        <c:axId val="235292464"/>
      </c:lineChart>
      <c:dateAx>
        <c:axId val="235292072"/>
        <c:scaling>
          <c:orientation val="minMax"/>
        </c:scaling>
        <c:delete val="1"/>
        <c:axPos val="b"/>
        <c:numFmt formatCode="ge" sourceLinked="1"/>
        <c:majorTickMark val="none"/>
        <c:minorTickMark val="none"/>
        <c:tickLblPos val="none"/>
        <c:crossAx val="235292464"/>
        <c:crosses val="autoZero"/>
        <c:auto val="1"/>
        <c:lblOffset val="100"/>
        <c:baseTimeUnit val="years"/>
      </c:dateAx>
      <c:valAx>
        <c:axId val="2352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2920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93640"/>
        <c:axId val="2353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93640"/>
        <c:axId val="235396640"/>
      </c:lineChart>
      <c:dateAx>
        <c:axId val="235293640"/>
        <c:scaling>
          <c:orientation val="minMax"/>
        </c:scaling>
        <c:delete val="1"/>
        <c:axPos val="b"/>
        <c:numFmt formatCode="ge" sourceLinked="1"/>
        <c:majorTickMark val="none"/>
        <c:minorTickMark val="none"/>
        <c:tickLblPos val="none"/>
        <c:crossAx val="235396640"/>
        <c:crosses val="autoZero"/>
        <c:auto val="1"/>
        <c:lblOffset val="100"/>
        <c:baseTimeUnit val="years"/>
      </c:dateAx>
      <c:valAx>
        <c:axId val="2353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2936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291680"/>
        <c:axId val="23539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35291680"/>
        <c:axId val="235397816"/>
      </c:lineChart>
      <c:dateAx>
        <c:axId val="235291680"/>
        <c:scaling>
          <c:orientation val="minMax"/>
        </c:scaling>
        <c:delete val="1"/>
        <c:axPos val="b"/>
        <c:numFmt formatCode="ge" sourceLinked="1"/>
        <c:majorTickMark val="none"/>
        <c:minorTickMark val="none"/>
        <c:tickLblPos val="none"/>
        <c:crossAx val="235397816"/>
        <c:crosses val="autoZero"/>
        <c:auto val="1"/>
        <c:lblOffset val="100"/>
        <c:baseTimeUnit val="years"/>
      </c:dateAx>
      <c:valAx>
        <c:axId val="23539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29168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46.1</c:v>
                </c:pt>
                <c:pt idx="1">
                  <c:v>48</c:v>
                </c:pt>
                <c:pt idx="2">
                  <c:v>45.33</c:v>
                </c:pt>
                <c:pt idx="3">
                  <c:v>45.48</c:v>
                </c:pt>
                <c:pt idx="4">
                  <c:v>37.22</c:v>
                </c:pt>
              </c:numCache>
            </c:numRef>
          </c:val>
        </c:ser>
        <c:dLbls>
          <c:showLegendKey val="0"/>
          <c:showVal val="0"/>
          <c:showCatName val="0"/>
          <c:showSerName val="0"/>
          <c:showPercent val="0"/>
          <c:showBubbleSize val="0"/>
        </c:dLbls>
        <c:gapWidth val="150"/>
        <c:axId val="235398992"/>
        <c:axId val="23539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35398992"/>
        <c:axId val="235399384"/>
      </c:lineChart>
      <c:dateAx>
        <c:axId val="235398992"/>
        <c:scaling>
          <c:orientation val="minMax"/>
        </c:scaling>
        <c:delete val="1"/>
        <c:axPos val="b"/>
        <c:numFmt formatCode="ge" sourceLinked="1"/>
        <c:majorTickMark val="none"/>
        <c:minorTickMark val="none"/>
        <c:tickLblPos val="none"/>
        <c:crossAx val="235399384"/>
        <c:crosses val="autoZero"/>
        <c:auto val="1"/>
        <c:lblOffset val="100"/>
        <c:baseTimeUnit val="years"/>
      </c:dateAx>
      <c:valAx>
        <c:axId val="23539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398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176.32</c:v>
                </c:pt>
                <c:pt idx="1">
                  <c:v>166.66</c:v>
                </c:pt>
                <c:pt idx="2">
                  <c:v>177.94</c:v>
                </c:pt>
                <c:pt idx="3">
                  <c:v>179.53</c:v>
                </c:pt>
                <c:pt idx="4">
                  <c:v>222.5</c:v>
                </c:pt>
              </c:numCache>
            </c:numRef>
          </c:val>
        </c:ser>
        <c:dLbls>
          <c:showLegendKey val="0"/>
          <c:showVal val="0"/>
          <c:showCatName val="0"/>
          <c:showSerName val="0"/>
          <c:showPercent val="0"/>
          <c:showBubbleSize val="0"/>
        </c:dLbls>
        <c:gapWidth val="150"/>
        <c:axId val="235462184"/>
        <c:axId val="2354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35462184"/>
        <c:axId val="235462576"/>
      </c:lineChart>
      <c:dateAx>
        <c:axId val="235462184"/>
        <c:scaling>
          <c:orientation val="minMax"/>
        </c:scaling>
        <c:delete val="1"/>
        <c:axPos val="b"/>
        <c:numFmt formatCode="ge" sourceLinked="1"/>
        <c:majorTickMark val="none"/>
        <c:minorTickMark val="none"/>
        <c:tickLblPos val="none"/>
        <c:crossAx val="235462576"/>
        <c:crosses val="autoZero"/>
        <c:auto val="1"/>
        <c:lblOffset val="100"/>
        <c:baseTimeUnit val="years"/>
      </c:dateAx>
      <c:valAx>
        <c:axId val="2354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54621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【345.93】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【74.35】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【58.84】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【272.79】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【59.44】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群馬県　渋川市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6</v>
      </c>
      <c r="BC7" s="41"/>
      <c r="BD7" s="41"/>
      <c r="BE7" s="41"/>
      <c r="BF7" s="41"/>
      <c r="BG7" s="41"/>
      <c r="BH7" s="41"/>
      <c r="BI7" s="41"/>
      <c r="BJ7" s="3"/>
      <c r="BK7" s="3"/>
      <c r="BL7" s="13" t="s">
        <v>12</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特定地域生活排水処理</v>
      </c>
      <c r="Q8" s="42"/>
      <c r="R8" s="42"/>
      <c r="S8" s="42"/>
      <c r="T8" s="42"/>
      <c r="U8" s="42"/>
      <c r="V8" s="42"/>
      <c r="W8" s="42" t="str">
        <f>データ!L6</f>
        <v>K3</v>
      </c>
      <c r="X8" s="42"/>
      <c r="Y8" s="42"/>
      <c r="Z8" s="42"/>
      <c r="AA8" s="42"/>
      <c r="AB8" s="42"/>
      <c r="AC8" s="42"/>
      <c r="AD8" s="3"/>
      <c r="AE8" s="3"/>
      <c r="AF8" s="3"/>
      <c r="AG8" s="3"/>
      <c r="AH8" s="3"/>
      <c r="AI8" s="3"/>
      <c r="AJ8" s="3"/>
      <c r="AK8" s="3"/>
      <c r="AL8" s="43">
        <f>データ!R6</f>
        <v>80861</v>
      </c>
      <c r="AM8" s="43"/>
      <c r="AN8" s="43"/>
      <c r="AO8" s="43"/>
      <c r="AP8" s="43"/>
      <c r="AQ8" s="43"/>
      <c r="AR8" s="43"/>
      <c r="AS8" s="43"/>
      <c r="AT8" s="44">
        <f>データ!S6</f>
        <v>240.27</v>
      </c>
      <c r="AU8" s="44"/>
      <c r="AV8" s="44"/>
      <c r="AW8" s="44"/>
      <c r="AX8" s="44"/>
      <c r="AY8" s="44"/>
      <c r="AZ8" s="44"/>
      <c r="BA8" s="44"/>
      <c r="BB8" s="44">
        <f>データ!T6</f>
        <v>336.54</v>
      </c>
      <c r="BC8" s="44"/>
      <c r="BD8" s="44"/>
      <c r="BE8" s="44"/>
      <c r="BF8" s="44"/>
      <c r="BG8" s="44"/>
      <c r="BH8" s="44"/>
      <c r="BI8" s="44"/>
      <c r="BJ8" s="3"/>
      <c r="BK8" s="3"/>
      <c r="BL8" s="45" t="s">
        <v>13</v>
      </c>
      <c r="BM8" s="46"/>
      <c r="BN8" s="15" t="s">
        <v>16</v>
      </c>
      <c r="BO8" s="18"/>
      <c r="BP8" s="18"/>
      <c r="BQ8" s="18"/>
      <c r="BR8" s="18"/>
      <c r="BS8" s="18"/>
      <c r="BT8" s="18"/>
      <c r="BU8" s="18"/>
      <c r="BV8" s="18"/>
      <c r="BW8" s="18"/>
      <c r="BX8" s="18"/>
      <c r="BY8" s="22"/>
    </row>
    <row r="9" spans="1:78" ht="18.75" customHeight="1">
      <c r="A9" s="2"/>
      <c r="B9" s="41" t="s">
        <v>17</v>
      </c>
      <c r="C9" s="41"/>
      <c r="D9" s="41"/>
      <c r="E9" s="41"/>
      <c r="F9" s="41"/>
      <c r="G9" s="41"/>
      <c r="H9" s="41"/>
      <c r="I9" s="41" t="s">
        <v>19</v>
      </c>
      <c r="J9" s="41"/>
      <c r="K9" s="41"/>
      <c r="L9" s="41"/>
      <c r="M9" s="41"/>
      <c r="N9" s="41"/>
      <c r="O9" s="41"/>
      <c r="P9" s="41" t="s">
        <v>21</v>
      </c>
      <c r="Q9" s="41"/>
      <c r="R9" s="41"/>
      <c r="S9" s="41"/>
      <c r="T9" s="41"/>
      <c r="U9" s="41"/>
      <c r="V9" s="41"/>
      <c r="W9" s="41" t="s">
        <v>22</v>
      </c>
      <c r="X9" s="41"/>
      <c r="Y9" s="41"/>
      <c r="Z9" s="41"/>
      <c r="AA9" s="41"/>
      <c r="AB9" s="41"/>
      <c r="AC9" s="41"/>
      <c r="AD9" s="41" t="s">
        <v>23</v>
      </c>
      <c r="AE9" s="41"/>
      <c r="AF9" s="41"/>
      <c r="AG9" s="41"/>
      <c r="AH9" s="41"/>
      <c r="AI9" s="41"/>
      <c r="AJ9" s="41"/>
      <c r="AK9" s="3"/>
      <c r="AL9" s="41" t="s">
        <v>25</v>
      </c>
      <c r="AM9" s="41"/>
      <c r="AN9" s="41"/>
      <c r="AO9" s="41"/>
      <c r="AP9" s="41"/>
      <c r="AQ9" s="41"/>
      <c r="AR9" s="41"/>
      <c r="AS9" s="41"/>
      <c r="AT9" s="41" t="s">
        <v>28</v>
      </c>
      <c r="AU9" s="41"/>
      <c r="AV9" s="41"/>
      <c r="AW9" s="41"/>
      <c r="AX9" s="41"/>
      <c r="AY9" s="41"/>
      <c r="AZ9" s="41"/>
      <c r="BA9" s="41"/>
      <c r="BB9" s="41" t="s">
        <v>31</v>
      </c>
      <c r="BC9" s="41"/>
      <c r="BD9" s="41"/>
      <c r="BE9" s="41"/>
      <c r="BF9" s="41"/>
      <c r="BG9" s="41"/>
      <c r="BH9" s="41"/>
      <c r="BI9" s="41"/>
      <c r="BJ9" s="3"/>
      <c r="BK9" s="3"/>
      <c r="BL9" s="47" t="s">
        <v>34</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0.57999999999999996</v>
      </c>
      <c r="Q10" s="44"/>
      <c r="R10" s="44"/>
      <c r="S10" s="44"/>
      <c r="T10" s="44"/>
      <c r="U10" s="44"/>
      <c r="V10" s="44"/>
      <c r="W10" s="44">
        <f>データ!P6</f>
        <v>100</v>
      </c>
      <c r="X10" s="44"/>
      <c r="Y10" s="44"/>
      <c r="Z10" s="44"/>
      <c r="AA10" s="44"/>
      <c r="AB10" s="44"/>
      <c r="AC10" s="44"/>
      <c r="AD10" s="43">
        <f>データ!Q6</f>
        <v>1604</v>
      </c>
      <c r="AE10" s="43"/>
      <c r="AF10" s="43"/>
      <c r="AG10" s="43"/>
      <c r="AH10" s="43"/>
      <c r="AI10" s="43"/>
      <c r="AJ10" s="43"/>
      <c r="AK10" s="2"/>
      <c r="AL10" s="43">
        <f>データ!U6</f>
        <v>466</v>
      </c>
      <c r="AM10" s="43"/>
      <c r="AN10" s="43"/>
      <c r="AO10" s="43"/>
      <c r="AP10" s="43"/>
      <c r="AQ10" s="43"/>
      <c r="AR10" s="43"/>
      <c r="AS10" s="43"/>
      <c r="AT10" s="44">
        <f>データ!V6</f>
        <v>0.23</v>
      </c>
      <c r="AU10" s="44"/>
      <c r="AV10" s="44"/>
      <c r="AW10" s="44"/>
      <c r="AX10" s="44"/>
      <c r="AY10" s="44"/>
      <c r="AZ10" s="44"/>
      <c r="BA10" s="44"/>
      <c r="BB10" s="44">
        <f>データ!W6</f>
        <v>2026.09</v>
      </c>
      <c r="BC10" s="44"/>
      <c r="BD10" s="44"/>
      <c r="BE10" s="44"/>
      <c r="BF10" s="44"/>
      <c r="BG10" s="44"/>
      <c r="BH10" s="44"/>
      <c r="BI10" s="44"/>
      <c r="BJ10" s="2"/>
      <c r="BK10" s="2"/>
      <c r="BL10" s="49" t="s">
        <v>11</v>
      </c>
      <c r="BM10" s="50"/>
      <c r="BN10" s="17" t="s">
        <v>35</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41</v>
      </c>
      <c r="D34" s="66"/>
      <c r="E34" s="66"/>
      <c r="F34" s="66"/>
      <c r="G34" s="66"/>
      <c r="H34" s="66"/>
      <c r="I34" s="66"/>
      <c r="J34" s="66"/>
      <c r="K34" s="66"/>
      <c r="L34" s="66"/>
      <c r="M34" s="66"/>
      <c r="N34" s="66"/>
      <c r="O34" s="66"/>
      <c r="P34" s="66"/>
      <c r="Q34" s="10"/>
      <c r="R34" s="66" t="s">
        <v>44</v>
      </c>
      <c r="S34" s="66"/>
      <c r="T34" s="66"/>
      <c r="U34" s="66"/>
      <c r="V34" s="66"/>
      <c r="W34" s="66"/>
      <c r="X34" s="66"/>
      <c r="Y34" s="66"/>
      <c r="Z34" s="66"/>
      <c r="AA34" s="66"/>
      <c r="AB34" s="66"/>
      <c r="AC34" s="66"/>
      <c r="AD34" s="66"/>
      <c r="AE34" s="66"/>
      <c r="AF34" s="10"/>
      <c r="AG34" s="66" t="s">
        <v>45</v>
      </c>
      <c r="AH34" s="66"/>
      <c r="AI34" s="66"/>
      <c r="AJ34" s="66"/>
      <c r="AK34" s="66"/>
      <c r="AL34" s="66"/>
      <c r="AM34" s="66"/>
      <c r="AN34" s="66"/>
      <c r="AO34" s="66"/>
      <c r="AP34" s="66"/>
      <c r="AQ34" s="66"/>
      <c r="AR34" s="66"/>
      <c r="AS34" s="66"/>
      <c r="AT34" s="66"/>
      <c r="AU34" s="10"/>
      <c r="AV34" s="66" t="s">
        <v>46</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24</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108</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50</v>
      </c>
      <c r="D56" s="66"/>
      <c r="E56" s="66"/>
      <c r="F56" s="66"/>
      <c r="G56" s="66"/>
      <c r="H56" s="66"/>
      <c r="I56" s="66"/>
      <c r="J56" s="66"/>
      <c r="K56" s="66"/>
      <c r="L56" s="66"/>
      <c r="M56" s="66"/>
      <c r="N56" s="66"/>
      <c r="O56" s="66"/>
      <c r="P56" s="66"/>
      <c r="Q56" s="10"/>
      <c r="R56" s="66" t="s">
        <v>14</v>
      </c>
      <c r="S56" s="66"/>
      <c r="T56" s="66"/>
      <c r="U56" s="66"/>
      <c r="V56" s="66"/>
      <c r="W56" s="66"/>
      <c r="X56" s="66"/>
      <c r="Y56" s="66"/>
      <c r="Z56" s="66"/>
      <c r="AA56" s="66"/>
      <c r="AB56" s="66"/>
      <c r="AC56" s="66"/>
      <c r="AD56" s="66"/>
      <c r="AE56" s="66"/>
      <c r="AF56" s="10"/>
      <c r="AG56" s="66" t="s">
        <v>51</v>
      </c>
      <c r="AH56" s="66"/>
      <c r="AI56" s="66"/>
      <c r="AJ56" s="66"/>
      <c r="AK56" s="66"/>
      <c r="AL56" s="66"/>
      <c r="AM56" s="66"/>
      <c r="AN56" s="66"/>
      <c r="AO56" s="66"/>
      <c r="AP56" s="66"/>
      <c r="AQ56" s="66"/>
      <c r="AR56" s="66"/>
      <c r="AS56" s="66"/>
      <c r="AT56" s="66"/>
      <c r="AU56" s="10"/>
      <c r="AV56" s="66" t="s">
        <v>53</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109</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15</v>
      </c>
      <c r="D79" s="66"/>
      <c r="E79" s="66"/>
      <c r="F79" s="66"/>
      <c r="G79" s="66"/>
      <c r="H79" s="66"/>
      <c r="I79" s="66"/>
      <c r="J79" s="66"/>
      <c r="K79" s="66"/>
      <c r="L79" s="66"/>
      <c r="M79" s="66"/>
      <c r="N79" s="66"/>
      <c r="O79" s="66"/>
      <c r="P79" s="66"/>
      <c r="Q79" s="66"/>
      <c r="R79" s="66"/>
      <c r="S79" s="66"/>
      <c r="T79" s="66"/>
      <c r="U79" s="10"/>
      <c r="V79" s="10"/>
      <c r="W79" s="66" t="s">
        <v>54</v>
      </c>
      <c r="X79" s="66"/>
      <c r="Y79" s="66"/>
      <c r="Z79" s="66"/>
      <c r="AA79" s="66"/>
      <c r="AB79" s="66"/>
      <c r="AC79" s="66"/>
      <c r="AD79" s="66"/>
      <c r="AE79" s="66"/>
      <c r="AF79" s="66"/>
      <c r="AG79" s="66"/>
      <c r="AH79" s="66"/>
      <c r="AI79" s="66"/>
      <c r="AJ79" s="66"/>
      <c r="AK79" s="66"/>
      <c r="AL79" s="66"/>
      <c r="AM79" s="66"/>
      <c r="AN79" s="66"/>
      <c r="AO79" s="10"/>
      <c r="AP79" s="10"/>
      <c r="AQ79" s="66" t="s">
        <v>55</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39</v>
      </c>
    </row>
    <row r="84" spans="1:78">
      <c r="C84" s="2" t="s">
        <v>57</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61</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43</v>
      </c>
      <c r="B3" s="28" t="s">
        <v>62</v>
      </c>
      <c r="C3" s="28" t="s">
        <v>47</v>
      </c>
      <c r="D3" s="28" t="s">
        <v>18</v>
      </c>
      <c r="E3" s="28" t="s">
        <v>33</v>
      </c>
      <c r="F3" s="28" t="s">
        <v>63</v>
      </c>
      <c r="G3" s="28" t="s">
        <v>66</v>
      </c>
      <c r="H3" s="75" t="s">
        <v>7</v>
      </c>
      <c r="I3" s="76"/>
      <c r="J3" s="76"/>
      <c r="K3" s="76"/>
      <c r="L3" s="76"/>
      <c r="M3" s="76"/>
      <c r="N3" s="76"/>
      <c r="O3" s="76"/>
      <c r="P3" s="76"/>
      <c r="Q3" s="76"/>
      <c r="R3" s="76"/>
      <c r="S3" s="76"/>
      <c r="T3" s="76"/>
      <c r="U3" s="76"/>
      <c r="V3" s="76"/>
      <c r="W3" s="77"/>
      <c r="X3" s="73" t="s">
        <v>27</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48</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42</v>
      </c>
      <c r="B4" s="29"/>
      <c r="C4" s="29"/>
      <c r="D4" s="29"/>
      <c r="E4" s="29"/>
      <c r="F4" s="29"/>
      <c r="G4" s="29"/>
      <c r="H4" s="78"/>
      <c r="I4" s="79"/>
      <c r="J4" s="79"/>
      <c r="K4" s="79"/>
      <c r="L4" s="79"/>
      <c r="M4" s="79"/>
      <c r="N4" s="79"/>
      <c r="O4" s="79"/>
      <c r="P4" s="79"/>
      <c r="Q4" s="79"/>
      <c r="R4" s="79"/>
      <c r="S4" s="79"/>
      <c r="T4" s="79"/>
      <c r="U4" s="79"/>
      <c r="V4" s="79"/>
      <c r="W4" s="80"/>
      <c r="X4" s="74" t="s">
        <v>65</v>
      </c>
      <c r="Y4" s="74"/>
      <c r="Z4" s="74"/>
      <c r="AA4" s="74"/>
      <c r="AB4" s="74"/>
      <c r="AC4" s="74"/>
      <c r="AD4" s="74"/>
      <c r="AE4" s="74"/>
      <c r="AF4" s="74"/>
      <c r="AG4" s="74"/>
      <c r="AH4" s="74"/>
      <c r="AI4" s="74" t="s">
        <v>32</v>
      </c>
      <c r="AJ4" s="74"/>
      <c r="AK4" s="74"/>
      <c r="AL4" s="74"/>
      <c r="AM4" s="74"/>
      <c r="AN4" s="74"/>
      <c r="AO4" s="74"/>
      <c r="AP4" s="74"/>
      <c r="AQ4" s="74"/>
      <c r="AR4" s="74"/>
      <c r="AS4" s="74"/>
      <c r="AT4" s="74" t="s">
        <v>52</v>
      </c>
      <c r="AU4" s="74"/>
      <c r="AV4" s="74"/>
      <c r="AW4" s="74"/>
      <c r="AX4" s="74"/>
      <c r="AY4" s="74"/>
      <c r="AZ4" s="74"/>
      <c r="BA4" s="74"/>
      <c r="BB4" s="74"/>
      <c r="BC4" s="74"/>
      <c r="BD4" s="74"/>
      <c r="BE4" s="74" t="s">
        <v>67</v>
      </c>
      <c r="BF4" s="74"/>
      <c r="BG4" s="74"/>
      <c r="BH4" s="74"/>
      <c r="BI4" s="74"/>
      <c r="BJ4" s="74"/>
      <c r="BK4" s="74"/>
      <c r="BL4" s="74"/>
      <c r="BM4" s="74"/>
      <c r="BN4" s="74"/>
      <c r="BO4" s="74"/>
      <c r="BP4" s="74" t="s">
        <v>60</v>
      </c>
      <c r="BQ4" s="74"/>
      <c r="BR4" s="74"/>
      <c r="BS4" s="74"/>
      <c r="BT4" s="74"/>
      <c r="BU4" s="74"/>
      <c r="BV4" s="74"/>
      <c r="BW4" s="74"/>
      <c r="BX4" s="74"/>
      <c r="BY4" s="74"/>
      <c r="BZ4" s="74"/>
      <c r="CA4" s="74" t="s">
        <v>36</v>
      </c>
      <c r="CB4" s="74"/>
      <c r="CC4" s="74"/>
      <c r="CD4" s="74"/>
      <c r="CE4" s="74"/>
      <c r="CF4" s="74"/>
      <c r="CG4" s="74"/>
      <c r="CH4" s="74"/>
      <c r="CI4" s="74"/>
      <c r="CJ4" s="74"/>
      <c r="CK4" s="74"/>
      <c r="CL4" s="74" t="s">
        <v>68</v>
      </c>
      <c r="CM4" s="74"/>
      <c r="CN4" s="74"/>
      <c r="CO4" s="74"/>
      <c r="CP4" s="74"/>
      <c r="CQ4" s="74"/>
      <c r="CR4" s="74"/>
      <c r="CS4" s="74"/>
      <c r="CT4" s="74"/>
      <c r="CU4" s="74"/>
      <c r="CV4" s="74"/>
      <c r="CW4" s="74" t="s">
        <v>26</v>
      </c>
      <c r="CX4" s="74"/>
      <c r="CY4" s="74"/>
      <c r="CZ4" s="74"/>
      <c r="DA4" s="74"/>
      <c r="DB4" s="74"/>
      <c r="DC4" s="74"/>
      <c r="DD4" s="74"/>
      <c r="DE4" s="74"/>
      <c r="DF4" s="74"/>
      <c r="DG4" s="74"/>
      <c r="DH4" s="74" t="s">
        <v>38</v>
      </c>
      <c r="DI4" s="74"/>
      <c r="DJ4" s="74"/>
      <c r="DK4" s="74"/>
      <c r="DL4" s="74"/>
      <c r="DM4" s="74"/>
      <c r="DN4" s="74"/>
      <c r="DO4" s="74"/>
      <c r="DP4" s="74"/>
      <c r="DQ4" s="74"/>
      <c r="DR4" s="74"/>
      <c r="DS4" s="74" t="s">
        <v>69</v>
      </c>
      <c r="DT4" s="74"/>
      <c r="DU4" s="74"/>
      <c r="DV4" s="74"/>
      <c r="DW4" s="74"/>
      <c r="DX4" s="74"/>
      <c r="DY4" s="74"/>
      <c r="DZ4" s="74"/>
      <c r="EA4" s="74"/>
      <c r="EB4" s="74"/>
      <c r="EC4" s="74"/>
      <c r="ED4" s="74" t="s">
        <v>29</v>
      </c>
      <c r="EE4" s="74"/>
      <c r="EF4" s="74"/>
      <c r="EG4" s="74"/>
      <c r="EH4" s="74"/>
      <c r="EI4" s="74"/>
      <c r="EJ4" s="74"/>
      <c r="EK4" s="74"/>
      <c r="EL4" s="74"/>
      <c r="EM4" s="74"/>
      <c r="EN4" s="74"/>
    </row>
    <row r="5" spans="1:144">
      <c r="A5" s="26" t="s">
        <v>70</v>
      </c>
      <c r="B5" s="30"/>
      <c r="C5" s="30"/>
      <c r="D5" s="30"/>
      <c r="E5" s="30"/>
      <c r="F5" s="30"/>
      <c r="G5" s="30"/>
      <c r="H5" s="34" t="s">
        <v>71</v>
      </c>
      <c r="I5" s="34" t="s">
        <v>72</v>
      </c>
      <c r="J5" s="34" t="s">
        <v>56</v>
      </c>
      <c r="K5" s="34" t="s">
        <v>73</v>
      </c>
      <c r="L5" s="34" t="s">
        <v>74</v>
      </c>
      <c r="M5" s="34" t="s">
        <v>75</v>
      </c>
      <c r="N5" s="34" t="s">
        <v>76</v>
      </c>
      <c r="O5" s="34" t="s">
        <v>77</v>
      </c>
      <c r="P5" s="34" t="s">
        <v>78</v>
      </c>
      <c r="Q5" s="34" t="s">
        <v>79</v>
      </c>
      <c r="R5" s="34" t="s">
        <v>58</v>
      </c>
      <c r="S5" s="34" t="s">
        <v>80</v>
      </c>
      <c r="T5" s="34" t="s">
        <v>81</v>
      </c>
      <c r="U5" s="34" t="s">
        <v>82</v>
      </c>
      <c r="V5" s="34" t="s">
        <v>83</v>
      </c>
      <c r="W5" s="34" t="s">
        <v>84</v>
      </c>
      <c r="X5" s="34" t="s">
        <v>30</v>
      </c>
      <c r="Y5" s="34" t="s">
        <v>85</v>
      </c>
      <c r="Z5" s="34" t="s">
        <v>86</v>
      </c>
      <c r="AA5" s="34" t="s">
        <v>87</v>
      </c>
      <c r="AB5" s="34" t="s">
        <v>88</v>
      </c>
      <c r="AC5" s="34" t="s">
        <v>89</v>
      </c>
      <c r="AD5" s="34" t="s">
        <v>90</v>
      </c>
      <c r="AE5" s="34" t="s">
        <v>91</v>
      </c>
      <c r="AF5" s="34" t="s">
        <v>92</v>
      </c>
      <c r="AG5" s="34" t="s">
        <v>93</v>
      </c>
      <c r="AH5" s="34" t="s">
        <v>94</v>
      </c>
      <c r="AI5" s="34" t="s">
        <v>30</v>
      </c>
      <c r="AJ5" s="34" t="s">
        <v>85</v>
      </c>
      <c r="AK5" s="34" t="s">
        <v>86</v>
      </c>
      <c r="AL5" s="34" t="s">
        <v>87</v>
      </c>
      <c r="AM5" s="34" t="s">
        <v>88</v>
      </c>
      <c r="AN5" s="34" t="s">
        <v>89</v>
      </c>
      <c r="AO5" s="34" t="s">
        <v>90</v>
      </c>
      <c r="AP5" s="34" t="s">
        <v>91</v>
      </c>
      <c r="AQ5" s="34" t="s">
        <v>92</v>
      </c>
      <c r="AR5" s="34" t="s">
        <v>93</v>
      </c>
      <c r="AS5" s="34" t="s">
        <v>95</v>
      </c>
      <c r="AT5" s="34" t="s">
        <v>30</v>
      </c>
      <c r="AU5" s="34" t="s">
        <v>85</v>
      </c>
      <c r="AV5" s="34" t="s">
        <v>86</v>
      </c>
      <c r="AW5" s="34" t="s">
        <v>87</v>
      </c>
      <c r="AX5" s="34" t="s">
        <v>88</v>
      </c>
      <c r="AY5" s="34" t="s">
        <v>89</v>
      </c>
      <c r="AZ5" s="34" t="s">
        <v>90</v>
      </c>
      <c r="BA5" s="34" t="s">
        <v>91</v>
      </c>
      <c r="BB5" s="34" t="s">
        <v>92</v>
      </c>
      <c r="BC5" s="34" t="s">
        <v>93</v>
      </c>
      <c r="BD5" s="34" t="s">
        <v>95</v>
      </c>
      <c r="BE5" s="34" t="s">
        <v>30</v>
      </c>
      <c r="BF5" s="34" t="s">
        <v>85</v>
      </c>
      <c r="BG5" s="34" t="s">
        <v>86</v>
      </c>
      <c r="BH5" s="34" t="s">
        <v>87</v>
      </c>
      <c r="BI5" s="34" t="s">
        <v>88</v>
      </c>
      <c r="BJ5" s="34" t="s">
        <v>89</v>
      </c>
      <c r="BK5" s="34" t="s">
        <v>90</v>
      </c>
      <c r="BL5" s="34" t="s">
        <v>91</v>
      </c>
      <c r="BM5" s="34" t="s">
        <v>92</v>
      </c>
      <c r="BN5" s="34" t="s">
        <v>93</v>
      </c>
      <c r="BO5" s="34" t="s">
        <v>95</v>
      </c>
      <c r="BP5" s="34" t="s">
        <v>30</v>
      </c>
      <c r="BQ5" s="34" t="s">
        <v>85</v>
      </c>
      <c r="BR5" s="34" t="s">
        <v>86</v>
      </c>
      <c r="BS5" s="34" t="s">
        <v>87</v>
      </c>
      <c r="BT5" s="34" t="s">
        <v>88</v>
      </c>
      <c r="BU5" s="34" t="s">
        <v>89</v>
      </c>
      <c r="BV5" s="34" t="s">
        <v>90</v>
      </c>
      <c r="BW5" s="34" t="s">
        <v>91</v>
      </c>
      <c r="BX5" s="34" t="s">
        <v>92</v>
      </c>
      <c r="BY5" s="34" t="s">
        <v>93</v>
      </c>
      <c r="BZ5" s="34" t="s">
        <v>95</v>
      </c>
      <c r="CA5" s="34" t="s">
        <v>30</v>
      </c>
      <c r="CB5" s="34" t="s">
        <v>85</v>
      </c>
      <c r="CC5" s="34" t="s">
        <v>86</v>
      </c>
      <c r="CD5" s="34" t="s">
        <v>87</v>
      </c>
      <c r="CE5" s="34" t="s">
        <v>88</v>
      </c>
      <c r="CF5" s="34" t="s">
        <v>89</v>
      </c>
      <c r="CG5" s="34" t="s">
        <v>90</v>
      </c>
      <c r="CH5" s="34" t="s">
        <v>91</v>
      </c>
      <c r="CI5" s="34" t="s">
        <v>92</v>
      </c>
      <c r="CJ5" s="34" t="s">
        <v>93</v>
      </c>
      <c r="CK5" s="34" t="s">
        <v>95</v>
      </c>
      <c r="CL5" s="34" t="s">
        <v>30</v>
      </c>
      <c r="CM5" s="34" t="s">
        <v>85</v>
      </c>
      <c r="CN5" s="34" t="s">
        <v>86</v>
      </c>
      <c r="CO5" s="34" t="s">
        <v>87</v>
      </c>
      <c r="CP5" s="34" t="s">
        <v>88</v>
      </c>
      <c r="CQ5" s="34" t="s">
        <v>89</v>
      </c>
      <c r="CR5" s="34" t="s">
        <v>90</v>
      </c>
      <c r="CS5" s="34" t="s">
        <v>91</v>
      </c>
      <c r="CT5" s="34" t="s">
        <v>92</v>
      </c>
      <c r="CU5" s="34" t="s">
        <v>93</v>
      </c>
      <c r="CV5" s="34" t="s">
        <v>95</v>
      </c>
      <c r="CW5" s="34" t="s">
        <v>30</v>
      </c>
      <c r="CX5" s="34" t="s">
        <v>85</v>
      </c>
      <c r="CY5" s="34" t="s">
        <v>86</v>
      </c>
      <c r="CZ5" s="34" t="s">
        <v>87</v>
      </c>
      <c r="DA5" s="34" t="s">
        <v>88</v>
      </c>
      <c r="DB5" s="34" t="s">
        <v>89</v>
      </c>
      <c r="DC5" s="34" t="s">
        <v>90</v>
      </c>
      <c r="DD5" s="34" t="s">
        <v>91</v>
      </c>
      <c r="DE5" s="34" t="s">
        <v>92</v>
      </c>
      <c r="DF5" s="34" t="s">
        <v>93</v>
      </c>
      <c r="DG5" s="34" t="s">
        <v>95</v>
      </c>
      <c r="DH5" s="34" t="s">
        <v>30</v>
      </c>
      <c r="DI5" s="34" t="s">
        <v>85</v>
      </c>
      <c r="DJ5" s="34" t="s">
        <v>86</v>
      </c>
      <c r="DK5" s="34" t="s">
        <v>87</v>
      </c>
      <c r="DL5" s="34" t="s">
        <v>88</v>
      </c>
      <c r="DM5" s="34" t="s">
        <v>89</v>
      </c>
      <c r="DN5" s="34" t="s">
        <v>90</v>
      </c>
      <c r="DO5" s="34" t="s">
        <v>91</v>
      </c>
      <c r="DP5" s="34" t="s">
        <v>92</v>
      </c>
      <c r="DQ5" s="34" t="s">
        <v>93</v>
      </c>
      <c r="DR5" s="34" t="s">
        <v>95</v>
      </c>
      <c r="DS5" s="34" t="s">
        <v>30</v>
      </c>
      <c r="DT5" s="34" t="s">
        <v>85</v>
      </c>
      <c r="DU5" s="34" t="s">
        <v>86</v>
      </c>
      <c r="DV5" s="34" t="s">
        <v>87</v>
      </c>
      <c r="DW5" s="34" t="s">
        <v>88</v>
      </c>
      <c r="DX5" s="34" t="s">
        <v>89</v>
      </c>
      <c r="DY5" s="34" t="s">
        <v>90</v>
      </c>
      <c r="DZ5" s="34" t="s">
        <v>91</v>
      </c>
      <c r="EA5" s="34" t="s">
        <v>92</v>
      </c>
      <c r="EB5" s="34" t="s">
        <v>93</v>
      </c>
      <c r="EC5" s="34" t="s">
        <v>95</v>
      </c>
      <c r="ED5" s="34" t="s">
        <v>30</v>
      </c>
      <c r="EE5" s="34" t="s">
        <v>85</v>
      </c>
      <c r="EF5" s="34" t="s">
        <v>86</v>
      </c>
      <c r="EG5" s="34" t="s">
        <v>87</v>
      </c>
      <c r="EH5" s="34" t="s">
        <v>88</v>
      </c>
      <c r="EI5" s="34" t="s">
        <v>89</v>
      </c>
      <c r="EJ5" s="34" t="s">
        <v>90</v>
      </c>
      <c r="EK5" s="34" t="s">
        <v>91</v>
      </c>
      <c r="EL5" s="34" t="s">
        <v>92</v>
      </c>
      <c r="EM5" s="34" t="s">
        <v>93</v>
      </c>
      <c r="EN5" s="34" t="s">
        <v>95</v>
      </c>
    </row>
    <row r="6" spans="1:144" s="25" customFormat="1">
      <c r="A6" s="26" t="s">
        <v>96</v>
      </c>
      <c r="B6" s="31">
        <f t="shared" ref="B6:W6" si="1">B7</f>
        <v>2015</v>
      </c>
      <c r="C6" s="31">
        <f t="shared" si="1"/>
        <v>102083</v>
      </c>
      <c r="D6" s="31">
        <f t="shared" si="1"/>
        <v>47</v>
      </c>
      <c r="E6" s="31">
        <f t="shared" si="1"/>
        <v>18</v>
      </c>
      <c r="F6" s="31">
        <f t="shared" si="1"/>
        <v>0</v>
      </c>
      <c r="G6" s="31">
        <f t="shared" si="1"/>
        <v>0</v>
      </c>
      <c r="H6" s="31" t="str">
        <f t="shared" si="1"/>
        <v>群馬県　渋川市</v>
      </c>
      <c r="I6" s="31" t="str">
        <f t="shared" si="1"/>
        <v>法非適用</v>
      </c>
      <c r="J6" s="31" t="str">
        <f t="shared" si="1"/>
        <v>下水道事業</v>
      </c>
      <c r="K6" s="31" t="str">
        <f t="shared" si="1"/>
        <v>特定地域生活排水処理</v>
      </c>
      <c r="L6" s="31" t="str">
        <f t="shared" si="1"/>
        <v>K3</v>
      </c>
      <c r="M6" s="35" t="str">
        <f t="shared" si="1"/>
        <v>-</v>
      </c>
      <c r="N6" s="35" t="str">
        <f t="shared" si="1"/>
        <v>該当数値なし</v>
      </c>
      <c r="O6" s="35">
        <f t="shared" si="1"/>
        <v>0.57999999999999996</v>
      </c>
      <c r="P6" s="35">
        <f t="shared" si="1"/>
        <v>100</v>
      </c>
      <c r="Q6" s="35">
        <f t="shared" si="1"/>
        <v>1604</v>
      </c>
      <c r="R6" s="35">
        <f t="shared" si="1"/>
        <v>80861</v>
      </c>
      <c r="S6" s="35">
        <f t="shared" si="1"/>
        <v>240.27</v>
      </c>
      <c r="T6" s="35">
        <f t="shared" si="1"/>
        <v>336.54</v>
      </c>
      <c r="U6" s="35">
        <f t="shared" si="1"/>
        <v>466</v>
      </c>
      <c r="V6" s="35">
        <f t="shared" si="1"/>
        <v>0.23</v>
      </c>
      <c r="W6" s="35">
        <f t="shared" si="1"/>
        <v>2026.09</v>
      </c>
      <c r="X6" s="39">
        <f t="shared" ref="X6:AG6" si="2">IF(X7="",NA(),X7)</f>
        <v>100</v>
      </c>
      <c r="Y6" s="39">
        <f t="shared" si="2"/>
        <v>100</v>
      </c>
      <c r="Z6" s="39">
        <f t="shared" si="2"/>
        <v>100</v>
      </c>
      <c r="AA6" s="39">
        <f t="shared" si="2"/>
        <v>100</v>
      </c>
      <c r="AB6" s="39">
        <f t="shared" si="2"/>
        <v>100</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5">
        <f t="shared" ref="BE6:BN6" si="5">IF(BE7="",NA(),BE7)</f>
        <v>0</v>
      </c>
      <c r="BF6" s="35">
        <f t="shared" si="5"/>
        <v>0</v>
      </c>
      <c r="BG6" s="35">
        <f t="shared" si="5"/>
        <v>0</v>
      </c>
      <c r="BH6" s="35">
        <f t="shared" si="5"/>
        <v>0</v>
      </c>
      <c r="BI6" s="35">
        <f t="shared" si="5"/>
        <v>0</v>
      </c>
      <c r="BJ6" s="39">
        <f t="shared" si="5"/>
        <v>421.01</v>
      </c>
      <c r="BK6" s="39">
        <f t="shared" si="5"/>
        <v>430.64</v>
      </c>
      <c r="BL6" s="39">
        <f t="shared" si="5"/>
        <v>446.63</v>
      </c>
      <c r="BM6" s="39">
        <f t="shared" si="5"/>
        <v>416.91</v>
      </c>
      <c r="BN6" s="39">
        <f t="shared" si="5"/>
        <v>392.19</v>
      </c>
      <c r="BO6" s="35" t="str">
        <f>IF(BO7="","",IF(BO7="-","【-】","【"&amp;SUBSTITUTE(TEXT(BO7,"#,##0.00"),"-","△")&amp;"】"))</f>
        <v>【345.93】</v>
      </c>
      <c r="BP6" s="39">
        <f t="shared" ref="BP6:BY6" si="6">IF(BP7="",NA(),BP7)</f>
        <v>46.1</v>
      </c>
      <c r="BQ6" s="39">
        <f t="shared" si="6"/>
        <v>48</v>
      </c>
      <c r="BR6" s="39">
        <f t="shared" si="6"/>
        <v>45.33</v>
      </c>
      <c r="BS6" s="39">
        <f t="shared" si="6"/>
        <v>45.48</v>
      </c>
      <c r="BT6" s="39">
        <f t="shared" si="6"/>
        <v>37.22</v>
      </c>
      <c r="BU6" s="39">
        <f t="shared" si="6"/>
        <v>58.98</v>
      </c>
      <c r="BV6" s="39">
        <f t="shared" si="6"/>
        <v>58.78</v>
      </c>
      <c r="BW6" s="39">
        <f t="shared" si="6"/>
        <v>58.53</v>
      </c>
      <c r="BX6" s="39">
        <f t="shared" si="6"/>
        <v>57.93</v>
      </c>
      <c r="BY6" s="39">
        <f t="shared" si="6"/>
        <v>57.03</v>
      </c>
      <c r="BZ6" s="35" t="str">
        <f>IF(BZ7="","",IF(BZ7="-","【-】","【"&amp;SUBSTITUTE(TEXT(BZ7,"#,##0.00"),"-","△")&amp;"】"))</f>
        <v>【59.44】</v>
      </c>
      <c r="CA6" s="39">
        <f t="shared" ref="CA6:CJ6" si="7">IF(CA7="",NA(),CA7)</f>
        <v>176.32</v>
      </c>
      <c r="CB6" s="39">
        <f t="shared" si="7"/>
        <v>166.66</v>
      </c>
      <c r="CC6" s="39">
        <f t="shared" si="7"/>
        <v>177.94</v>
      </c>
      <c r="CD6" s="39">
        <f t="shared" si="7"/>
        <v>179.53</v>
      </c>
      <c r="CE6" s="39">
        <f t="shared" si="7"/>
        <v>222.5</v>
      </c>
      <c r="CF6" s="39">
        <f t="shared" si="7"/>
        <v>253.84</v>
      </c>
      <c r="CG6" s="39">
        <f t="shared" si="7"/>
        <v>257.02999999999997</v>
      </c>
      <c r="CH6" s="39">
        <f t="shared" si="7"/>
        <v>266.57</v>
      </c>
      <c r="CI6" s="39">
        <f t="shared" si="7"/>
        <v>276.93</v>
      </c>
      <c r="CJ6" s="39">
        <f t="shared" si="7"/>
        <v>283.73</v>
      </c>
      <c r="CK6" s="35" t="str">
        <f>IF(CK7="","",IF(CK7="-","【-】","【"&amp;SUBSTITUTE(TEXT(CK7,"#,##0.00"),"-","△")&amp;"】"))</f>
        <v>【272.79】</v>
      </c>
      <c r="CL6" s="39">
        <f t="shared" ref="CL6:CU6" si="8">IF(CL7="",NA(),CL7)</f>
        <v>43.26</v>
      </c>
      <c r="CM6" s="39">
        <f t="shared" si="8"/>
        <v>45.41</v>
      </c>
      <c r="CN6" s="39">
        <f t="shared" si="8"/>
        <v>42.86</v>
      </c>
      <c r="CO6" s="39">
        <f t="shared" si="8"/>
        <v>43.84</v>
      </c>
      <c r="CP6" s="39">
        <f t="shared" si="8"/>
        <v>46.31</v>
      </c>
      <c r="CQ6" s="39">
        <f t="shared" si="8"/>
        <v>60.03</v>
      </c>
      <c r="CR6" s="39">
        <f t="shared" si="8"/>
        <v>61.93</v>
      </c>
      <c r="CS6" s="39">
        <f t="shared" si="8"/>
        <v>58.06</v>
      </c>
      <c r="CT6" s="39">
        <f t="shared" si="8"/>
        <v>59.08</v>
      </c>
      <c r="CU6" s="39">
        <f t="shared" si="8"/>
        <v>58.25</v>
      </c>
      <c r="CV6" s="35" t="str">
        <f>IF(CV7="","",IF(CV7="-","【-】","【"&amp;SUBSTITUTE(TEXT(CV7,"#,##0.00"),"-","△")&amp;"】"))</f>
        <v>【58.84】</v>
      </c>
      <c r="CW6" s="39">
        <f t="shared" ref="CW6:DF6" si="9">IF(CW7="",NA(),CW7)</f>
        <v>96.17</v>
      </c>
      <c r="CX6" s="39">
        <f t="shared" si="9"/>
        <v>97.51</v>
      </c>
      <c r="CY6" s="39">
        <f t="shared" si="9"/>
        <v>98</v>
      </c>
      <c r="CZ6" s="39">
        <f t="shared" si="9"/>
        <v>98.14</v>
      </c>
      <c r="DA6" s="39">
        <f t="shared" si="9"/>
        <v>96.57</v>
      </c>
      <c r="DB6" s="39">
        <f t="shared" si="9"/>
        <v>76.8</v>
      </c>
      <c r="DC6" s="39">
        <f t="shared" si="9"/>
        <v>77.25</v>
      </c>
      <c r="DD6" s="39">
        <f t="shared" si="9"/>
        <v>75.790000000000006</v>
      </c>
      <c r="DE6" s="39">
        <f t="shared" si="9"/>
        <v>77.12</v>
      </c>
      <c r="DF6" s="39">
        <f t="shared" si="9"/>
        <v>68.150000000000006</v>
      </c>
      <c r="DG6" s="35" t="str">
        <f>IF(DG7="","",IF(DG7="-","【-】","【"&amp;SUBSTITUTE(TEXT(DG7,"#,##0.00"),"-","△")&amp;"】"))</f>
        <v>【74.35】</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9" t="str">
        <f t="shared" ref="ED6:EM6" si="12">IF(ED7="",NA(),ED7)</f>
        <v>-</v>
      </c>
      <c r="EE6" s="39" t="str">
        <f t="shared" si="12"/>
        <v>-</v>
      </c>
      <c r="EF6" s="39" t="str">
        <f t="shared" si="12"/>
        <v>-</v>
      </c>
      <c r="EG6" s="39" t="str">
        <f t="shared" si="12"/>
        <v>-</v>
      </c>
      <c r="EH6" s="39" t="str">
        <f t="shared" si="12"/>
        <v>-</v>
      </c>
      <c r="EI6" s="39" t="str">
        <f t="shared" si="12"/>
        <v>-</v>
      </c>
      <c r="EJ6" s="39" t="str">
        <f t="shared" si="12"/>
        <v>-</v>
      </c>
      <c r="EK6" s="39" t="str">
        <f t="shared" si="12"/>
        <v>-</v>
      </c>
      <c r="EL6" s="39" t="str">
        <f t="shared" si="12"/>
        <v>-</v>
      </c>
      <c r="EM6" s="39" t="str">
        <f t="shared" si="12"/>
        <v>-</v>
      </c>
      <c r="EN6" s="35" t="str">
        <f>IF(EN7="","",IF(EN7="-","【-】","【"&amp;SUBSTITUTE(TEXT(EN7,"#,##0.00"),"-","△")&amp;"】"))</f>
        <v>【-】</v>
      </c>
    </row>
    <row r="7" spans="1:144" s="25" customFormat="1">
      <c r="A7" s="26"/>
      <c r="B7" s="32">
        <v>2015</v>
      </c>
      <c r="C7" s="32">
        <v>102083</v>
      </c>
      <c r="D7" s="32">
        <v>47</v>
      </c>
      <c r="E7" s="32">
        <v>18</v>
      </c>
      <c r="F7" s="32">
        <v>0</v>
      </c>
      <c r="G7" s="32">
        <v>0</v>
      </c>
      <c r="H7" s="32" t="s">
        <v>97</v>
      </c>
      <c r="I7" s="32" t="s">
        <v>98</v>
      </c>
      <c r="J7" s="32" t="s">
        <v>99</v>
      </c>
      <c r="K7" s="32" t="s">
        <v>100</v>
      </c>
      <c r="L7" s="32" t="s">
        <v>64</v>
      </c>
      <c r="M7" s="36" t="s">
        <v>101</v>
      </c>
      <c r="N7" s="36" t="s">
        <v>102</v>
      </c>
      <c r="O7" s="36">
        <v>0.57999999999999996</v>
      </c>
      <c r="P7" s="36">
        <v>100</v>
      </c>
      <c r="Q7" s="36">
        <v>1604</v>
      </c>
      <c r="R7" s="36">
        <v>80861</v>
      </c>
      <c r="S7" s="36">
        <v>240.27</v>
      </c>
      <c r="T7" s="36">
        <v>336.54</v>
      </c>
      <c r="U7" s="36">
        <v>466</v>
      </c>
      <c r="V7" s="36">
        <v>0.23</v>
      </c>
      <c r="W7" s="36">
        <v>2026.09</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46.1</v>
      </c>
      <c r="BQ7" s="36">
        <v>48</v>
      </c>
      <c r="BR7" s="36">
        <v>45.33</v>
      </c>
      <c r="BS7" s="36">
        <v>45.48</v>
      </c>
      <c r="BT7" s="36">
        <v>37.22</v>
      </c>
      <c r="BU7" s="36">
        <v>58.98</v>
      </c>
      <c r="BV7" s="36">
        <v>58.78</v>
      </c>
      <c r="BW7" s="36">
        <v>58.53</v>
      </c>
      <c r="BX7" s="36">
        <v>57.93</v>
      </c>
      <c r="BY7" s="36">
        <v>57.03</v>
      </c>
      <c r="BZ7" s="36">
        <v>59.44</v>
      </c>
      <c r="CA7" s="36">
        <v>176.32</v>
      </c>
      <c r="CB7" s="36">
        <v>166.66</v>
      </c>
      <c r="CC7" s="36">
        <v>177.94</v>
      </c>
      <c r="CD7" s="36">
        <v>179.53</v>
      </c>
      <c r="CE7" s="36">
        <v>222.5</v>
      </c>
      <c r="CF7" s="36">
        <v>253.84</v>
      </c>
      <c r="CG7" s="36">
        <v>257.02999999999997</v>
      </c>
      <c r="CH7" s="36">
        <v>266.57</v>
      </c>
      <c r="CI7" s="36">
        <v>276.93</v>
      </c>
      <c r="CJ7" s="36">
        <v>283.73</v>
      </c>
      <c r="CK7" s="36">
        <v>272.79000000000002</v>
      </c>
      <c r="CL7" s="36">
        <v>43.26</v>
      </c>
      <c r="CM7" s="36">
        <v>45.41</v>
      </c>
      <c r="CN7" s="36">
        <v>42.86</v>
      </c>
      <c r="CO7" s="36">
        <v>43.84</v>
      </c>
      <c r="CP7" s="36">
        <v>46.31</v>
      </c>
      <c r="CQ7" s="36">
        <v>60.03</v>
      </c>
      <c r="CR7" s="36">
        <v>61.93</v>
      </c>
      <c r="CS7" s="36">
        <v>58.06</v>
      </c>
      <c r="CT7" s="36">
        <v>59.08</v>
      </c>
      <c r="CU7" s="36">
        <v>58.25</v>
      </c>
      <c r="CV7" s="36">
        <v>58.84</v>
      </c>
      <c r="CW7" s="36">
        <v>96.17</v>
      </c>
      <c r="CX7" s="36">
        <v>97.51</v>
      </c>
      <c r="CY7" s="36">
        <v>98</v>
      </c>
      <c r="CZ7" s="36">
        <v>98.14</v>
      </c>
      <c r="DA7" s="36">
        <v>96.57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103</v>
      </c>
      <c r="C9" s="27" t="s">
        <v>104</v>
      </c>
      <c r="D9" s="27" t="s">
        <v>105</v>
      </c>
      <c r="E9" s="27" t="s">
        <v>106</v>
      </c>
      <c r="F9" s="27"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2017-02-14T08:35:02Z</cp:lastPrinted>
  <dcterms:created xsi:type="dcterms:W3CDTF">2017-02-08T03:22:19Z</dcterms:created>
  <dcterms:modified xsi:type="dcterms:W3CDTF">2017-02-14T08:35:12Z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2017-02-13T02:16:18Z</vt:filetime>
  </property>
</Properties>
</file>