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34_●大泉町　　　　　※\【最終版】下水道事業\"/>
    </mc:Choice>
  </mc:AlternateContent>
  <workbookProtection lockStructure="1"/>
  <bookViews>
    <workbookView xWindow="0" yWindow="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C10" i="5"/>
  <c r="E10" i="5"/>
  <c r="B10" i="5"/>
</calcChain>
</file>

<file path=xl/sharedStrings.xml><?xml version="1.0" encoding="utf-8"?>
<sst xmlns="http://schemas.openxmlformats.org/spreadsheetml/2006/main" count="226" uniqueCount="110">
  <si>
    <t>経営比較分析表</t>
  </si>
  <si>
    <t>業務名</t>
    <rPh sb="2" eb="3">
      <t>メイ</t>
    </rPh>
    <phoneticPr fontId="8"/>
  </si>
  <si>
    <t>事業名</t>
  </si>
  <si>
    <t>業種名</t>
    <rPh sb="2" eb="3">
      <t>メイ</t>
    </rPh>
    <phoneticPr fontId="8"/>
  </si>
  <si>
    <t>類似団体区分</t>
    <rPh sb="4" eb="6">
      <t>クブン</t>
    </rPh>
    <phoneticPr fontId="8"/>
  </si>
  <si>
    <t>人口（人）</t>
    <rPh sb="0" eb="2">
      <t>ジンコウ</t>
    </rPh>
    <rPh sb="3" eb="4">
      <t>ヒト</t>
    </rPh>
    <phoneticPr fontId="8"/>
  </si>
  <si>
    <t>基本情報</t>
    <rPh sb="0" eb="2">
      <t>キホン</t>
    </rPh>
    <rPh sb="2" eb="4">
      <t>ジョウホウ</t>
    </rPh>
    <phoneticPr fontId="8"/>
  </si>
  <si>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</si>
  <si>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</si>
  <si>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</si>
  <si>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</si>
  <si>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</si>
  <si>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</si>
  <si>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</si>
  <si>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</si>
  <si>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</si>
  <si>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</si>
  <si>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自己資本構成比率(％)</t>
  </si>
  <si>
    <t>業務CD</t>
    <rPh sb="0" eb="2">
      <t>ギョウム</t>
    </rPh>
    <phoneticPr fontId="8"/>
  </si>
  <si>
    <t>普及率(％)</t>
  </si>
  <si>
    <t>1. 経営の健全性・効率性</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</si>
  <si>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</si>
  <si>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</si>
  <si>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8"/>
  </si>
  <si>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</si>
  <si>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</si>
  <si>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1. 経営の健全性・効率性</t>
    <rPh sb="3" eb="5">
      <t>ケイエイ</t>
    </rPh>
    <rPh sb="6" eb="9">
      <t>ケンゼンセイ</t>
    </rPh>
    <rPh sb="10" eb="12">
      <t>コウリツ</t>
    </rPh>
    <rPh sb="12" eb="13">
      <t>セイ</t>
    </rPh>
    <phoneticPr fontId="8"/>
  </si>
  <si>
    <t>⑧水洗化率(％)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</si>
  <si>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</si>
  <si>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</si>
  <si>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③管渠改善率(％)</t>
  </si>
  <si>
    <t>－</t>
  </si>
  <si>
    <t>業種CD</t>
    <rPh sb="0" eb="2">
      <t>ギョウシュ</t>
    </rPh>
    <phoneticPr fontId="8"/>
  </si>
  <si>
    <t>②累積欠損金比率(％)</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</si>
  <si>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</si>
  <si>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</si>
  <si>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</si>
  <si>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</si>
  <si>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</si>
  <si>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①有形固定資産減価償却率(％)</t>
    <rPh sb="1" eb="3">
      <t>ユウケイ</t>
    </rPh>
    <rPh sb="3" eb="5">
      <t>コテイ</t>
    </rPh>
    <rPh sb="5" eb="7">
      <t>シサン</t>
    </rPh>
    <rPh sb="7" eb="9">
      <t>ゲンカ</t>
    </rPh>
    <rPh sb="9" eb="11">
      <t>ショウキャク</t>
    </rPh>
    <rPh sb="11" eb="12">
      <t>リツ</t>
    </rPh>
    <phoneticPr fontId="8"/>
  </si>
  <si>
    <t>「単年度の収支」</t>
  </si>
  <si>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</si>
  <si>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</si>
  <si>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</si>
  <si>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</si>
  <si>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</si>
  <si>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</si>
  <si>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</si>
  <si>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</si>
  <si>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</si>
  <si>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</si>
  <si>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</si>
  <si>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③流動比率(％)</t>
    <rPh sb="1" eb="3">
      <t>リュウドウ</t>
    </rPh>
    <rPh sb="3" eb="5">
      <t>ヒリツ</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</si>
  <si>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</si>
  <si>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</si>
  <si>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</si>
  <si>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</si>
  <si>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</si>
  <si>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</si>
  <si>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項番</t>
    <rPh sb="0" eb="2">
      <t>コウバン</t>
    </rPh>
    <phoneticPr fontId="8"/>
  </si>
  <si>
    <t>⑤経費回収率(％)</t>
  </si>
  <si>
    <t>年度</t>
    <rPh sb="0" eb="2">
      <t>ネンド</t>
    </rPh>
    <phoneticPr fontId="8"/>
  </si>
  <si>
    <t>事業CD</t>
    <rPh sb="0" eb="2">
      <t>ジギョウ</t>
    </rPh>
    <phoneticPr fontId="8"/>
  </si>
  <si>
    <t>施設CD</t>
    <rPh sb="0" eb="2">
      <t>シセツ</t>
    </rPh>
    <phoneticPr fontId="8"/>
  </si>
  <si>
    <t>①収益的収支比率(％)</t>
    <rPh sb="1" eb="4">
      <t>シュウエキテキ</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</si>
  <si>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</si>
  <si>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</si>
  <si>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</si>
  <si>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</si>
  <si>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</si>
  <si>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</si>
  <si>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</si>
  <si>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</si>
  <si>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</si>
  <si>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</si>
  <si>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</si>
  <si>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</si>
  <si>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</si>
  <si>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</si>
  <si>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</si>
  <si>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</si>
  <si>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</si>
  <si>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</si>
  <si>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</si>
  <si>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</si>
  <si>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</si>
  <si>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</si>
  <si>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</si>
  <si>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</si>
  <si>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</si>
  <si>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</si>
  <si>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</si>
  <si>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</si>
  <si>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</si>
  <si>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</si>
  <si>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群馬県　大泉町</t>
  </si>
  <si>
    <t>法非適用</t>
  </si>
  <si>
    <t>下水道事業</t>
  </si>
  <si>
    <t>公共下水道</t>
  </si>
  <si>
    <t>Cc2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</si>
  <si>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</si>
  <si>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</si>
  <si>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</si>
  <si>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</si>
  <si>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</si>
  <si>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</si>
  <si>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</si>
  <si>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xml:space="preserve">
　本町の公共下水道事業は平成２年度に着手し、平成１２年から供用開始した。事業開始からの年数が浅いため、管渠の老朽化にともなう更新等は行っていないが、将来の老朽化に備えるため、管渠の更新・改築等へ向けた対策を考えていく必要がある。
</t>
  </si>
  <si>
    <t xml:space="preserve">
　本町の公共下水道事業は、類似団体と比較すると経営の効率性は概ね高い水準であると言えるが、今後も投下した資本を回収できるよう、継続的な普及啓発活動を行い、水洗化率の向上に努めていく。</t>
  </si>
  <si>
    <t xml:space="preserve">
①収益的収支比率が100％を超えているので黒字経営であると言える。
④事業規模は適切であると言える。
⑤経費回収率が100％を上回っているため、現状は汚水処理に係る経費の全てが使用料で賄えている状況にある。
⑥汚水処理原価は、類似団体平均値より低いコストで処理できているので、効率的な汚水処理が実施されていると言える。更に汚水処理原価を低下させるため、経費の削減や接続促進で有収水量を増やす等の取組を行っていく。
⑦本町の下水道処理は、流域下水道（県の施設）で行っているため、施設利用率はない。
⑧水洗化率は、昨年度よりも当該値が低下しているがこれは処理区域内の人口が増加したためで水洗化人口自体は昨年度よりも増加している。また、類似団体平均値も下回っているため、引き続き接続補助制度等のＰＲを通じて水洗化率の向上に努めていく。</t>
    <rPh sb="269" eb="270">
      <t>アタイ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</si>
</sst>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896400"/>
        <c:axId val="1552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111896400"/>
        <c:axId val="155267392"/>
      </c:lineChart>
      <c:dateAx>
        <c:axId val="111896400"/>
        <c:scaling>
          <c:orientation val="minMax"/>
        </c:scaling>
        <c:delete val="1"/>
        <c:axPos val="b"/>
        <c:numFmt formatCode="ge" sourceLinked="1"/>
        <c:majorTickMark val="none"/>
        <c:minorTickMark val="none"/>
        <c:tickLblPos val="none"/>
        <c:crossAx val="155267392"/>
        <c:crosses val="autoZero"/>
        <c:auto val="1"/>
        <c:lblOffset val="100"/>
        <c:baseTimeUnit val="years"/>
      </c:dateAx>
      <c:valAx>
        <c:axId val="1552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11896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417576"/>
        <c:axId val="15841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158417576"/>
        <c:axId val="158417968"/>
      </c:lineChart>
      <c:dateAx>
        <c:axId val="158417576"/>
        <c:scaling>
          <c:orientation val="minMax"/>
        </c:scaling>
        <c:delete val="1"/>
        <c:axPos val="b"/>
        <c:numFmt formatCode="ge" sourceLinked="1"/>
        <c:majorTickMark val="none"/>
        <c:minorTickMark val="none"/>
        <c:tickLblPos val="none"/>
        <c:crossAx val="158417968"/>
        <c:crosses val="autoZero"/>
        <c:auto val="1"/>
        <c:lblOffset val="100"/>
        <c:baseTimeUnit val="years"/>
      </c:dateAx>
      <c:valAx>
        <c:axId val="1584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84175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72.89</c:v>
                </c:pt>
                <c:pt idx="1">
                  <c:v>73.47</c:v>
                </c:pt>
                <c:pt idx="2">
                  <c:v>75.63</c:v>
                </c:pt>
                <c:pt idx="3">
                  <c:v>76.12</c:v>
                </c:pt>
                <c:pt idx="4">
                  <c:v>75.150000000000006</c:v>
                </c:pt>
              </c:numCache>
            </c:numRef>
          </c:val>
        </c:ser>
        <c:dLbls>
          <c:showLegendKey val="0"/>
          <c:showVal val="0"/>
          <c:showCatName val="0"/>
          <c:showSerName val="0"/>
          <c:showPercent val="0"/>
          <c:showBubbleSize val="0"/>
        </c:dLbls>
        <c:gapWidth val="150"/>
        <c:axId val="158419144"/>
        <c:axId val="15852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158419144"/>
        <c:axId val="158527184"/>
      </c:lineChart>
      <c:dateAx>
        <c:axId val="158419144"/>
        <c:scaling>
          <c:orientation val="minMax"/>
        </c:scaling>
        <c:delete val="1"/>
        <c:axPos val="b"/>
        <c:numFmt formatCode="ge" sourceLinked="1"/>
        <c:majorTickMark val="none"/>
        <c:minorTickMark val="none"/>
        <c:tickLblPos val="none"/>
        <c:crossAx val="158527184"/>
        <c:crosses val="autoZero"/>
        <c:auto val="1"/>
        <c:lblOffset val="100"/>
        <c:baseTimeUnit val="years"/>
      </c:dateAx>
      <c:valAx>
        <c:axId val="15852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84191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104.92</c:v>
                </c:pt>
                <c:pt idx="1">
                  <c:v>107.43</c:v>
                </c:pt>
                <c:pt idx="2">
                  <c:v>108.06</c:v>
                </c:pt>
                <c:pt idx="3">
                  <c:v>108.13</c:v>
                </c:pt>
                <c:pt idx="4">
                  <c:v>108.52</c:v>
                </c:pt>
              </c:numCache>
            </c:numRef>
          </c:val>
        </c:ser>
        <c:dLbls>
          <c:showLegendKey val="0"/>
          <c:showVal val="0"/>
          <c:showCatName val="0"/>
          <c:showSerName val="0"/>
          <c:showPercent val="0"/>
          <c:showBubbleSize val="0"/>
        </c:dLbls>
        <c:gapWidth val="150"/>
        <c:axId val="154924696"/>
        <c:axId val="15488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24696"/>
        <c:axId val="154884496"/>
      </c:lineChart>
      <c:dateAx>
        <c:axId val="154924696"/>
        <c:scaling>
          <c:orientation val="minMax"/>
        </c:scaling>
        <c:delete val="1"/>
        <c:axPos val="b"/>
        <c:numFmt formatCode="ge" sourceLinked="1"/>
        <c:majorTickMark val="none"/>
        <c:minorTickMark val="none"/>
        <c:tickLblPos val="none"/>
        <c:crossAx val="154884496"/>
        <c:crosses val="autoZero"/>
        <c:auto val="1"/>
        <c:lblOffset val="100"/>
        <c:baseTimeUnit val="years"/>
      </c:dateAx>
      <c:valAx>
        <c:axId val="15488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4924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946704"/>
        <c:axId val="15473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46704"/>
        <c:axId val="154730472"/>
      </c:lineChart>
      <c:dateAx>
        <c:axId val="154946704"/>
        <c:scaling>
          <c:orientation val="minMax"/>
        </c:scaling>
        <c:delete val="1"/>
        <c:axPos val="b"/>
        <c:numFmt formatCode="ge" sourceLinked="1"/>
        <c:majorTickMark val="none"/>
        <c:minorTickMark val="none"/>
        <c:tickLblPos val="none"/>
        <c:crossAx val="154730472"/>
        <c:crosses val="autoZero"/>
        <c:auto val="1"/>
        <c:lblOffset val="100"/>
        <c:baseTimeUnit val="years"/>
      </c:dateAx>
      <c:valAx>
        <c:axId val="15473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4946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904616"/>
        <c:axId val="15490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04616"/>
        <c:axId val="154905008"/>
      </c:lineChart>
      <c:dateAx>
        <c:axId val="154904616"/>
        <c:scaling>
          <c:orientation val="minMax"/>
        </c:scaling>
        <c:delete val="1"/>
        <c:axPos val="b"/>
        <c:numFmt formatCode="ge" sourceLinked="1"/>
        <c:majorTickMark val="none"/>
        <c:minorTickMark val="none"/>
        <c:tickLblPos val="none"/>
        <c:crossAx val="154905008"/>
        <c:crosses val="autoZero"/>
        <c:auto val="1"/>
        <c:lblOffset val="100"/>
        <c:baseTimeUnit val="years"/>
      </c:dateAx>
      <c:valAx>
        <c:axId val="15490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49046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86224"/>
        <c:axId val="15848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86224"/>
        <c:axId val="158486616"/>
      </c:lineChart>
      <c:dateAx>
        <c:axId val="158486224"/>
        <c:scaling>
          <c:orientation val="minMax"/>
        </c:scaling>
        <c:delete val="1"/>
        <c:axPos val="b"/>
        <c:numFmt formatCode="ge" sourceLinked="1"/>
        <c:majorTickMark val="none"/>
        <c:minorTickMark val="none"/>
        <c:tickLblPos val="none"/>
        <c:crossAx val="158486616"/>
        <c:crosses val="autoZero"/>
        <c:auto val="1"/>
        <c:lblOffset val="100"/>
        <c:baseTimeUnit val="years"/>
      </c:dateAx>
      <c:valAx>
        <c:axId val="1584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8486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87792"/>
        <c:axId val="15817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87792"/>
        <c:axId val="158171864"/>
      </c:lineChart>
      <c:dateAx>
        <c:axId val="158487792"/>
        <c:scaling>
          <c:orientation val="minMax"/>
        </c:scaling>
        <c:delete val="1"/>
        <c:axPos val="b"/>
        <c:numFmt formatCode="ge" sourceLinked="1"/>
        <c:majorTickMark val="none"/>
        <c:minorTickMark val="none"/>
        <c:tickLblPos val="none"/>
        <c:crossAx val="158171864"/>
        <c:crosses val="autoZero"/>
        <c:auto val="1"/>
        <c:lblOffset val="100"/>
        <c:baseTimeUnit val="years"/>
      </c:dateAx>
      <c:valAx>
        <c:axId val="15817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84877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173040"/>
        <c:axId val="15817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58173040"/>
        <c:axId val="158173432"/>
      </c:lineChart>
      <c:dateAx>
        <c:axId val="158173040"/>
        <c:scaling>
          <c:orientation val="minMax"/>
        </c:scaling>
        <c:delete val="1"/>
        <c:axPos val="b"/>
        <c:numFmt formatCode="ge" sourceLinked="1"/>
        <c:majorTickMark val="none"/>
        <c:minorTickMark val="none"/>
        <c:tickLblPos val="none"/>
        <c:crossAx val="158173432"/>
        <c:crosses val="autoZero"/>
        <c:auto val="1"/>
        <c:lblOffset val="100"/>
        <c:baseTimeUnit val="years"/>
      </c:dateAx>
      <c:valAx>
        <c:axId val="15817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81730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91.38</c:v>
                </c:pt>
                <c:pt idx="1">
                  <c:v>94.12</c:v>
                </c:pt>
                <c:pt idx="2">
                  <c:v>94.83</c:v>
                </c:pt>
                <c:pt idx="3">
                  <c:v>99.66</c:v>
                </c:pt>
                <c:pt idx="4">
                  <c:v>111.24</c:v>
                </c:pt>
              </c:numCache>
            </c:numRef>
          </c:val>
        </c:ser>
        <c:dLbls>
          <c:showLegendKey val="0"/>
          <c:showVal val="0"/>
          <c:showCatName val="0"/>
          <c:showSerName val="0"/>
          <c:showPercent val="0"/>
          <c:showBubbleSize val="0"/>
        </c:dLbls>
        <c:gapWidth val="150"/>
        <c:axId val="158242288"/>
        <c:axId val="15824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158242288"/>
        <c:axId val="158242680"/>
      </c:lineChart>
      <c:dateAx>
        <c:axId val="158242288"/>
        <c:scaling>
          <c:orientation val="minMax"/>
        </c:scaling>
        <c:delete val="1"/>
        <c:axPos val="b"/>
        <c:numFmt formatCode="ge" sourceLinked="1"/>
        <c:majorTickMark val="none"/>
        <c:minorTickMark val="none"/>
        <c:tickLblPos val="none"/>
        <c:crossAx val="158242680"/>
        <c:crosses val="autoZero"/>
        <c:auto val="1"/>
        <c:lblOffset val="100"/>
        <c:baseTimeUnit val="years"/>
      </c:dateAx>
      <c:valAx>
        <c:axId val="15824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82422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228.41</c:v>
                </c:pt>
                <c:pt idx="1">
                  <c:v>222.45</c:v>
                </c:pt>
                <c:pt idx="2">
                  <c:v>223.15</c:v>
                </c:pt>
                <c:pt idx="3">
                  <c:v>217.66</c:v>
                </c:pt>
                <c:pt idx="4">
                  <c:v>206.11</c:v>
                </c:pt>
              </c:numCache>
            </c:numRef>
          </c:val>
        </c:ser>
        <c:dLbls>
          <c:showLegendKey val="0"/>
          <c:showVal val="0"/>
          <c:showCatName val="0"/>
          <c:showSerName val="0"/>
          <c:showPercent val="0"/>
          <c:showBubbleSize val="0"/>
        </c:dLbls>
        <c:gapWidth val="150"/>
        <c:axId val="158248040"/>
        <c:axId val="15824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158248040"/>
        <c:axId val="158248432"/>
      </c:lineChart>
      <c:dateAx>
        <c:axId val="158248040"/>
        <c:scaling>
          <c:orientation val="minMax"/>
        </c:scaling>
        <c:delete val="1"/>
        <c:axPos val="b"/>
        <c:numFmt formatCode="ge" sourceLinked="1"/>
        <c:majorTickMark val="none"/>
        <c:minorTickMark val="none"/>
        <c:tickLblPos val="none"/>
        <c:crossAx val="158248432"/>
        <c:crosses val="autoZero"/>
        <c:auto val="1"/>
        <c:lblOffset val="100"/>
        <c:baseTimeUnit val="years"/>
      </c:dateAx>
      <c:valAx>
        <c:axId val="15824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582480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1047"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1048"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1049"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1050"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【763.62】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1051"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【94.73】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1052"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【60.01】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1053"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【139.70】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1054"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【98.53】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1055"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1056"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1057"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群馬県　大泉町</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1</v>
      </c>
      <c r="C7" s="41"/>
      <c r="D7" s="41"/>
      <c r="E7" s="41"/>
      <c r="F7" s="41"/>
      <c r="G7" s="41"/>
      <c r="H7" s="41"/>
      <c r="I7" s="41" t="s">
        <v>3</v>
      </c>
      <c r="J7" s="41"/>
      <c r="K7" s="41"/>
      <c r="L7" s="41"/>
      <c r="M7" s="41"/>
      <c r="N7" s="41"/>
      <c r="O7" s="41"/>
      <c r="P7" s="41" t="s">
        <v>2</v>
      </c>
      <c r="Q7" s="41"/>
      <c r="R7" s="41"/>
      <c r="S7" s="41"/>
      <c r="T7" s="41"/>
      <c r="U7" s="41"/>
      <c r="V7" s="41"/>
      <c r="W7" s="41" t="s">
        <v>4</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7</v>
      </c>
      <c r="BC7" s="41"/>
      <c r="BD7" s="41"/>
      <c r="BE7" s="41"/>
      <c r="BF7" s="41"/>
      <c r="BG7" s="41"/>
      <c r="BH7" s="41"/>
      <c r="BI7" s="41"/>
      <c r="BJ7" s="3"/>
      <c r="BK7" s="3"/>
      <c r="BL7" s="13" t="s">
        <v>10</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公共下水道</v>
      </c>
      <c r="Q8" s="42"/>
      <c r="R8" s="42"/>
      <c r="S8" s="42"/>
      <c r="T8" s="42"/>
      <c r="U8" s="42"/>
      <c r="V8" s="42"/>
      <c r="W8" s="42" t="str">
        <f>データ!L6</f>
        <v>Cc2</v>
      </c>
      <c r="X8" s="42"/>
      <c r="Y8" s="42"/>
      <c r="Z8" s="42"/>
      <c r="AA8" s="42"/>
      <c r="AB8" s="42"/>
      <c r="AC8" s="42"/>
      <c r="AD8" s="3"/>
      <c r="AE8" s="3"/>
      <c r="AF8" s="3"/>
      <c r="AG8" s="3"/>
      <c r="AH8" s="3"/>
      <c r="AI8" s="3"/>
      <c r="AJ8" s="3"/>
      <c r="AK8" s="3"/>
      <c r="AL8" s="43">
        <f>データ!R6</f>
        <v>41226</v>
      </c>
      <c r="AM8" s="43"/>
      <c r="AN8" s="43"/>
      <c r="AO8" s="43"/>
      <c r="AP8" s="43"/>
      <c r="AQ8" s="43"/>
      <c r="AR8" s="43"/>
      <c r="AS8" s="43"/>
      <c r="AT8" s="44">
        <f>データ!S6</f>
        <v>18.03</v>
      </c>
      <c r="AU8" s="44"/>
      <c r="AV8" s="44"/>
      <c r="AW8" s="44"/>
      <c r="AX8" s="44"/>
      <c r="AY8" s="44"/>
      <c r="AZ8" s="44"/>
      <c r="BA8" s="44"/>
      <c r="BB8" s="44">
        <f>データ!T6</f>
        <v>2286.52</v>
      </c>
      <c r="BC8" s="44"/>
      <c r="BD8" s="44"/>
      <c r="BE8" s="44"/>
      <c r="BF8" s="44"/>
      <c r="BG8" s="44"/>
      <c r="BH8" s="44"/>
      <c r="BI8" s="44"/>
      <c r="BJ8" s="3"/>
      <c r="BK8" s="3"/>
      <c r="BL8" s="45" t="s">
        <v>12</v>
      </c>
      <c r="BM8" s="46"/>
      <c r="BN8" s="15" t="s">
        <v>14</v>
      </c>
      <c r="BO8" s="18"/>
      <c r="BP8" s="18"/>
      <c r="BQ8" s="18"/>
      <c r="BR8" s="18"/>
      <c r="BS8" s="18"/>
      <c r="BT8" s="18"/>
      <c r="BU8" s="18"/>
      <c r="BV8" s="18"/>
      <c r="BW8" s="18"/>
      <c r="BX8" s="18"/>
      <c r="BY8" s="22"/>
    </row>
    <row r="9" spans="1:78" ht="18.75" customHeight="1">
      <c r="A9" s="2"/>
      <c r="B9" s="41" t="s">
        <v>16</v>
      </c>
      <c r="C9" s="41"/>
      <c r="D9" s="41"/>
      <c r="E9" s="41"/>
      <c r="F9" s="41"/>
      <c r="G9" s="41"/>
      <c r="H9" s="41"/>
      <c r="I9" s="41" t="s">
        <v>17</v>
      </c>
      <c r="J9" s="41"/>
      <c r="K9" s="41"/>
      <c r="L9" s="41"/>
      <c r="M9" s="41"/>
      <c r="N9" s="41"/>
      <c r="O9" s="41"/>
      <c r="P9" s="41" t="s">
        <v>19</v>
      </c>
      <c r="Q9" s="41"/>
      <c r="R9" s="41"/>
      <c r="S9" s="41"/>
      <c r="T9" s="41"/>
      <c r="U9" s="41"/>
      <c r="V9" s="41"/>
      <c r="W9" s="41" t="s">
        <v>21</v>
      </c>
      <c r="X9" s="41"/>
      <c r="Y9" s="41"/>
      <c r="Z9" s="41"/>
      <c r="AA9" s="41"/>
      <c r="AB9" s="41"/>
      <c r="AC9" s="41"/>
      <c r="AD9" s="41" t="s">
        <v>22</v>
      </c>
      <c r="AE9" s="41"/>
      <c r="AF9" s="41"/>
      <c r="AG9" s="41"/>
      <c r="AH9" s="41"/>
      <c r="AI9" s="41"/>
      <c r="AJ9" s="41"/>
      <c r="AK9" s="3"/>
      <c r="AL9" s="41" t="s">
        <v>23</v>
      </c>
      <c r="AM9" s="41"/>
      <c r="AN9" s="41"/>
      <c r="AO9" s="41"/>
      <c r="AP9" s="41"/>
      <c r="AQ9" s="41"/>
      <c r="AR9" s="41"/>
      <c r="AS9" s="41"/>
      <c r="AT9" s="41" t="s">
        <v>25</v>
      </c>
      <c r="AU9" s="41"/>
      <c r="AV9" s="41"/>
      <c r="AW9" s="41"/>
      <c r="AX9" s="41"/>
      <c r="AY9" s="41"/>
      <c r="AZ9" s="41"/>
      <c r="BA9" s="41"/>
      <c r="BB9" s="41" t="s">
        <v>29</v>
      </c>
      <c r="BC9" s="41"/>
      <c r="BD9" s="41"/>
      <c r="BE9" s="41"/>
      <c r="BF9" s="41"/>
      <c r="BG9" s="41"/>
      <c r="BH9" s="41"/>
      <c r="BI9" s="41"/>
      <c r="BJ9" s="3"/>
      <c r="BK9" s="3"/>
      <c r="BL9" s="47" t="s">
        <v>31</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19.989999999999998</v>
      </c>
      <c r="Q10" s="44"/>
      <c r="R10" s="44"/>
      <c r="S10" s="44"/>
      <c r="T10" s="44"/>
      <c r="U10" s="44"/>
      <c r="V10" s="44"/>
      <c r="W10" s="44">
        <f>データ!P6</f>
        <v>88.05</v>
      </c>
      <c r="X10" s="44"/>
      <c r="Y10" s="44"/>
      <c r="Z10" s="44"/>
      <c r="AA10" s="44"/>
      <c r="AB10" s="44"/>
      <c r="AC10" s="44"/>
      <c r="AD10" s="43">
        <f>データ!Q6</f>
        <v>2332</v>
      </c>
      <c r="AE10" s="43"/>
      <c r="AF10" s="43"/>
      <c r="AG10" s="43"/>
      <c r="AH10" s="43"/>
      <c r="AI10" s="43"/>
      <c r="AJ10" s="43"/>
      <c r="AK10" s="2"/>
      <c r="AL10" s="43">
        <f>データ!U6</f>
        <v>8231</v>
      </c>
      <c r="AM10" s="43"/>
      <c r="AN10" s="43"/>
      <c r="AO10" s="43"/>
      <c r="AP10" s="43"/>
      <c r="AQ10" s="43"/>
      <c r="AR10" s="43"/>
      <c r="AS10" s="43"/>
      <c r="AT10" s="44">
        <f>データ!V6</f>
        <v>2.4700000000000002</v>
      </c>
      <c r="AU10" s="44"/>
      <c r="AV10" s="44"/>
      <c r="AW10" s="44"/>
      <c r="AX10" s="44"/>
      <c r="AY10" s="44"/>
      <c r="AZ10" s="44"/>
      <c r="BA10" s="44"/>
      <c r="BB10" s="44">
        <f>データ!W6</f>
        <v>3332.39</v>
      </c>
      <c r="BC10" s="44"/>
      <c r="BD10" s="44"/>
      <c r="BE10" s="44"/>
      <c r="BF10" s="44"/>
      <c r="BG10" s="44"/>
      <c r="BH10" s="44"/>
      <c r="BI10" s="44"/>
      <c r="BJ10" s="2"/>
      <c r="BK10" s="2"/>
      <c r="BL10" s="49" t="s">
        <v>11</v>
      </c>
      <c r="BM10" s="50"/>
      <c r="BN10" s="17" t="s">
        <v>34</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36</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37</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109</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40</v>
      </c>
      <c r="D34" s="66"/>
      <c r="E34" s="66"/>
      <c r="F34" s="66"/>
      <c r="G34" s="66"/>
      <c r="H34" s="66"/>
      <c r="I34" s="66"/>
      <c r="J34" s="66"/>
      <c r="K34" s="66"/>
      <c r="L34" s="66"/>
      <c r="M34" s="66"/>
      <c r="N34" s="66"/>
      <c r="O34" s="66"/>
      <c r="P34" s="66"/>
      <c r="Q34" s="10"/>
      <c r="R34" s="66" t="s">
        <v>41</v>
      </c>
      <c r="S34" s="66"/>
      <c r="T34" s="66"/>
      <c r="U34" s="66"/>
      <c r="V34" s="66"/>
      <c r="W34" s="66"/>
      <c r="X34" s="66"/>
      <c r="Y34" s="66"/>
      <c r="Z34" s="66"/>
      <c r="AA34" s="66"/>
      <c r="AB34" s="66"/>
      <c r="AC34" s="66"/>
      <c r="AD34" s="66"/>
      <c r="AE34" s="66"/>
      <c r="AF34" s="10"/>
      <c r="AG34" s="66" t="s">
        <v>44</v>
      </c>
      <c r="AH34" s="66"/>
      <c r="AI34" s="66"/>
      <c r="AJ34" s="66"/>
      <c r="AK34" s="66"/>
      <c r="AL34" s="66"/>
      <c r="AM34" s="66"/>
      <c r="AN34" s="66"/>
      <c r="AO34" s="66"/>
      <c r="AP34" s="66"/>
      <c r="AQ34" s="66"/>
      <c r="AR34" s="66"/>
      <c r="AS34" s="66"/>
      <c r="AT34" s="66"/>
      <c r="AU34" s="10"/>
      <c r="AV34" s="66" t="s">
        <v>46</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24</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107</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48</v>
      </c>
      <c r="D56" s="66"/>
      <c r="E56" s="66"/>
      <c r="F56" s="66"/>
      <c r="G56" s="66"/>
      <c r="H56" s="66"/>
      <c r="I56" s="66"/>
      <c r="J56" s="66"/>
      <c r="K56" s="66"/>
      <c r="L56" s="66"/>
      <c r="M56" s="66"/>
      <c r="N56" s="66"/>
      <c r="O56" s="66"/>
      <c r="P56" s="66"/>
      <c r="Q56" s="10"/>
      <c r="R56" s="66" t="s">
        <v>13</v>
      </c>
      <c r="S56" s="66"/>
      <c r="T56" s="66"/>
      <c r="U56" s="66"/>
      <c r="V56" s="66"/>
      <c r="W56" s="66"/>
      <c r="X56" s="66"/>
      <c r="Y56" s="66"/>
      <c r="Z56" s="66"/>
      <c r="AA56" s="66"/>
      <c r="AB56" s="66"/>
      <c r="AC56" s="66"/>
      <c r="AD56" s="66"/>
      <c r="AE56" s="66"/>
      <c r="AF56" s="10"/>
      <c r="AG56" s="66" t="s">
        <v>50</v>
      </c>
      <c r="AH56" s="66"/>
      <c r="AI56" s="66"/>
      <c r="AJ56" s="66"/>
      <c r="AK56" s="66"/>
      <c r="AL56" s="66"/>
      <c r="AM56" s="66"/>
      <c r="AN56" s="66"/>
      <c r="AO56" s="66"/>
      <c r="AP56" s="66"/>
      <c r="AQ56" s="66"/>
      <c r="AR56" s="66"/>
      <c r="AS56" s="66"/>
      <c r="AT56" s="66"/>
      <c r="AU56" s="10"/>
      <c r="AV56" s="66" t="s">
        <v>51</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108</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15</v>
      </c>
      <c r="D79" s="66"/>
      <c r="E79" s="66"/>
      <c r="F79" s="66"/>
      <c r="G79" s="66"/>
      <c r="H79" s="66"/>
      <c r="I79" s="66"/>
      <c r="J79" s="66"/>
      <c r="K79" s="66"/>
      <c r="L79" s="66"/>
      <c r="M79" s="66"/>
      <c r="N79" s="66"/>
      <c r="O79" s="66"/>
      <c r="P79" s="66"/>
      <c r="Q79" s="66"/>
      <c r="R79" s="66"/>
      <c r="S79" s="66"/>
      <c r="T79" s="66"/>
      <c r="U79" s="10"/>
      <c r="V79" s="10"/>
      <c r="W79" s="66" t="s">
        <v>53</v>
      </c>
      <c r="X79" s="66"/>
      <c r="Y79" s="66"/>
      <c r="Z79" s="66"/>
      <c r="AA79" s="66"/>
      <c r="AB79" s="66"/>
      <c r="AC79" s="66"/>
      <c r="AD79" s="66"/>
      <c r="AE79" s="66"/>
      <c r="AF79" s="66"/>
      <c r="AG79" s="66"/>
      <c r="AH79" s="66"/>
      <c r="AI79" s="66"/>
      <c r="AJ79" s="66"/>
      <c r="AK79" s="66"/>
      <c r="AL79" s="66"/>
      <c r="AM79" s="66"/>
      <c r="AN79" s="66"/>
      <c r="AO79" s="10"/>
      <c r="AP79" s="10"/>
      <c r="AQ79" s="66" t="s">
        <v>54</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38</v>
      </c>
    </row>
    <row r="84" spans="1:78">
      <c r="C84" s="2" t="s">
        <v>56</v>
      </c>
    </row>
  </sheetData>
  <sheetProtection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topLeftCell="CH1" workbookViewId="0">
      <selection activeCell="CP13" sqref="CP13"/>
    </sheetView>
  </sheetViews>
  <sheetFormatPr defaultRowHeight="13.5"/>
  <cols>
    <col min="2" max="143" width="11.875" customWidth="1"/>
  </cols>
  <sheetData>
    <row r="1" spans="1:144">
      <c r="A1" t="s">
        <v>58</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59</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42</v>
      </c>
      <c r="B3" s="28" t="s">
        <v>61</v>
      </c>
      <c r="C3" s="28" t="s">
        <v>47</v>
      </c>
      <c r="D3" s="28" t="s">
        <v>18</v>
      </c>
      <c r="E3" s="28" t="s">
        <v>32</v>
      </c>
      <c r="F3" s="28" t="s">
        <v>62</v>
      </c>
      <c r="G3" s="28" t="s">
        <v>63</v>
      </c>
      <c r="H3" s="75" t="s">
        <v>6</v>
      </c>
      <c r="I3" s="76"/>
      <c r="J3" s="76"/>
      <c r="K3" s="76"/>
      <c r="L3" s="76"/>
      <c r="M3" s="76"/>
      <c r="N3" s="76"/>
      <c r="O3" s="76"/>
      <c r="P3" s="76"/>
      <c r="Q3" s="76"/>
      <c r="R3" s="76"/>
      <c r="S3" s="76"/>
      <c r="T3" s="76"/>
      <c r="U3" s="76"/>
      <c r="V3" s="76"/>
      <c r="W3" s="77"/>
      <c r="X3" s="73" t="s">
        <v>26</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45</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43</v>
      </c>
      <c r="B4" s="29"/>
      <c r="C4" s="29"/>
      <c r="D4" s="29"/>
      <c r="E4" s="29"/>
      <c r="F4" s="29"/>
      <c r="G4" s="29"/>
      <c r="H4" s="78"/>
      <c r="I4" s="79"/>
      <c r="J4" s="79"/>
      <c r="K4" s="79"/>
      <c r="L4" s="79"/>
      <c r="M4" s="79"/>
      <c r="N4" s="79"/>
      <c r="O4" s="79"/>
      <c r="P4" s="79"/>
      <c r="Q4" s="79"/>
      <c r="R4" s="79"/>
      <c r="S4" s="79"/>
      <c r="T4" s="79"/>
      <c r="U4" s="79"/>
      <c r="V4" s="79"/>
      <c r="W4" s="80"/>
      <c r="X4" s="74" t="s">
        <v>64</v>
      </c>
      <c r="Y4" s="74"/>
      <c r="Z4" s="74"/>
      <c r="AA4" s="74"/>
      <c r="AB4" s="74"/>
      <c r="AC4" s="74"/>
      <c r="AD4" s="74"/>
      <c r="AE4" s="74"/>
      <c r="AF4" s="74"/>
      <c r="AG4" s="74"/>
      <c r="AH4" s="74"/>
      <c r="AI4" s="74" t="s">
        <v>33</v>
      </c>
      <c r="AJ4" s="74"/>
      <c r="AK4" s="74"/>
      <c r="AL4" s="74"/>
      <c r="AM4" s="74"/>
      <c r="AN4" s="74"/>
      <c r="AO4" s="74"/>
      <c r="AP4" s="74"/>
      <c r="AQ4" s="74"/>
      <c r="AR4" s="74"/>
      <c r="AS4" s="74"/>
      <c r="AT4" s="74" t="s">
        <v>52</v>
      </c>
      <c r="AU4" s="74"/>
      <c r="AV4" s="74"/>
      <c r="AW4" s="74"/>
      <c r="AX4" s="74"/>
      <c r="AY4" s="74"/>
      <c r="AZ4" s="74"/>
      <c r="BA4" s="74"/>
      <c r="BB4" s="74"/>
      <c r="BC4" s="74"/>
      <c r="BD4" s="74"/>
      <c r="BE4" s="74" t="s">
        <v>65</v>
      </c>
      <c r="BF4" s="74"/>
      <c r="BG4" s="74"/>
      <c r="BH4" s="74"/>
      <c r="BI4" s="74"/>
      <c r="BJ4" s="74"/>
      <c r="BK4" s="74"/>
      <c r="BL4" s="74"/>
      <c r="BM4" s="74"/>
      <c r="BN4" s="74"/>
      <c r="BO4" s="74"/>
      <c r="BP4" s="74" t="s">
        <v>60</v>
      </c>
      <c r="BQ4" s="74"/>
      <c r="BR4" s="74"/>
      <c r="BS4" s="74"/>
      <c r="BT4" s="74"/>
      <c r="BU4" s="74"/>
      <c r="BV4" s="74"/>
      <c r="BW4" s="74"/>
      <c r="BX4" s="74"/>
      <c r="BY4" s="74"/>
      <c r="BZ4" s="74"/>
      <c r="CA4" s="74" t="s">
        <v>35</v>
      </c>
      <c r="CB4" s="74"/>
      <c r="CC4" s="74"/>
      <c r="CD4" s="74"/>
      <c r="CE4" s="74"/>
      <c r="CF4" s="74"/>
      <c r="CG4" s="74"/>
      <c r="CH4" s="74"/>
      <c r="CI4" s="74"/>
      <c r="CJ4" s="74"/>
      <c r="CK4" s="74"/>
      <c r="CL4" s="74" t="s">
        <v>66</v>
      </c>
      <c r="CM4" s="74"/>
      <c r="CN4" s="74"/>
      <c r="CO4" s="74"/>
      <c r="CP4" s="74"/>
      <c r="CQ4" s="74"/>
      <c r="CR4" s="74"/>
      <c r="CS4" s="74"/>
      <c r="CT4" s="74"/>
      <c r="CU4" s="74"/>
      <c r="CV4" s="74"/>
      <c r="CW4" s="74" t="s">
        <v>27</v>
      </c>
      <c r="CX4" s="74"/>
      <c r="CY4" s="74"/>
      <c r="CZ4" s="74"/>
      <c r="DA4" s="74"/>
      <c r="DB4" s="74"/>
      <c r="DC4" s="74"/>
      <c r="DD4" s="74"/>
      <c r="DE4" s="74"/>
      <c r="DF4" s="74"/>
      <c r="DG4" s="74"/>
      <c r="DH4" s="74" t="s">
        <v>39</v>
      </c>
      <c r="DI4" s="74"/>
      <c r="DJ4" s="74"/>
      <c r="DK4" s="74"/>
      <c r="DL4" s="74"/>
      <c r="DM4" s="74"/>
      <c r="DN4" s="74"/>
      <c r="DO4" s="74"/>
      <c r="DP4" s="74"/>
      <c r="DQ4" s="74"/>
      <c r="DR4" s="74"/>
      <c r="DS4" s="74" t="s">
        <v>67</v>
      </c>
      <c r="DT4" s="74"/>
      <c r="DU4" s="74"/>
      <c r="DV4" s="74"/>
      <c r="DW4" s="74"/>
      <c r="DX4" s="74"/>
      <c r="DY4" s="74"/>
      <c r="DZ4" s="74"/>
      <c r="EA4" s="74"/>
      <c r="EB4" s="74"/>
      <c r="EC4" s="74"/>
      <c r="ED4" s="74" t="s">
        <v>30</v>
      </c>
      <c r="EE4" s="74"/>
      <c r="EF4" s="74"/>
      <c r="EG4" s="74"/>
      <c r="EH4" s="74"/>
      <c r="EI4" s="74"/>
      <c r="EJ4" s="74"/>
      <c r="EK4" s="74"/>
      <c r="EL4" s="74"/>
      <c r="EM4" s="74"/>
      <c r="EN4" s="74"/>
    </row>
    <row r="5" spans="1:144">
      <c r="A5" s="26" t="s">
        <v>68</v>
      </c>
      <c r="B5" s="30"/>
      <c r="C5" s="30"/>
      <c r="D5" s="30"/>
      <c r="E5" s="30"/>
      <c r="F5" s="30"/>
      <c r="G5" s="30"/>
      <c r="H5" s="34" t="s">
        <v>69</v>
      </c>
      <c r="I5" s="34" t="s">
        <v>70</v>
      </c>
      <c r="J5" s="34" t="s">
        <v>55</v>
      </c>
      <c r="K5" s="34" t="s">
        <v>71</v>
      </c>
      <c r="L5" s="34" t="s">
        <v>72</v>
      </c>
      <c r="M5" s="34" t="s">
        <v>73</v>
      </c>
      <c r="N5" s="34" t="s">
        <v>74</v>
      </c>
      <c r="O5" s="34" t="s">
        <v>75</v>
      </c>
      <c r="P5" s="34" t="s">
        <v>76</v>
      </c>
      <c r="Q5" s="34" t="s">
        <v>77</v>
      </c>
      <c r="R5" s="34" t="s">
        <v>57</v>
      </c>
      <c r="S5" s="34" t="s">
        <v>78</v>
      </c>
      <c r="T5" s="34" t="s">
        <v>79</v>
      </c>
      <c r="U5" s="34" t="s">
        <v>80</v>
      </c>
      <c r="V5" s="34" t="s">
        <v>81</v>
      </c>
      <c r="W5" s="34" t="s">
        <v>82</v>
      </c>
      <c r="X5" s="34" t="s">
        <v>28</v>
      </c>
      <c r="Y5" s="34" t="s">
        <v>83</v>
      </c>
      <c r="Z5" s="34" t="s">
        <v>84</v>
      </c>
      <c r="AA5" s="34" t="s">
        <v>85</v>
      </c>
      <c r="AB5" s="34" t="s">
        <v>86</v>
      </c>
      <c r="AC5" s="34" t="s">
        <v>87</v>
      </c>
      <c r="AD5" s="34" t="s">
        <v>88</v>
      </c>
      <c r="AE5" s="34" t="s">
        <v>89</v>
      </c>
      <c r="AF5" s="34" t="s">
        <v>90</v>
      </c>
      <c r="AG5" s="34" t="s">
        <v>91</v>
      </c>
      <c r="AH5" s="34" t="s">
        <v>92</v>
      </c>
      <c r="AI5" s="34" t="s">
        <v>28</v>
      </c>
      <c r="AJ5" s="34" t="s">
        <v>83</v>
      </c>
      <c r="AK5" s="34" t="s">
        <v>84</v>
      </c>
      <c r="AL5" s="34" t="s">
        <v>85</v>
      </c>
      <c r="AM5" s="34" t="s">
        <v>86</v>
      </c>
      <c r="AN5" s="34" t="s">
        <v>87</v>
      </c>
      <c r="AO5" s="34" t="s">
        <v>88</v>
      </c>
      <c r="AP5" s="34" t="s">
        <v>89</v>
      </c>
      <c r="AQ5" s="34" t="s">
        <v>90</v>
      </c>
      <c r="AR5" s="34" t="s">
        <v>91</v>
      </c>
      <c r="AS5" s="34" t="s">
        <v>93</v>
      </c>
      <c r="AT5" s="34" t="s">
        <v>28</v>
      </c>
      <c r="AU5" s="34" t="s">
        <v>83</v>
      </c>
      <c r="AV5" s="34" t="s">
        <v>84</v>
      </c>
      <c r="AW5" s="34" t="s">
        <v>85</v>
      </c>
      <c r="AX5" s="34" t="s">
        <v>86</v>
      </c>
      <c r="AY5" s="34" t="s">
        <v>87</v>
      </c>
      <c r="AZ5" s="34" t="s">
        <v>88</v>
      </c>
      <c r="BA5" s="34" t="s">
        <v>89</v>
      </c>
      <c r="BB5" s="34" t="s">
        <v>90</v>
      </c>
      <c r="BC5" s="34" t="s">
        <v>91</v>
      </c>
      <c r="BD5" s="34" t="s">
        <v>93</v>
      </c>
      <c r="BE5" s="34" t="s">
        <v>28</v>
      </c>
      <c r="BF5" s="34" t="s">
        <v>83</v>
      </c>
      <c r="BG5" s="34" t="s">
        <v>84</v>
      </c>
      <c r="BH5" s="34" t="s">
        <v>85</v>
      </c>
      <c r="BI5" s="34" t="s">
        <v>86</v>
      </c>
      <c r="BJ5" s="34" t="s">
        <v>87</v>
      </c>
      <c r="BK5" s="34" t="s">
        <v>88</v>
      </c>
      <c r="BL5" s="34" t="s">
        <v>89</v>
      </c>
      <c r="BM5" s="34" t="s">
        <v>90</v>
      </c>
      <c r="BN5" s="34" t="s">
        <v>91</v>
      </c>
      <c r="BO5" s="34" t="s">
        <v>93</v>
      </c>
      <c r="BP5" s="34" t="s">
        <v>28</v>
      </c>
      <c r="BQ5" s="34" t="s">
        <v>83</v>
      </c>
      <c r="BR5" s="34" t="s">
        <v>84</v>
      </c>
      <c r="BS5" s="34" t="s">
        <v>85</v>
      </c>
      <c r="BT5" s="34" t="s">
        <v>86</v>
      </c>
      <c r="BU5" s="34" t="s">
        <v>87</v>
      </c>
      <c r="BV5" s="34" t="s">
        <v>88</v>
      </c>
      <c r="BW5" s="34" t="s">
        <v>89</v>
      </c>
      <c r="BX5" s="34" t="s">
        <v>90</v>
      </c>
      <c r="BY5" s="34" t="s">
        <v>91</v>
      </c>
      <c r="BZ5" s="34" t="s">
        <v>93</v>
      </c>
      <c r="CA5" s="34" t="s">
        <v>28</v>
      </c>
      <c r="CB5" s="34" t="s">
        <v>83</v>
      </c>
      <c r="CC5" s="34" t="s">
        <v>84</v>
      </c>
      <c r="CD5" s="34" t="s">
        <v>85</v>
      </c>
      <c r="CE5" s="34" t="s">
        <v>86</v>
      </c>
      <c r="CF5" s="34" t="s">
        <v>87</v>
      </c>
      <c r="CG5" s="34" t="s">
        <v>88</v>
      </c>
      <c r="CH5" s="34" t="s">
        <v>89</v>
      </c>
      <c r="CI5" s="34" t="s">
        <v>90</v>
      </c>
      <c r="CJ5" s="34" t="s">
        <v>91</v>
      </c>
      <c r="CK5" s="34" t="s">
        <v>93</v>
      </c>
      <c r="CL5" s="34" t="s">
        <v>28</v>
      </c>
      <c r="CM5" s="34" t="s">
        <v>83</v>
      </c>
      <c r="CN5" s="34" t="s">
        <v>84</v>
      </c>
      <c r="CO5" s="34" t="s">
        <v>85</v>
      </c>
      <c r="CP5" s="34" t="s">
        <v>86</v>
      </c>
      <c r="CQ5" s="34" t="s">
        <v>87</v>
      </c>
      <c r="CR5" s="34" t="s">
        <v>88</v>
      </c>
      <c r="CS5" s="34" t="s">
        <v>89</v>
      </c>
      <c r="CT5" s="34" t="s">
        <v>90</v>
      </c>
      <c r="CU5" s="34" t="s">
        <v>91</v>
      </c>
      <c r="CV5" s="34" t="s">
        <v>93</v>
      </c>
      <c r="CW5" s="34" t="s">
        <v>28</v>
      </c>
      <c r="CX5" s="34" t="s">
        <v>83</v>
      </c>
      <c r="CY5" s="34" t="s">
        <v>84</v>
      </c>
      <c r="CZ5" s="34" t="s">
        <v>85</v>
      </c>
      <c r="DA5" s="34" t="s">
        <v>86</v>
      </c>
      <c r="DB5" s="34" t="s">
        <v>87</v>
      </c>
      <c r="DC5" s="34" t="s">
        <v>88</v>
      </c>
      <c r="DD5" s="34" t="s">
        <v>89</v>
      </c>
      <c r="DE5" s="34" t="s">
        <v>90</v>
      </c>
      <c r="DF5" s="34" t="s">
        <v>91</v>
      </c>
      <c r="DG5" s="34" t="s">
        <v>93</v>
      </c>
      <c r="DH5" s="34" t="s">
        <v>28</v>
      </c>
      <c r="DI5" s="34" t="s">
        <v>83</v>
      </c>
      <c r="DJ5" s="34" t="s">
        <v>84</v>
      </c>
      <c r="DK5" s="34" t="s">
        <v>85</v>
      </c>
      <c r="DL5" s="34" t="s">
        <v>86</v>
      </c>
      <c r="DM5" s="34" t="s">
        <v>87</v>
      </c>
      <c r="DN5" s="34" t="s">
        <v>88</v>
      </c>
      <c r="DO5" s="34" t="s">
        <v>89</v>
      </c>
      <c r="DP5" s="34" t="s">
        <v>90</v>
      </c>
      <c r="DQ5" s="34" t="s">
        <v>91</v>
      </c>
      <c r="DR5" s="34" t="s">
        <v>93</v>
      </c>
      <c r="DS5" s="34" t="s">
        <v>28</v>
      </c>
      <c r="DT5" s="34" t="s">
        <v>83</v>
      </c>
      <c r="DU5" s="34" t="s">
        <v>84</v>
      </c>
      <c r="DV5" s="34" t="s">
        <v>85</v>
      </c>
      <c r="DW5" s="34" t="s">
        <v>86</v>
      </c>
      <c r="DX5" s="34" t="s">
        <v>87</v>
      </c>
      <c r="DY5" s="34" t="s">
        <v>88</v>
      </c>
      <c r="DZ5" s="34" t="s">
        <v>89</v>
      </c>
      <c r="EA5" s="34" t="s">
        <v>90</v>
      </c>
      <c r="EB5" s="34" t="s">
        <v>91</v>
      </c>
      <c r="EC5" s="34" t="s">
        <v>93</v>
      </c>
      <c r="ED5" s="34" t="s">
        <v>28</v>
      </c>
      <c r="EE5" s="34" t="s">
        <v>83</v>
      </c>
      <c r="EF5" s="34" t="s">
        <v>84</v>
      </c>
      <c r="EG5" s="34" t="s">
        <v>85</v>
      </c>
      <c r="EH5" s="34" t="s">
        <v>86</v>
      </c>
      <c r="EI5" s="34" t="s">
        <v>87</v>
      </c>
      <c r="EJ5" s="34" t="s">
        <v>88</v>
      </c>
      <c r="EK5" s="34" t="s">
        <v>89</v>
      </c>
      <c r="EL5" s="34" t="s">
        <v>90</v>
      </c>
      <c r="EM5" s="34" t="s">
        <v>91</v>
      </c>
      <c r="EN5" s="34" t="s">
        <v>93</v>
      </c>
    </row>
    <row r="6" spans="1:144" s="25" customFormat="1">
      <c r="A6" s="26" t="s">
        <v>94</v>
      </c>
      <c r="B6" s="31">
        <f t="shared" ref="B6:W6" si="1">B7</f>
        <v>2015</v>
      </c>
      <c r="C6" s="31">
        <f t="shared" si="1"/>
        <v>105244</v>
      </c>
      <c r="D6" s="31">
        <f t="shared" si="1"/>
        <v>47</v>
      </c>
      <c r="E6" s="31">
        <f t="shared" si="1"/>
        <v>17</v>
      </c>
      <c r="F6" s="31">
        <f t="shared" si="1"/>
        <v>1</v>
      </c>
      <c r="G6" s="31">
        <f t="shared" si="1"/>
        <v>0</v>
      </c>
      <c r="H6" s="31" t="str">
        <f t="shared" si="1"/>
        <v>群馬県　大泉町</v>
      </c>
      <c r="I6" s="31" t="str">
        <f t="shared" si="1"/>
        <v>法非適用</v>
      </c>
      <c r="J6" s="31" t="str">
        <f t="shared" si="1"/>
        <v>下水道事業</v>
      </c>
      <c r="K6" s="31" t="str">
        <f t="shared" si="1"/>
        <v>公共下水道</v>
      </c>
      <c r="L6" s="31" t="str">
        <f t="shared" si="1"/>
        <v>Cc2</v>
      </c>
      <c r="M6" s="35" t="str">
        <f t="shared" si="1"/>
        <v>-</v>
      </c>
      <c r="N6" s="35" t="str">
        <f t="shared" si="1"/>
        <v>該当数値なし</v>
      </c>
      <c r="O6" s="35">
        <f t="shared" si="1"/>
        <v>19.989999999999998</v>
      </c>
      <c r="P6" s="35">
        <f t="shared" si="1"/>
        <v>88.05</v>
      </c>
      <c r="Q6" s="35">
        <f t="shared" si="1"/>
        <v>2332</v>
      </c>
      <c r="R6" s="35">
        <f t="shared" si="1"/>
        <v>41226</v>
      </c>
      <c r="S6" s="35">
        <f t="shared" si="1"/>
        <v>18.03</v>
      </c>
      <c r="T6" s="35">
        <f t="shared" si="1"/>
        <v>2286.52</v>
      </c>
      <c r="U6" s="35">
        <f t="shared" si="1"/>
        <v>8231</v>
      </c>
      <c r="V6" s="35">
        <f t="shared" si="1"/>
        <v>2.4700000000000002</v>
      </c>
      <c r="W6" s="35">
        <f t="shared" si="1"/>
        <v>3332.39</v>
      </c>
      <c r="X6" s="39">
        <f t="shared" ref="X6:AG6" si="2">IF(X7="",NA(),X7)</f>
        <v>104.92</v>
      </c>
      <c r="Y6" s="39">
        <f t="shared" si="2"/>
        <v>107.43</v>
      </c>
      <c r="Z6" s="39">
        <f t="shared" si="2"/>
        <v>108.06</v>
      </c>
      <c r="AA6" s="39">
        <f t="shared" si="2"/>
        <v>108.13</v>
      </c>
      <c r="AB6" s="39">
        <f t="shared" si="2"/>
        <v>108.52</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5">
        <f t="shared" ref="BE6:BN6" si="5">IF(BE7="",NA(),BE7)</f>
        <v>0</v>
      </c>
      <c r="BF6" s="35">
        <f t="shared" si="5"/>
        <v>0</v>
      </c>
      <c r="BG6" s="35">
        <f t="shared" si="5"/>
        <v>0</v>
      </c>
      <c r="BH6" s="35">
        <f t="shared" si="5"/>
        <v>0</v>
      </c>
      <c r="BI6" s="35">
        <f t="shared" si="5"/>
        <v>0</v>
      </c>
      <c r="BJ6" s="39">
        <f t="shared" si="5"/>
        <v>1749.66</v>
      </c>
      <c r="BK6" s="39">
        <f t="shared" si="5"/>
        <v>1574.53</v>
      </c>
      <c r="BL6" s="39">
        <f t="shared" si="5"/>
        <v>1506.51</v>
      </c>
      <c r="BM6" s="39">
        <f t="shared" si="5"/>
        <v>1315.67</v>
      </c>
      <c r="BN6" s="39">
        <f t="shared" si="5"/>
        <v>1118.56</v>
      </c>
      <c r="BO6" s="35" t="str">
        <f>IF(BO7="","",IF(BO7="-","【-】","【"&amp;SUBSTITUTE(TEXT(BO7,"#,##0.00"),"-","△")&amp;"】"))</f>
        <v>【763.62】</v>
      </c>
      <c r="BP6" s="39">
        <f t="shared" ref="BP6:BY6" si="6">IF(BP7="",NA(),BP7)</f>
        <v>91.38</v>
      </c>
      <c r="BQ6" s="39">
        <f t="shared" si="6"/>
        <v>94.12</v>
      </c>
      <c r="BR6" s="39">
        <f t="shared" si="6"/>
        <v>94.83</v>
      </c>
      <c r="BS6" s="39">
        <f t="shared" si="6"/>
        <v>99.66</v>
      </c>
      <c r="BT6" s="39">
        <f t="shared" si="6"/>
        <v>111.24</v>
      </c>
      <c r="BU6" s="39">
        <f t="shared" si="6"/>
        <v>54.46</v>
      </c>
      <c r="BV6" s="39">
        <f t="shared" si="6"/>
        <v>57.36</v>
      </c>
      <c r="BW6" s="39">
        <f t="shared" si="6"/>
        <v>57.33</v>
      </c>
      <c r="BX6" s="39">
        <f t="shared" si="6"/>
        <v>60.78</v>
      </c>
      <c r="BY6" s="39">
        <f t="shared" si="6"/>
        <v>72.33</v>
      </c>
      <c r="BZ6" s="35" t="str">
        <f>IF(BZ7="","",IF(BZ7="-","【-】","【"&amp;SUBSTITUTE(TEXT(BZ7,"#,##0.00"),"-","△")&amp;"】"))</f>
        <v>【98.53】</v>
      </c>
      <c r="CA6" s="39">
        <f t="shared" ref="CA6:CJ6" si="7">IF(CA7="",NA(),CA7)</f>
        <v>228.41</v>
      </c>
      <c r="CB6" s="39">
        <f t="shared" si="7"/>
        <v>222.45</v>
      </c>
      <c r="CC6" s="39">
        <f t="shared" si="7"/>
        <v>223.15</v>
      </c>
      <c r="CD6" s="39">
        <f t="shared" si="7"/>
        <v>217.66</v>
      </c>
      <c r="CE6" s="39">
        <f t="shared" si="7"/>
        <v>206.11</v>
      </c>
      <c r="CF6" s="39">
        <f t="shared" si="7"/>
        <v>293.08999999999997</v>
      </c>
      <c r="CG6" s="39">
        <f t="shared" si="7"/>
        <v>279.91000000000003</v>
      </c>
      <c r="CH6" s="39">
        <f t="shared" si="7"/>
        <v>284.52999999999997</v>
      </c>
      <c r="CI6" s="39">
        <f t="shared" si="7"/>
        <v>276.26</v>
      </c>
      <c r="CJ6" s="39">
        <f t="shared" si="7"/>
        <v>215.28</v>
      </c>
      <c r="CK6" s="35" t="str">
        <f>IF(CK7="","",IF(CK7="-","【-】","【"&amp;SUBSTITUTE(TEXT(CK7,"#,##0.00"),"-","△")&amp;"】"))</f>
        <v>【139.70】</v>
      </c>
      <c r="CL6" s="39" t="str">
        <f t="shared" ref="CL6:CU6" si="8">IF(CL7="",NA(),CL7)</f>
        <v>-</v>
      </c>
      <c r="CM6" s="39" t="str">
        <f t="shared" si="8"/>
        <v>-</v>
      </c>
      <c r="CN6" s="39" t="str">
        <f t="shared" si="8"/>
        <v>-</v>
      </c>
      <c r="CO6" s="39" t="str">
        <f t="shared" si="8"/>
        <v>-</v>
      </c>
      <c r="CP6" s="39" t="str">
        <f t="shared" si="8"/>
        <v>-</v>
      </c>
      <c r="CQ6" s="39">
        <f t="shared" si="8"/>
        <v>38.950000000000003</v>
      </c>
      <c r="CR6" s="39">
        <f t="shared" si="8"/>
        <v>40.07</v>
      </c>
      <c r="CS6" s="39">
        <f t="shared" si="8"/>
        <v>39.92</v>
      </c>
      <c r="CT6" s="39">
        <f t="shared" si="8"/>
        <v>41.63</v>
      </c>
      <c r="CU6" s="39">
        <f t="shared" si="8"/>
        <v>54.67</v>
      </c>
      <c r="CV6" s="35" t="str">
        <f>IF(CV7="","",IF(CV7="-","【-】","【"&amp;SUBSTITUTE(TEXT(CV7,"#,##0.00"),"-","△")&amp;"】"))</f>
        <v>【60.01】</v>
      </c>
      <c r="CW6" s="39">
        <f t="shared" ref="CW6:DF6" si="9">IF(CW7="",NA(),CW7)</f>
        <v>72.89</v>
      </c>
      <c r="CX6" s="39">
        <f t="shared" si="9"/>
        <v>73.47</v>
      </c>
      <c r="CY6" s="39">
        <f t="shared" si="9"/>
        <v>75.63</v>
      </c>
      <c r="CZ6" s="39">
        <f t="shared" si="9"/>
        <v>76.12</v>
      </c>
      <c r="DA6" s="39">
        <f t="shared" si="9"/>
        <v>75.150000000000006</v>
      </c>
      <c r="DB6" s="39">
        <f t="shared" si="9"/>
        <v>65.599999999999994</v>
      </c>
      <c r="DC6" s="39">
        <f t="shared" si="9"/>
        <v>66</v>
      </c>
      <c r="DD6" s="39">
        <f t="shared" si="9"/>
        <v>65.86</v>
      </c>
      <c r="DE6" s="39">
        <f t="shared" si="9"/>
        <v>66.33</v>
      </c>
      <c r="DF6" s="39">
        <f t="shared" si="9"/>
        <v>83.8</v>
      </c>
      <c r="DG6" s="35" t="str">
        <f>IF(DG7="","",IF(DG7="-","【-】","【"&amp;SUBSTITUTE(TEXT(DG7,"#,##0.00"),"-","△")&amp;"】"))</f>
        <v>【94.73】</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5">
        <f t="shared" ref="ED6:EM6" si="12">IF(ED7="",NA(),ED7)</f>
        <v>0</v>
      </c>
      <c r="EE6" s="35">
        <f t="shared" si="12"/>
        <v>0</v>
      </c>
      <c r="EF6" s="35">
        <f t="shared" si="12"/>
        <v>0</v>
      </c>
      <c r="EG6" s="35">
        <f t="shared" si="12"/>
        <v>0</v>
      </c>
      <c r="EH6" s="35">
        <f t="shared" si="12"/>
        <v>0</v>
      </c>
      <c r="EI6" s="39">
        <f t="shared" si="12"/>
        <v>0.18</v>
      </c>
      <c r="EJ6" s="39">
        <f t="shared" si="12"/>
        <v>0.18</v>
      </c>
      <c r="EK6" s="39">
        <f t="shared" si="12"/>
        <v>0.19</v>
      </c>
      <c r="EL6" s="39">
        <f t="shared" si="12"/>
        <v>0.16</v>
      </c>
      <c r="EM6" s="39">
        <f t="shared" si="12"/>
        <v>0.11</v>
      </c>
      <c r="EN6" s="35" t="str">
        <f>IF(EN7="","",IF(EN7="-","【-】","【"&amp;SUBSTITUTE(TEXT(EN7,"#,##0.00"),"-","△")&amp;"】"))</f>
        <v>【0.23】</v>
      </c>
    </row>
    <row r="7" spans="1:144" s="25" customFormat="1">
      <c r="A7" s="26"/>
      <c r="B7" s="32">
        <v>2015</v>
      </c>
      <c r="C7" s="32">
        <v>105244</v>
      </c>
      <c r="D7" s="32">
        <v>47</v>
      </c>
      <c r="E7" s="32">
        <v>17</v>
      </c>
      <c r="F7" s="32">
        <v>1</v>
      </c>
      <c r="G7" s="32">
        <v>0</v>
      </c>
      <c r="H7" s="32" t="s">
        <v>95</v>
      </c>
      <c r="I7" s="32" t="s">
        <v>96</v>
      </c>
      <c r="J7" s="32" t="s">
        <v>97</v>
      </c>
      <c r="K7" s="32" t="s">
        <v>98</v>
      </c>
      <c r="L7" s="32" t="s">
        <v>99</v>
      </c>
      <c r="M7" s="36" t="s">
        <v>100</v>
      </c>
      <c r="N7" s="36" t="s">
        <v>101</v>
      </c>
      <c r="O7" s="36">
        <v>19.989999999999998</v>
      </c>
      <c r="P7" s="36">
        <v>88.05</v>
      </c>
      <c r="Q7" s="36">
        <v>2332</v>
      </c>
      <c r="R7" s="36">
        <v>41226</v>
      </c>
      <c r="S7" s="36">
        <v>18.03</v>
      </c>
      <c r="T7" s="36">
        <v>2286.52</v>
      </c>
      <c r="U7" s="36">
        <v>8231</v>
      </c>
      <c r="V7" s="36">
        <v>2.4700000000000002</v>
      </c>
      <c r="W7" s="36">
        <v>3332.39</v>
      </c>
      <c r="X7" s="36">
        <v>104.92</v>
      </c>
      <c r="Y7" s="36">
        <v>107.43</v>
      </c>
      <c r="Z7" s="36">
        <v>108.06</v>
      </c>
      <c r="AA7" s="36">
        <v>108.13</v>
      </c>
      <c r="AB7" s="36">
        <v>108.52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1118.56</v>
      </c>
      <c r="BO7" s="36">
        <v>763.62</v>
      </c>
      <c r="BP7" s="36">
        <v>91.38</v>
      </c>
      <c r="BQ7" s="36">
        <v>94.12</v>
      </c>
      <c r="BR7" s="36">
        <v>94.83</v>
      </c>
      <c r="BS7" s="36">
        <v>99.66</v>
      </c>
      <c r="BT7" s="36">
        <v>111.24</v>
      </c>
      <c r="BU7" s="36">
        <v>54.46</v>
      </c>
      <c r="BV7" s="36">
        <v>57.36</v>
      </c>
      <c r="BW7" s="36">
        <v>57.33</v>
      </c>
      <c r="BX7" s="36">
        <v>60.78</v>
      </c>
      <c r="BY7" s="36">
        <v>72.33</v>
      </c>
      <c r="BZ7" s="36">
        <v>98.53</v>
      </c>
      <c r="CA7" s="36">
        <v>228.41</v>
      </c>
      <c r="CB7" s="36">
        <v>222.45</v>
      </c>
      <c r="CC7" s="36">
        <v>223.15</v>
      </c>
      <c r="CD7" s="36">
        <v>217.66</v>
      </c>
      <c r="CE7" s="36">
        <v>206.11</v>
      </c>
      <c r="CF7" s="36">
        <v>293.08999999999997</v>
      </c>
      <c r="CG7" s="36">
        <v>279.91000000000003</v>
      </c>
      <c r="CH7" s="36">
        <v>284.52999999999997</v>
      </c>
      <c r="CI7" s="36">
        <v>276.26</v>
      </c>
      <c r="CJ7" s="36">
        <v>215.28</v>
      </c>
      <c r="CK7" s="36">
        <v>139.69999999999999</v>
      </c>
      <c r="CL7" s="36" t="s">
        <v>100</v>
      </c>
      <c r="CM7" s="36" t="s">
        <v>100</v>
      </c>
      <c r="CN7" s="36" t="s">
        <v>100</v>
      </c>
      <c r="CO7" s="36" t="s">
        <v>100</v>
      </c>
      <c r="CP7" s="36" t="s">
        <v>100</v>
      </c>
      <c r="CQ7" s="36">
        <v>38.950000000000003</v>
      </c>
      <c r="CR7" s="36">
        <v>40.07</v>
      </c>
      <c r="CS7" s="36">
        <v>39.92</v>
      </c>
      <c r="CT7" s="36">
        <v>41.63</v>
      </c>
      <c r="CU7" s="36">
        <v>54.67</v>
      </c>
      <c r="CV7" s="36">
        <v>60.01</v>
      </c>
      <c r="CW7" s="36">
        <v>72.89</v>
      </c>
      <c r="CX7" s="36">
        <v>73.47</v>
      </c>
      <c r="CY7" s="36">
        <v>75.63</v>
      </c>
      <c r="CZ7" s="36">
        <v>76.12</v>
      </c>
      <c r="DA7" s="36">
        <v>75.150000000000006</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102</v>
      </c>
      <c r="C9" s="27" t="s">
        <v>103</v>
      </c>
      <c r="D9" s="27" t="s">
        <v>104</v>
      </c>
      <c r="E9" s="27" t="s">
        <v>105</v>
      </c>
      <c r="F9" s="27"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61</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2017-02-14T08:44:53Z</cp:lastPrinted>
  <dcterms:created xsi:type="dcterms:W3CDTF">2017-02-08T02:47:04Z</dcterms:created>
  <dcterms:modified xsi:type="dcterms:W3CDTF">2017-02-14T08:44:56Z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2017-02-14T00:01:40Z</vt:filetime>
  </property>
</Properties>
</file>