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9_●藤岡市\"/>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<sst xmlns="http://schemas.openxmlformats.org/spreadsheetml/2006/main" count="218" uniqueCount="108">
  <si>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</si>
  <si>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</si>
  <si>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</si>
  <si>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</si>
  <si>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</si>
  <si>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</si>
  <si>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</si>
  <si>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</si>
  <si>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</si>
  <si>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</si>
  <si>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</si>
  <si>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</si>
  <si>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</si>
  <si>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</si>
  <si>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</si>
  <si>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</si>
  <si>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</si>
  <si>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</si>
  <si>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</si>
  <si>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</si>
  <si>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</si>
  <si>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</si>
  <si>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</si>
  <si>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</si>
  <si>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</si>
  <si>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</si>
  <si>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</si>
  <si>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</si>
  <si>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</si>
  <si>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</si>
  <si>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</si>
  <si>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</si>
  <si>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</si>
  <si>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</si>
  <si>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</si>
  <si>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</si>
  <si>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</si>
  <si>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</si>
  <si>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</si>
  <si>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</si>
  <si>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</si>
  <si>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</si>
  <si>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</si>
  <si>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</si>
  <si>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</si>
  <si>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</si>
  <si>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</si>
  <si>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</si>
  <si>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</si>
  <si>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</si>
  <si>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</si>
  <si>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</si>
  <si>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</si>
  <si>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</si>
  <si>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</si>
  <si>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</si>
  <si>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</si>
  <si>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</si>
  <si>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</si>
  <si>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</si>
  <si>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</si>
  <si>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</si>
  <si>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</si>
  <si>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</si>
  <si>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</si>
  <si>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</si>
  <si>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</si>
  <si>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</si>
  <si>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</si>
  <si>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</si>
  <si>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</si>
  <si>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</si>
  <si>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</si>
  <si>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</si>
  <si>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</si>
  <si>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</si>
  <si>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</si>
  <si>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</si>
  <si>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</si>
  <si>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</si>
  <si>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</si>
  <si>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</si>
  <si>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</si>
  <si>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</si>
  <si>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</si>
  <si>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</si>
  <si>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</si>
  <si>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</si>
  <si>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</si>
  <si>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</si>
  <si>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</si>
  <si>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</si>
  <si>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</si>
  <si>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</si>
  <si>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</si>
  <si>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</si>
  <si>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</si>
  <si>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</si>
  <si>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</si>
  <si>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</si>
  <si>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</si>
  <si>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</si>
  <si>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</si>
  <si>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</si>
  <si>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</si>
  <si>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は、非常に厳しい経営環境に置かれています。給水人口が少なく、設備の維持修繕などの固定費が分散できず、給水原価が高額となる事で、料金回収率が低く、水道料金以外の収入に財源を求める必要があります。現状では、一般会計からの繰入金を受けることで、事業運営を行っている状況にあり、簡易水道事業においては、福祉施策的側面を有していると考えています。
また、藤岡市では市営簡易水道は7ケ所でありますが、小規模の簡易水道が山間部へ個々に点在しており、効率性を求める簡易水道の統合については、地理的な課題と必要とされる費用を考慮すると効果を生み出す事は難しく、同様に上水道への統合も困難な環境下にあります。
今後も限られた財源の中で事業運営を行っていく必要があり、設備更新の優先順位や収益に結び付く効率性が必要とされていると考えています。</t>
    <rPh sb="167" eb="168">
      <t>カンガ</t>
    </rPh>
    <rPh sb="209" eb="212">
      <t>サンカンブ</t>
    </rPh>
    <rPh sb="359" eb="360">
      <t>カンガ</t>
    </rPh>
    <phoneticPr fontId="4"/>
  </si>
  <si>
    <t>収益的収支比率は2年連続で類似団体平均値を下回る水準となり、100％を割り込む状況となっています。
料金回収率については約30％となっており、類似団体平均値を上回っているものの、水道水を供給するための費用を水道料金で賄いきれていない事を表しており、現状では一般会計からの繰入金に頼っている状況にあります。
企業債残高対給水収益比率については、類似団体平均値を下回っており、事業規模に対し地方債残高が少ない事を表しています。近年においては、主に老朽化した水道管路の更新を目的として起債を行っています。
給水原価は供給できた水道水1㎥あたりに投入された費用を表し、類似団体平均値よりも安価な値となっているが、上水道と比較すると約3倍の値となっています。
施設利用率については、山間部の水需要の減少傾向もあり、類似団体平均値を下回っている状況ですが、効率性の観点からの簡易水道の統合については、山間部に位置する地理的条件、水源、必要とされる費用など考慮すると困難な環境にあります。
有収率については、Ｈ27においては類似団体平均値を下回る水準となり、老朽管の更新による漏水の防止などの必要が求められており、課題事項であると考えています。</t>
    <rPh sb="9" eb="10">
      <t>ネン</t>
    </rPh>
    <rPh sb="10" eb="12">
      <t>レンゾク</t>
    </rPh>
    <rPh sb="35" eb="36">
      <t>ワ</t>
    </rPh>
    <rPh sb="37" eb="38">
      <t>コ</t>
    </rPh>
    <rPh sb="39" eb="41">
      <t>ジョウキョウ</t>
    </rPh>
    <rPh sb="77" eb="78">
      <t>チ</t>
    </rPh>
    <rPh sb="79" eb="81">
      <t>ウワマワ</t>
    </rPh>
    <rPh sb="177" eb="178">
      <t>チ</t>
    </rPh>
    <rPh sb="219" eb="220">
      <t>オモ</t>
    </rPh>
    <rPh sb="336" eb="339">
      <t>サンカンブ</t>
    </rPh>
    <rPh sb="340" eb="341">
      <t>ミズ</t>
    </rPh>
    <rPh sb="341" eb="343">
      <t>ジュヨウ</t>
    </rPh>
    <rPh sb="344" eb="345">
      <t>ゲン</t>
    </rPh>
    <rPh sb="345" eb="346">
      <t>ショウ</t>
    </rPh>
    <rPh sb="346" eb="348">
      <t>ケイコウ</t>
    </rPh>
    <rPh sb="352" eb="354">
      <t>ルイジ</t>
    </rPh>
    <rPh sb="354" eb="356">
      <t>ダンタイ</t>
    </rPh>
    <rPh sb="356" eb="358">
      <t>ヘイキン</t>
    </rPh>
    <rPh sb="358" eb="359">
      <t>アタイ</t>
    </rPh>
    <rPh sb="360" eb="362">
      <t>シタマワ</t>
    </rPh>
    <rPh sb="366" eb="368">
      <t>ジョウキョウ</t>
    </rPh>
    <rPh sb="394" eb="397">
      <t>サンカンブ</t>
    </rPh>
    <rPh sb="398" eb="400">
      <t>イチ</t>
    </rPh>
    <rPh sb="402" eb="405">
      <t>チリテキ</t>
    </rPh>
    <rPh sb="405" eb="407">
      <t>ジョウケン</t>
    </rPh>
    <rPh sb="463" eb="465">
      <t>シタマワ</t>
    </rPh>
    <rPh sb="466" eb="468">
      <t>スイジュン</t>
    </rPh>
    <rPh sb="489" eb="491">
      <t>ヒツヨウ</t>
    </rPh>
    <rPh sb="492" eb="493">
      <t>モト</t>
    </rPh>
    <rPh sb="500" eb="502">
      <t>カダイ</t>
    </rPh>
    <rPh sb="502" eb="504">
      <t>ジコウ</t>
    </rPh>
    <rPh sb="508" eb="509">
      <t>カンガ</t>
    </rPh>
    <phoneticPr fontId="4"/>
  </si>
  <si>
    <t>管路更新率については、類似団体平均値を上回る水準となっているが、民地へ布設されている老朽化した管路の公道への布設替や、漏水防止などの維持管理面からも、更なる管路更新が求められている状況にあります。
管路の老朽化もあり有収率が3年連続して低下しており、改善の必要をせまれておりますが、限られた財源の中での大規模な管路更新は厳しい状況であると考えています。漏水調査の実施等により、効率的な管路維持に努めているところです。</t>
    <rPh sb="17" eb="18">
      <t>チ</t>
    </rPh>
    <rPh sb="61" eb="63">
      <t>ボウシ</t>
    </rPh>
    <rPh sb="99" eb="101">
      <t>カンロ</t>
    </rPh>
    <rPh sb="104" eb="105">
      <t>カ</t>
    </rPh>
    <rPh sb="125" eb="127">
      <t>カイゼン</t>
    </rPh>
    <rPh sb="128" eb="130">
      <t>ヒツヨウ</t>
    </rPh>
    <rPh sb="141" eb="142">
      <t>カギ</t>
    </rPh>
    <rPh sb="145" eb="147">
      <t>ザイゲン</t>
    </rPh>
    <rPh sb="148" eb="149">
      <t>ナカ</t>
    </rPh>
    <rPh sb="151" eb="154">
      <t>ダイキボ</t>
    </rPh>
    <rPh sb="155" eb="157">
      <t>カンロ</t>
    </rPh>
    <rPh sb="157" eb="159">
      <t>コウシン</t>
    </rPh>
    <rPh sb="160" eb="161">
      <t>キビ</t>
    </rPh>
    <rPh sb="163" eb="165">
      <t>ジョウキョウ</t>
    </rPh>
    <rPh sb="169" eb="170">
      <t>カンガ</t>
    </rPh>
    <rPh sb="176" eb="178">
      <t>ロウスイ</t>
    </rPh>
    <rPh sb="178" eb="180">
      <t>チョウサ</t>
    </rPh>
    <rPh sb="181" eb="183">
      <t>ジッシ</t>
    </rPh>
    <rPh sb="183" eb="184">
      <t>トウ</t>
    </rPh>
    <rPh sb="188" eb="191">
      <t>コウリツテキ</t>
    </rPh>
    <rPh sb="192" eb="194">
      <t>カンロ</t>
    </rPh>
    <rPh sb="194" eb="196">
      <t>イジ</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</si>
</sst>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1.66</c:v>
                </c:pt>
                <c:pt idx="1">
                  <c:v>3.05</c:v>
                </c:pt>
                <c:pt idx="2">
                  <c:v>1.82</c:v>
                </c:pt>
                <c:pt idx="3">
                  <c:v>1.1100000000000001</c:v>
                </c:pt>
                <c:pt idx="4">
                  <c:v>1.35</c:v>
                </c:pt>
              </c:numCache>
            </c:numRef>
          </c:val>
        </c:ser>
        <c:dLbls>
          <c:showLegendKey val="0"/>
          <c:showVal val="0"/>
          <c:showCatName val="0"/>
          <c:showSerName val="0"/>
          <c:showPercent val="0"/>
          <c:showBubbleSize val="0"/>
        </c:dLbls>
        <c:gapWidth val="150"/>
        <c:axId val="154437664"/>
        <c:axId val="10786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4437664"/>
        <c:axId val="107869424"/>
      </c:lineChart>
      <c:dateAx>
        <c:axId val="154437664"/>
        <c:scaling>
          <c:orientation val="minMax"/>
        </c:scaling>
        <c:delete val="1"/>
        <c:axPos val="b"/>
        <c:numFmt formatCode="ge" sourceLinked="1"/>
        <c:majorTickMark val="none"/>
        <c:minorTickMark val="none"/>
        <c:tickLblPos val="none"/>
        <c:crossAx val="107869424"/>
        <c:crosses val="autoZero"/>
        <c:auto val="1"/>
        <c:lblOffset val="100"/>
        <c:baseTimeUnit val="years"/>
      </c:dateAx>
      <c:valAx>
        <c:axId val="10786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41.9</c:v>
                </c:pt>
                <c:pt idx="1">
                  <c:v>45.65</c:v>
                </c:pt>
                <c:pt idx="2">
                  <c:v>41.47</c:v>
                </c:pt>
                <c:pt idx="3">
                  <c:v>43.04</c:v>
                </c:pt>
                <c:pt idx="4">
                  <c:v>41.74</c:v>
                </c:pt>
              </c:numCache>
            </c:numRef>
          </c:val>
        </c:ser>
        <c:dLbls>
          <c:showLegendKey val="0"/>
          <c:showVal val="0"/>
          <c:showCatName val="0"/>
          <c:showSerName val="0"/>
          <c:showPercent val="0"/>
          <c:showBubbleSize val="0"/>
        </c:dLbls>
        <c:gapWidth val="150"/>
        <c:axId val="231854208"/>
        <c:axId val="2318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31854208"/>
        <c:axId val="231854600"/>
      </c:lineChart>
      <c:dateAx>
        <c:axId val="231854208"/>
        <c:scaling>
          <c:orientation val="minMax"/>
        </c:scaling>
        <c:delete val="1"/>
        <c:axPos val="b"/>
        <c:numFmt formatCode="ge" sourceLinked="1"/>
        <c:majorTickMark val="none"/>
        <c:minorTickMark val="none"/>
        <c:tickLblPos val="none"/>
        <c:crossAx val="231854600"/>
        <c:crosses val="autoZero"/>
        <c:auto val="1"/>
        <c:lblOffset val="100"/>
        <c:baseTimeUnit val="years"/>
      </c:dateAx>
      <c:valAx>
        <c:axId val="2318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80.64</c:v>
                </c:pt>
                <c:pt idx="1">
                  <c:v>81.8</c:v>
                </c:pt>
                <c:pt idx="2">
                  <c:v>80.45</c:v>
                </c:pt>
                <c:pt idx="3">
                  <c:v>75.319999999999993</c:v>
                </c:pt>
                <c:pt idx="4">
                  <c:v>74.08</c:v>
                </c:pt>
              </c:numCache>
            </c:numRef>
          </c:val>
        </c:ser>
        <c:dLbls>
          <c:showLegendKey val="0"/>
          <c:showVal val="0"/>
          <c:showCatName val="0"/>
          <c:showSerName val="0"/>
          <c:showPercent val="0"/>
          <c:showBubbleSize val="0"/>
        </c:dLbls>
        <c:gapWidth val="150"/>
        <c:axId val="231855776"/>
        <c:axId val="23199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31855776"/>
        <c:axId val="231993496"/>
      </c:lineChart>
      <c:dateAx>
        <c:axId val="231855776"/>
        <c:scaling>
          <c:orientation val="minMax"/>
        </c:scaling>
        <c:delete val="1"/>
        <c:axPos val="b"/>
        <c:numFmt formatCode="ge" sourceLinked="1"/>
        <c:majorTickMark val="none"/>
        <c:minorTickMark val="none"/>
        <c:tickLblPos val="none"/>
        <c:crossAx val="231993496"/>
        <c:crosses val="autoZero"/>
        <c:auto val="1"/>
        <c:lblOffset val="100"/>
        <c:baseTimeUnit val="years"/>
      </c:dateAx>
      <c:valAx>
        <c:axId val="23199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85.85</c:v>
                </c:pt>
                <c:pt idx="1">
                  <c:v>101.43</c:v>
                </c:pt>
                <c:pt idx="2">
                  <c:v>85.15</c:v>
                </c:pt>
                <c:pt idx="3">
                  <c:v>67.86</c:v>
                </c:pt>
                <c:pt idx="4">
                  <c:v>65.209999999999994</c:v>
                </c:pt>
              </c:numCache>
            </c:numRef>
          </c:val>
        </c:ser>
        <c:dLbls>
          <c:showLegendKey val="0"/>
          <c:showVal val="0"/>
          <c:showCatName val="0"/>
          <c:showSerName val="0"/>
          <c:showPercent val="0"/>
          <c:showBubbleSize val="0"/>
        </c:dLbls>
        <c:gapWidth val="150"/>
        <c:axId val="65477216"/>
        <c:axId val="1551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5477216"/>
        <c:axId val="155192064"/>
      </c:lineChart>
      <c:dateAx>
        <c:axId val="65477216"/>
        <c:scaling>
          <c:orientation val="minMax"/>
        </c:scaling>
        <c:delete val="1"/>
        <c:axPos val="b"/>
        <c:numFmt formatCode="ge" sourceLinked="1"/>
        <c:majorTickMark val="none"/>
        <c:minorTickMark val="none"/>
        <c:tickLblPos val="none"/>
        <c:crossAx val="155192064"/>
        <c:crosses val="autoZero"/>
        <c:auto val="1"/>
        <c:lblOffset val="100"/>
        <c:baseTimeUnit val="years"/>
      </c:dateAx>
      <c:valAx>
        <c:axId val="1551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27432"/>
        <c:axId val="15598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27432"/>
        <c:axId val="155980592"/>
      </c:lineChart>
      <c:dateAx>
        <c:axId val="108927432"/>
        <c:scaling>
          <c:orientation val="minMax"/>
        </c:scaling>
        <c:delete val="1"/>
        <c:axPos val="b"/>
        <c:numFmt formatCode="ge" sourceLinked="1"/>
        <c:majorTickMark val="none"/>
        <c:minorTickMark val="none"/>
        <c:tickLblPos val="none"/>
        <c:crossAx val="155980592"/>
        <c:crosses val="autoZero"/>
        <c:auto val="1"/>
        <c:lblOffset val="100"/>
        <c:baseTimeUnit val="years"/>
      </c:dateAx>
      <c:valAx>
        <c:axId val="15598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903592"/>
        <c:axId val="15483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03592"/>
        <c:axId val="154832632"/>
      </c:lineChart>
      <c:dateAx>
        <c:axId val="153903592"/>
        <c:scaling>
          <c:orientation val="minMax"/>
        </c:scaling>
        <c:delete val="1"/>
        <c:axPos val="b"/>
        <c:numFmt formatCode="ge" sourceLinked="1"/>
        <c:majorTickMark val="none"/>
        <c:minorTickMark val="none"/>
        <c:tickLblPos val="none"/>
        <c:crossAx val="154832632"/>
        <c:crosses val="autoZero"/>
        <c:auto val="1"/>
        <c:lblOffset val="100"/>
        <c:baseTimeUnit val="years"/>
      </c:dateAx>
      <c:valAx>
        <c:axId val="15483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804528"/>
        <c:axId val="15680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804528"/>
        <c:axId val="156804920"/>
      </c:lineChart>
      <c:dateAx>
        <c:axId val="156804528"/>
        <c:scaling>
          <c:orientation val="minMax"/>
        </c:scaling>
        <c:delete val="1"/>
        <c:axPos val="b"/>
        <c:numFmt formatCode="ge" sourceLinked="1"/>
        <c:majorTickMark val="none"/>
        <c:minorTickMark val="none"/>
        <c:tickLblPos val="none"/>
        <c:crossAx val="156804920"/>
        <c:crosses val="autoZero"/>
        <c:auto val="1"/>
        <c:lblOffset val="100"/>
        <c:baseTimeUnit val="years"/>
      </c:dateAx>
      <c:valAx>
        <c:axId val="15680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03688"/>
        <c:axId val="23200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03688"/>
        <c:axId val="232004080"/>
      </c:lineChart>
      <c:dateAx>
        <c:axId val="232003688"/>
        <c:scaling>
          <c:orientation val="minMax"/>
        </c:scaling>
        <c:delete val="1"/>
        <c:axPos val="b"/>
        <c:numFmt formatCode="ge" sourceLinked="1"/>
        <c:majorTickMark val="none"/>
        <c:minorTickMark val="none"/>
        <c:tickLblPos val="none"/>
        <c:crossAx val="232004080"/>
        <c:crosses val="autoZero"/>
        <c:auto val="1"/>
        <c:lblOffset val="100"/>
        <c:baseTimeUnit val="years"/>
      </c:dateAx>
      <c:valAx>
        <c:axId val="23200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0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639.04999999999995</c:v>
                </c:pt>
                <c:pt idx="1">
                  <c:v>686.96</c:v>
                </c:pt>
                <c:pt idx="2">
                  <c:v>860.14</c:v>
                </c:pt>
                <c:pt idx="3">
                  <c:v>842.42</c:v>
                </c:pt>
                <c:pt idx="4">
                  <c:v>931.63</c:v>
                </c:pt>
              </c:numCache>
            </c:numRef>
          </c:val>
        </c:ser>
        <c:dLbls>
          <c:showLegendKey val="0"/>
          <c:showVal val="0"/>
          <c:showCatName val="0"/>
          <c:showSerName val="0"/>
          <c:showPercent val="0"/>
          <c:showBubbleSize val="0"/>
        </c:dLbls>
        <c:gapWidth val="150"/>
        <c:axId val="232005256"/>
        <c:axId val="23204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32005256"/>
        <c:axId val="232046224"/>
      </c:lineChart>
      <c:dateAx>
        <c:axId val="232005256"/>
        <c:scaling>
          <c:orientation val="minMax"/>
        </c:scaling>
        <c:delete val="1"/>
        <c:axPos val="b"/>
        <c:numFmt formatCode="ge" sourceLinked="1"/>
        <c:majorTickMark val="none"/>
        <c:minorTickMark val="none"/>
        <c:tickLblPos val="none"/>
        <c:crossAx val="232046224"/>
        <c:crosses val="autoZero"/>
        <c:auto val="1"/>
        <c:lblOffset val="100"/>
        <c:baseTimeUnit val="years"/>
      </c:dateAx>
      <c:valAx>
        <c:axId val="23204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0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34.369999999999997</c:v>
                </c:pt>
                <c:pt idx="1">
                  <c:v>38.36</c:v>
                </c:pt>
                <c:pt idx="2">
                  <c:v>35.520000000000003</c:v>
                </c:pt>
                <c:pt idx="3">
                  <c:v>30.05</c:v>
                </c:pt>
                <c:pt idx="4">
                  <c:v>29.52</c:v>
                </c:pt>
              </c:numCache>
            </c:numRef>
          </c:val>
        </c:ser>
        <c:dLbls>
          <c:showLegendKey val="0"/>
          <c:showVal val="0"/>
          <c:showCatName val="0"/>
          <c:showSerName val="0"/>
          <c:showPercent val="0"/>
          <c:showBubbleSize val="0"/>
        </c:dLbls>
        <c:gapWidth val="150"/>
        <c:axId val="232047400"/>
        <c:axId val="23204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32047400"/>
        <c:axId val="232047792"/>
      </c:lineChart>
      <c:dateAx>
        <c:axId val="232047400"/>
        <c:scaling>
          <c:orientation val="minMax"/>
        </c:scaling>
        <c:delete val="1"/>
        <c:axPos val="b"/>
        <c:numFmt formatCode="ge" sourceLinked="1"/>
        <c:majorTickMark val="none"/>
        <c:minorTickMark val="none"/>
        <c:tickLblPos val="none"/>
        <c:crossAx val="232047792"/>
        <c:crosses val="autoZero"/>
        <c:auto val="1"/>
        <c:lblOffset val="100"/>
        <c:baseTimeUnit val="years"/>
      </c:dateAx>
      <c:valAx>
        <c:axId val="2320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348.33</c:v>
                </c:pt>
                <c:pt idx="1">
                  <c:v>307.17</c:v>
                </c:pt>
                <c:pt idx="2">
                  <c:v>337.33</c:v>
                </c:pt>
                <c:pt idx="3">
                  <c:v>413.21</c:v>
                </c:pt>
                <c:pt idx="4">
                  <c:v>426.83</c:v>
                </c:pt>
              </c:numCache>
            </c:numRef>
          </c:val>
        </c:ser>
        <c:dLbls>
          <c:showLegendKey val="0"/>
          <c:showVal val="0"/>
          <c:showCatName val="0"/>
          <c:showSerName val="0"/>
          <c:showPercent val="0"/>
          <c:showBubbleSize val="0"/>
        </c:dLbls>
        <c:gapWidth val="150"/>
        <c:axId val="156806096"/>
        <c:axId val="23211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6806096"/>
        <c:axId val="232114608"/>
      </c:lineChart>
      <c:dateAx>
        <c:axId val="156806096"/>
        <c:scaling>
          <c:orientation val="minMax"/>
        </c:scaling>
        <c:delete val="1"/>
        <c:axPos val="b"/>
        <c:numFmt formatCode="ge" sourceLinked="1"/>
        <c:majorTickMark val="none"/>
        <c:minorTickMark val="none"/>
        <c:tickLblPos val="none"/>
        <c:crossAx val="232114608"/>
        <c:crosses val="autoZero"/>
        <c:auto val="1"/>
        <c:lblOffset val="100"/>
        <c:baseTimeUnit val="years"/>
      </c:dateAx>
      <c:valAx>
        <c:axId val="23211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0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藤岡市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67249</v>
      </c>
      <c r="AJ8" s="55"/>
      <c r="AK8" s="55"/>
      <c r="AL8" s="55"/>
      <c r="AM8" s="55"/>
      <c r="AN8" s="55"/>
      <c r="AO8" s="55"/>
      <c r="AP8" s="56"/>
      <c r="AQ8" s="46">
        <f>データ!R6</f>
        <v>180.29</v>
      </c>
      <c r="AR8" s="46"/>
      <c r="AS8" s="46"/>
      <c r="AT8" s="46"/>
      <c r="AU8" s="46"/>
      <c r="AV8" s="46"/>
      <c r="AW8" s="46"/>
      <c r="AX8" s="46"/>
      <c r="AY8" s="46">
        <f>データ!S6</f>
        <v>373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0.93</v>
      </c>
      <c r="S10" s="46"/>
      <c r="T10" s="46"/>
      <c r="U10" s="46"/>
      <c r="V10" s="46"/>
      <c r="W10" s="46"/>
      <c r="X10" s="46"/>
      <c r="Y10" s="46"/>
      <c r="Z10" s="80">
        <f>データ!P6</f>
        <v>2160</v>
      </c>
      <c r="AA10" s="80"/>
      <c r="AB10" s="80"/>
      <c r="AC10" s="80"/>
      <c r="AD10" s="80"/>
      <c r="AE10" s="80"/>
      <c r="AF10" s="80"/>
      <c r="AG10" s="80"/>
      <c r="AH10" s="2"/>
      <c r="AI10" s="80">
        <f>データ!T6</f>
        <v>626</v>
      </c>
      <c r="AJ10" s="80"/>
      <c r="AK10" s="80"/>
      <c r="AL10" s="80"/>
      <c r="AM10" s="80"/>
      <c r="AN10" s="80"/>
      <c r="AO10" s="80"/>
      <c r="AP10" s="80"/>
      <c r="AQ10" s="46">
        <f>データ!U6</f>
        <v>11.99</v>
      </c>
      <c r="AR10" s="46"/>
      <c r="AS10" s="46"/>
      <c r="AT10" s="46"/>
      <c r="AU10" s="46"/>
      <c r="AV10" s="46"/>
      <c r="AW10" s="46"/>
      <c r="AX10" s="46"/>
      <c r="AY10" s="46">
        <f>データ!V6</f>
        <v>52.21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102091</v>
      </c>
      <c r="D6" s="31">
        <f t="shared" si="3"/>
        <v>47</v>
      </c>
      <c r="E6" s="31">
        <f t="shared" si="3"/>
        <v>1</v>
      </c>
      <c r="F6" s="31">
        <f t="shared" si="3"/>
        <v>0</v>
      </c>
      <c r="G6" s="31">
        <f t="shared" si="3"/>
        <v>0</v>
      </c>
      <c r="H6" s="31" t="str">
        <f t="shared" si="3"/>
        <v>群馬県　藤岡市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0.93</v>
      </c>
      <c r="P6" s="32">
        <f t="shared" si="3"/>
        <v>2160</v>
      </c>
      <c r="Q6" s="32">
        <f t="shared" si="3"/>
        <v>67249</v>
      </c>
      <c r="R6" s="32">
        <f t="shared" si="3"/>
        <v>180.29</v>
      </c>
      <c r="S6" s="32">
        <f t="shared" si="3"/>
        <v>373</v>
      </c>
      <c r="T6" s="32">
        <f t="shared" si="3"/>
        <v>626</v>
      </c>
      <c r="U6" s="32">
        <f t="shared" si="3"/>
        <v>11.99</v>
      </c>
      <c r="V6" s="32">
        <f t="shared" si="3"/>
        <v>52.21</v>
      </c>
      <c r="W6" s="33">
        <f>IF(W7="",NA(),W7)</f>
        <v>85.85</v>
      </c>
      <c r="X6" s="33">
        <f t="shared" ref="X6:AF6" si="4">IF(X7="",NA(),X7)</f>
        <v>101.43</v>
      </c>
      <c r="Y6" s="33">
        <f t="shared" si="4"/>
        <v>85.15</v>
      </c>
      <c r="Z6" s="33">
        <f t="shared" si="4"/>
        <v>67.86</v>
      </c>
      <c r="AA6" s="33">
        <f t="shared" si="4"/>
        <v>65.209999999999994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639.04999999999995</v>
      </c>
      <c r="BE6" s="33">
        <f t="shared" ref="BE6:BM6" si="7">IF(BE7="",NA(),BE7)</f>
        <v>686.96</v>
      </c>
      <c r="BF6" s="33">
        <f t="shared" si="7"/>
        <v>860.14</v>
      </c>
      <c r="BG6" s="33">
        <f t="shared" si="7"/>
        <v>842.42</v>
      </c>
      <c r="BH6" s="33">
        <f t="shared" si="7"/>
        <v>931.63</v>
      </c>
      <c r="BI6" s="33">
        <f t="shared" si="7"/>
        <v>1442.51</v>
      </c>
      <c r="BJ6" s="33">
        <f t="shared" si="7"/>
        <v>1496.15</v>
      </c>
      <c r="BK6" s="33">
        <f t="shared" si="7"/>
        <v>1462.56</v>
      </c>
      <c r="BL6" s="33">
        <f t="shared" si="7"/>
        <v>1486.62</v>
      </c>
      <c r="BM6" s="33">
        <f t="shared" si="7"/>
        <v>1510.14</v>
      </c>
      <c r="BN6" s="32" t="str">
        <f>IF(BN7="","",IF(BN7="-","【-】","【"&amp;SUBSTITUTE(TEXT(BN7,"#,##0.00"),"-","△")&amp;"】"))</f>
        <v>【1,242.90】</v>
      </c>
      <c r="BO6" s="33">
        <f>IF(BO7="",NA(),BO7)</f>
        <v>34.369999999999997</v>
      </c>
      <c r="BP6" s="33">
        <f t="shared" ref="BP6:BX6" si="8">IF(BP7="",NA(),BP7)</f>
        <v>38.36</v>
      </c>
      <c r="BQ6" s="33">
        <f t="shared" si="8"/>
        <v>35.520000000000003</v>
      </c>
      <c r="BR6" s="33">
        <f t="shared" si="8"/>
        <v>30.05</v>
      </c>
      <c r="BS6" s="33">
        <f t="shared" si="8"/>
        <v>29.52</v>
      </c>
      <c r="BT6" s="33">
        <f t="shared" si="8"/>
        <v>33.299999999999997</v>
      </c>
      <c r="BU6" s="33">
        <f t="shared" si="8"/>
        <v>33.01</v>
      </c>
      <c r="BV6" s="33">
        <f t="shared" si="8"/>
        <v>32.39</v>
      </c>
      <c r="BW6" s="33">
        <f t="shared" si="8"/>
        <v>24.39</v>
      </c>
      <c r="BX6" s="33">
        <f t="shared" si="8"/>
        <v>22.67</v>
      </c>
      <c r="BY6" s="32" t="str">
        <f>IF(BY7="","",IF(BY7="-","【-】","【"&amp;SUBSTITUTE(TEXT(BY7,"#,##0.00"),"-","△")&amp;"】"))</f>
        <v>【33.35】</v>
      </c>
      <c r="BZ6" s="33">
        <f>IF(BZ7="",NA(),BZ7)</f>
        <v>348.33</v>
      </c>
      <c r="CA6" s="33">
        <f t="shared" ref="CA6:CI6" si="9">IF(CA7="",NA(),CA7)</f>
        <v>307.17</v>
      </c>
      <c r="CB6" s="33">
        <f t="shared" si="9"/>
        <v>337.33</v>
      </c>
      <c r="CC6" s="33">
        <f t="shared" si="9"/>
        <v>413.21</v>
      </c>
      <c r="CD6" s="33">
        <f t="shared" si="9"/>
        <v>426.83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41.9</v>
      </c>
      <c r="CL6" s="33">
        <f t="shared" ref="CL6:CT6" si="10">IF(CL7="",NA(),CL7)</f>
        <v>45.65</v>
      </c>
      <c r="CM6" s="33">
        <f t="shared" si="10"/>
        <v>41.47</v>
      </c>
      <c r="CN6" s="33">
        <f t="shared" si="10"/>
        <v>43.04</v>
      </c>
      <c r="CO6" s="33">
        <f t="shared" si="10"/>
        <v>41.74</v>
      </c>
      <c r="CP6" s="33">
        <f t="shared" si="10"/>
        <v>50.66</v>
      </c>
      <c r="CQ6" s="33">
        <f t="shared" si="10"/>
        <v>51.11</v>
      </c>
      <c r="CR6" s="33">
        <f t="shared" si="10"/>
        <v>50.49</v>
      </c>
      <c r="CS6" s="33">
        <f t="shared" si="10"/>
        <v>48.36</v>
      </c>
      <c r="CT6" s="33">
        <f t="shared" si="10"/>
        <v>48.7</v>
      </c>
      <c r="CU6" s="32" t="str">
        <f>IF(CU7="","",IF(CU7="-","【-】","【"&amp;SUBSTITUTE(TEXT(CU7,"#,##0.00"),"-","△")&amp;"】"))</f>
        <v>【57.58】</v>
      </c>
      <c r="CV6" s="33">
        <f>IF(CV7="",NA(),CV7)</f>
        <v>80.64</v>
      </c>
      <c r="CW6" s="33">
        <f t="shared" ref="CW6:DE6" si="11">IF(CW7="",NA(),CW7)</f>
        <v>81.8</v>
      </c>
      <c r="CX6" s="33">
        <f t="shared" si="11"/>
        <v>80.45</v>
      </c>
      <c r="CY6" s="33">
        <f t="shared" si="11"/>
        <v>75.319999999999993</v>
      </c>
      <c r="CZ6" s="33">
        <f t="shared" si="11"/>
        <v>74.08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1.66</v>
      </c>
      <c r="ED6" s="33">
        <f t="shared" ref="ED6:EL6" si="14">IF(ED7="",NA(),ED7)</f>
        <v>3.05</v>
      </c>
      <c r="EE6" s="33">
        <f t="shared" si="14"/>
        <v>1.82</v>
      </c>
      <c r="EF6" s="33">
        <f t="shared" si="14"/>
        <v>1.1100000000000001</v>
      </c>
      <c r="EG6" s="33">
        <f t="shared" si="14"/>
        <v>1.35</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102091</v>
      </c>
      <c r="D7" s="35">
        <v>47</v>
      </c>
      <c r="E7" s="35">
        <v>1</v>
      </c>
      <c r="F7" s="35">
        <v>0</v>
      </c>
      <c r="G7" s="35">
        <v>0</v>
      </c>
      <c r="H7" s="35" t="s">
        <v>93</v>
      </c>
      <c r="I7" s="35" t="s">
        <v>94</v>
      </c>
      <c r="J7" s="35" t="s">
        <v>95</v>
      </c>
      <c r="K7" s="35" t="s">
        <v>96</v>
      </c>
      <c r="L7" s="35" t="s">
        <v>97</v>
      </c>
      <c r="M7" s="36" t="s">
        <v>98</v>
      </c>
      <c r="N7" s="36" t="s">
        <v>99</v>
      </c>
      <c r="O7" s="36">
        <v>0.93</v>
      </c>
      <c r="P7" s="36">
        <v>2160</v>
      </c>
      <c r="Q7" s="36">
        <v>67249</v>
      </c>
      <c r="R7" s="36">
        <v>180.29</v>
      </c>
      <c r="S7" s="36">
        <v>373</v>
      </c>
      <c r="T7" s="36">
        <v>626</v>
      </c>
      <c r="U7" s="36">
        <v>11.99</v>
      </c>
      <c r="V7" s="36">
        <v>52.21</v>
      </c>
      <c r="W7" s="36">
        <v>85.85</v>
      </c>
      <c r="X7" s="36">
        <v>101.43</v>
      </c>
      <c r="Y7" s="36">
        <v>85.15</v>
      </c>
      <c r="Z7" s="36">
        <v>67.86</v>
      </c>
      <c r="AA7" s="36">
        <v>65.209999999999994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639.04999999999995</v>
      </c>
      <c r="BE7" s="36">
        <v>686.96</v>
      </c>
      <c r="BF7" s="36">
        <v>860.14</v>
      </c>
      <c r="BG7" s="36">
        <v>842.42</v>
      </c>
      <c r="BH7" s="36">
        <v>931.63</v>
      </c>
      <c r="BI7" s="36">
        <v>1442.51</v>
      </c>
      <c r="BJ7" s="36">
        <v>1496.15</v>
      </c>
      <c r="BK7" s="36">
        <v>1462.56</v>
      </c>
      <c r="BL7" s="36">
        <v>1486.62</v>
      </c>
      <c r="BM7" s="36">
        <v>1510.14</v>
      </c>
      <c r="BN7" s="36">
        <v>1242.9000000000001</v>
      </c>
      <c r="BO7" s="36">
        <v>34.369999999999997</v>
      </c>
      <c r="BP7" s="36">
        <v>38.36</v>
      </c>
      <c r="BQ7" s="36">
        <v>35.520000000000003</v>
      </c>
      <c r="BR7" s="36">
        <v>30.05</v>
      </c>
      <c r="BS7" s="36">
        <v>29.52</v>
      </c>
      <c r="BT7" s="36">
        <v>33.299999999999997</v>
      </c>
      <c r="BU7" s="36">
        <v>33.01</v>
      </c>
      <c r="BV7" s="36">
        <v>32.39</v>
      </c>
      <c r="BW7" s="36">
        <v>24.39</v>
      </c>
      <c r="BX7" s="36">
        <v>22.67</v>
      </c>
      <c r="BY7" s="36">
        <v>33.35</v>
      </c>
      <c r="BZ7" s="36">
        <v>348.33</v>
      </c>
      <c r="CA7" s="36">
        <v>307.17</v>
      </c>
      <c r="CB7" s="36">
        <v>337.33</v>
      </c>
      <c r="CC7" s="36">
        <v>413.21</v>
      </c>
      <c r="CD7" s="36">
        <v>426.83</v>
      </c>
      <c r="CE7" s="36">
        <v>526.57000000000005</v>
      </c>
      <c r="CF7" s="36">
        <v>523.08000000000004</v>
      </c>
      <c r="CG7" s="36">
        <v>530.83000000000004</v>
      </c>
      <c r="CH7" s="36">
        <v>734.18</v>
      </c>
      <c r="CI7" s="36">
        <v>789.62</v>
      </c>
      <c r="CJ7" s="36">
        <v>524.69000000000005</v>
      </c>
      <c r="CK7" s="36">
        <v>41.9</v>
      </c>
      <c r="CL7" s="36">
        <v>45.65</v>
      </c>
      <c r="CM7" s="36">
        <v>41.47</v>
      </c>
      <c r="CN7" s="36">
        <v>43.04</v>
      </c>
      <c r="CO7" s="36">
        <v>41.74</v>
      </c>
      <c r="CP7" s="36">
        <v>50.66</v>
      </c>
      <c r="CQ7" s="36">
        <v>51.11</v>
      </c>
      <c r="CR7" s="36">
        <v>50.49</v>
      </c>
      <c r="CS7" s="36">
        <v>48.36</v>
      </c>
      <c r="CT7" s="36">
        <v>48.7</v>
      </c>
      <c r="CU7" s="36">
        <v>57.58</v>
      </c>
      <c r="CV7" s="36">
        <v>80.64</v>
      </c>
      <c r="CW7" s="36">
        <v>81.8</v>
      </c>
      <c r="CX7" s="36">
        <v>80.45</v>
      </c>
      <c r="CY7" s="36">
        <v>75.319999999999993</v>
      </c>
      <c r="CZ7" s="36">
        <v>74.08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1.66</v>
      </c>
      <c r="ED7" s="36">
        <v>3.05</v>
      </c>
      <c r="EE7" s="36">
        <v>1.82</v>
      </c>
      <c r="EF7" s="36">
        <v>1.1100000000000001</v>
      </c>
      <c r="EG7" s="36">
        <v>1.35</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2017-01-25T07:18:28Z</cp:lastPrinted>
  <dcterms:created xsi:type="dcterms:W3CDTF">2016-12-02T02:16:49Z</dcterms:created>
  <dcterms:modified xsi:type="dcterms:W3CDTF">2017-02-15T01:54:45Z</dcterms:modified>
  <cp:category/>
</cp:coreProperties>
</file>