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c7a\地方債係（ls220d）\210-公営企業決算調査\02公営企業決算（法適用・全体とりまとめ）\H28(H27調査)\16_経営比較分析表\100_市町村回答\22_●嬬恋村\【0217提出】全体ファイル\"/>
    </mc:Choice>
  </mc:AlternateContent>
  <workbookProtection workbookPassword="864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AI10" i="4" s="1"/>
  <c r="S6" i="5"/>
  <c r="AY8" i="4" s="1"/>
  <c r="R6" i="5"/>
  <c r="Q6" i="5"/>
  <c r="AI8" i="4" s="1"/>
  <c r="P6" i="5"/>
  <c r="Z10" i="4" s="1"/>
  <c r="O6" i="5"/>
  <c r="N6" i="5"/>
  <c r="M6" i="5"/>
  <c r="B10" i="4" s="1"/>
  <c r="L6" i="5"/>
  <c r="Z8" i="4" s="1"/>
  <c r="K6" i="5"/>
  <c r="R8" i="4" s="1"/>
  <c r="J6" i="5"/>
  <c r="I6" i="5"/>
  <c r="B8" i="4" s="1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R10" i="4"/>
  <c r="J10" i="4"/>
  <c r="AQ8" i="4"/>
  <c r="J8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<sst xmlns="http://schemas.openxmlformats.org/spreadsheetml/2006/main" count="217" uniqueCount="107">
  <si>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</si>
  <si>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</si>
  <si>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</si>
  <si>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</si>
  <si>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</si>
  <si>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</si>
  <si>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</si>
  <si>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</si>
  <si>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</si>
  <si>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</si>
  <si>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</si>
  <si>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</si>
  <si>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</si>
  <si>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</si>
  <si>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</si>
  <si>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</si>
  <si>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</si>
  <si>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</si>
  <si>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</si>
  <si>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</si>
  <si>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</si>
  <si>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</si>
  <si>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</si>
  <si>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</si>
  <si>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</si>
  <si>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</si>
  <si>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</si>
  <si>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</si>
  <si>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</si>
  <si>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</si>
  <si>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</si>
  <si>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</si>
  <si>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</si>
  <si>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</si>
  <si>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</si>
  <si>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</si>
  <si>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</si>
  <si>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</si>
  <si>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</si>
  <si>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</si>
  <si>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</si>
  <si>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</si>
  <si>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</si>
  <si>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</si>
  <si>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</si>
  <si>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</si>
  <si>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</si>
  <si>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</si>
  <si>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</si>
  <si>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</si>
  <si>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</si>
  <si>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</si>
  <si>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</si>
  <si>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</si>
  <si>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</si>
  <si>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</si>
  <si>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</si>
  <si>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</si>
  <si>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</si>
  <si>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</si>
  <si>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</si>
  <si>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</si>
  <si>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</si>
  <si>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</si>
  <si>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</si>
  <si>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</si>
  <si>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</si>
  <si>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</si>
  <si>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</si>
  <si>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</si>
  <si>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</si>
  <si>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</si>
  <si>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</si>
  <si>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</si>
  <si>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</si>
  <si>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</si>
  <si>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</si>
  <si>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</si>
  <si>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</si>
  <si>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</si>
  <si>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</si>
  <si>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</si>
  <si>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</si>
  <si>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</si>
  <si>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</si>
  <si>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</si>
  <si>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</si>
  <si>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</si>
  <si>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</si>
  <si>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</si>
  <si>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</si>
  <si>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</si>
  <si>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</si>
  <si>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群馬県　嬬恋村</t>
  </si>
  <si>
    <t>法適用</t>
  </si>
  <si>
    <t>水道事業</t>
  </si>
  <si>
    <t>末端給水事業</t>
  </si>
  <si>
    <t>A9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</si>
  <si>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</si>
  <si>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</si>
  <si>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</si>
  <si>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</si>
  <si>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</si>
  <si>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</si>
  <si>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①経営収支比率について平成24年度より3年間単年度赤字が続いたが、平成27年度に黒字となったが、引き続き経営改善に取り組む必要がある。　　　　　　　　　　　　　　　②累積欠損金比率については、0である。　　　　　③流動比率については右肩下がりで推移していたが、27年度に若干改善がみられた。　　　　　　　④企業債残高対給水収益比率については、類似団体と比較すると低い数値となっている。　　　　　　⑤料金回収率については、平成24年度より100％を下回っていたが、平成27年度は100％を上回った。　　　　　　　　　　　 　　　　　　　　　⑥給水原価については、少しづつ改善が見られていて、類似団体と同程度となった。　　　　　　　　⑦施設利用率については、類似団体と同程度であるが、当村は季節による変動に注意する必要がある。⑧有収率については、対前年比で若干の改善が見られたが、類似団体と比較して依然として低い状況である。　　　　　　　　　　　　　　　　　　（2）現状、課題                              改善されている指標もあるが、依然として低い有収率と施設の老朽化は進んでいるため、｢経営戦略｣の策定等により、より計画的に経営改善に取り組む必要がある。</t>
    <rPh sb="1" eb="3">
      <t>ケイエイ</t>
    </rPh>
    <rPh sb="3" eb="5">
      <t>シュウシ</t>
    </rPh>
    <rPh sb="5" eb="7">
      <t>ヒリツ</t>
    </rPh>
    <rPh sb="11" eb="13">
      <t>ヘイセイ</t>
    </rPh>
    <rPh sb="15" eb="17">
      <t>ネンド</t>
    </rPh>
    <rPh sb="20" eb="22">
      <t>ネンカン</t>
    </rPh>
    <rPh sb="22" eb="25">
      <t>タンネンド</t>
    </rPh>
    <rPh sb="25" eb="27">
      <t>アカジ</t>
    </rPh>
    <rPh sb="28" eb="29">
      <t>ツヅ</t>
    </rPh>
    <rPh sb="33" eb="35">
      <t>ヘイセイ</t>
    </rPh>
    <rPh sb="37" eb="39">
      <t>ネンド</t>
    </rPh>
    <rPh sb="40" eb="42">
      <t>クロジ</t>
    </rPh>
    <rPh sb="48" eb="49">
      <t>ヒ</t>
    </rPh>
    <rPh sb="50" eb="51">
      <t>ツヅ</t>
    </rPh>
    <rPh sb="52" eb="54">
      <t>ケイエイ</t>
    </rPh>
    <rPh sb="54" eb="56">
      <t>カイゼン</t>
    </rPh>
    <rPh sb="57" eb="58">
      <t>ト</t>
    </rPh>
    <rPh sb="59" eb="60">
      <t>ク</t>
    </rPh>
    <rPh sb="61" eb="63">
      <t>ヒツヨウ</t>
    </rPh>
    <rPh sb="83" eb="85">
      <t>ルイセキ</t>
    </rPh>
    <rPh sb="85" eb="88">
      <t>ケッソンキン</t>
    </rPh>
    <rPh sb="88" eb="90">
      <t>ヒリツ</t>
    </rPh>
    <rPh sb="107" eb="109">
      <t>リュウドウ</t>
    </rPh>
    <rPh sb="109" eb="111">
      <t>ヒリツ</t>
    </rPh>
    <rPh sb="116" eb="118">
      <t>ミギカタ</t>
    </rPh>
    <rPh sb="118" eb="119">
      <t>サ</t>
    </rPh>
    <rPh sb="122" eb="124">
      <t>スイイ</t>
    </rPh>
    <rPh sb="132" eb="134">
      <t>ネンド</t>
    </rPh>
    <rPh sb="135" eb="137">
      <t>ジャッカン</t>
    </rPh>
    <rPh sb="137" eb="139">
      <t>カイゼン</t>
    </rPh>
    <rPh sb="153" eb="156">
      <t>キギョウサイ</t>
    </rPh>
    <rPh sb="156" eb="158">
      <t>ザンダカ</t>
    </rPh>
    <rPh sb="158" eb="159">
      <t>タイ</t>
    </rPh>
    <rPh sb="159" eb="161">
      <t>キュウスイ</t>
    </rPh>
    <rPh sb="161" eb="163">
      <t>シュウエキ</t>
    </rPh>
    <rPh sb="163" eb="165">
      <t>ヒリツ</t>
    </rPh>
    <rPh sb="171" eb="173">
      <t>ルイジ</t>
    </rPh>
    <rPh sb="173" eb="175">
      <t>ダンタイ</t>
    </rPh>
    <rPh sb="176" eb="178">
      <t>ヒカク</t>
    </rPh>
    <rPh sb="181" eb="182">
      <t>ヒク</t>
    </rPh>
    <rPh sb="183" eb="185">
      <t>スウチ</t>
    </rPh>
    <rPh sb="199" eb="201">
      <t>リョウキン</t>
    </rPh>
    <rPh sb="201" eb="203">
      <t>カイシュウ</t>
    </rPh>
    <rPh sb="203" eb="204">
      <t>リツ</t>
    </rPh>
    <rPh sb="210" eb="212">
      <t>ヘイセイ</t>
    </rPh>
    <rPh sb="214" eb="216">
      <t>ネンド</t>
    </rPh>
    <rPh sb="223" eb="225">
      <t>シタマワ</t>
    </rPh>
    <rPh sb="231" eb="233">
      <t>ヘイセイ</t>
    </rPh>
    <rPh sb="235" eb="237">
      <t>ネンド</t>
    </rPh>
    <rPh sb="243" eb="245">
      <t>ウワマワ</t>
    </rPh>
    <rPh sb="270" eb="274">
      <t>キュウスイゲンカ</t>
    </rPh>
    <rPh sb="280" eb="281">
      <t>スコ</t>
    </rPh>
    <rPh sb="284" eb="286">
      <t>カイゼン</t>
    </rPh>
    <rPh sb="287" eb="288">
      <t>ミ</t>
    </rPh>
    <rPh sb="294" eb="296">
      <t>ルイジ</t>
    </rPh>
    <rPh sb="296" eb="298">
      <t>ダンタイ</t>
    </rPh>
    <rPh sb="299" eb="302">
      <t>ドウテイド</t>
    </rPh>
    <rPh sb="316" eb="318">
      <t>シセツ</t>
    </rPh>
    <rPh sb="318" eb="321">
      <t>リヨウリツ</t>
    </rPh>
    <rPh sb="327" eb="329">
      <t>ルイジ</t>
    </rPh>
    <rPh sb="329" eb="331">
      <t>ダンタイ</t>
    </rPh>
    <rPh sb="332" eb="335">
      <t>ドウテイド</t>
    </rPh>
    <rPh sb="340" eb="342">
      <t>トウソン</t>
    </rPh>
    <rPh sb="343" eb="345">
      <t>キセツ</t>
    </rPh>
    <rPh sb="348" eb="350">
      <t>ヘンドウ</t>
    </rPh>
    <rPh sb="351" eb="353">
      <t>チュウイ</t>
    </rPh>
    <rPh sb="355" eb="357">
      <t>ヒツヨウ</t>
    </rPh>
    <rPh sb="362" eb="365">
      <t>ユウシュウリツ</t>
    </rPh>
    <rPh sb="371" eb="372">
      <t>タイ</t>
    </rPh>
    <rPh sb="372" eb="374">
      <t>ゼンネン</t>
    </rPh>
    <rPh sb="374" eb="375">
      <t>ヒ</t>
    </rPh>
    <rPh sb="376" eb="378">
      <t>ジャッカン</t>
    </rPh>
    <rPh sb="379" eb="381">
      <t>カイゼン</t>
    </rPh>
    <rPh sb="382" eb="383">
      <t>ミ</t>
    </rPh>
    <rPh sb="388" eb="390">
      <t>ルイジ</t>
    </rPh>
    <rPh sb="390" eb="392">
      <t>ダンタイ</t>
    </rPh>
    <rPh sb="393" eb="395">
      <t>ヒカク</t>
    </rPh>
    <rPh sb="397" eb="399">
      <t>イゼン</t>
    </rPh>
    <rPh sb="402" eb="403">
      <t>ヒク</t>
    </rPh>
    <rPh sb="404" eb="406">
      <t>ジョウキョウ</t>
    </rPh>
    <rPh sb="431" eb="433">
      <t>ゲンジョウ</t>
    </rPh>
    <rPh sb="434" eb="436">
      <t>カダイ</t>
    </rPh>
    <rPh sb="466" eb="468">
      <t>カイゼン</t>
    </rPh>
    <rPh sb="473" eb="475">
      <t>シヒョウ</t>
    </rPh>
    <rPh sb="480" eb="482">
      <t>イゼン</t>
    </rPh>
    <rPh sb="485" eb="486">
      <t>ヒク</t>
    </rPh>
    <rPh sb="487" eb="490">
      <t>ユウシュウリツ</t>
    </rPh>
    <rPh sb="491" eb="493">
      <t>シセツ</t>
    </rPh>
    <rPh sb="494" eb="497">
      <t>ロウキュウカ</t>
    </rPh>
    <rPh sb="498" eb="499">
      <t>スス</t>
    </rPh>
    <rPh sb="507" eb="509">
      <t>ケイエイ</t>
    </rPh>
    <rPh sb="509" eb="511">
      <t>センリャク</t>
    </rPh>
    <rPh sb="513" eb="515">
      <t>サクテイ</t>
    </rPh>
    <rPh sb="515" eb="516">
      <t>トウ</t>
    </rPh>
    <rPh sb="522" eb="525">
      <t>ケイカクテキ</t>
    </rPh>
    <phoneticPr fontId="4"/>
  </si>
  <si>
    <t>（1）各指標の分析　　　　　　　　　　　　　　①有形固定資産減価償却率については、類似団体の平均値を上回っているため、施設の老朽化が進んでいる。　　　　　　　　　　　　　　　　　　　　②管路経年変化率の状況については、②表では0となっているが実数は27年度において3.49％となっている。当村の上水道施設が別荘開発に伴い昭和30年代以降に給水開始されたことにより、現在の数値が低くなっているが、今後急激に上昇するものと思われる。　　　　　　　　　　　　　　　　　　　　　③管路更新率については、類似団体と同程度で低い状況となっている。今後更新が必要な管路が急激に増える事が予想される。　　　　　　　　　　（2）現状、課題　　　　　　　　　　　　　　　施設の老朽化が今後急激に進むことが予想されるため、｢経営戦略｣を策定し、施設の適正規模の把握と更新を計画的に進める必要がある。</t>
    <rPh sb="3" eb="4">
      <t>カク</t>
    </rPh>
    <rPh sb="4" eb="6">
      <t>シヒョウ</t>
    </rPh>
    <rPh sb="7" eb="9">
      <t>ブンセキ</t>
    </rPh>
    <rPh sb="24" eb="26">
      <t>ユウケイ</t>
    </rPh>
    <rPh sb="26" eb="30">
      <t>コテイシサン</t>
    </rPh>
    <rPh sb="30" eb="32">
      <t>ゲンカ</t>
    </rPh>
    <rPh sb="32" eb="34">
      <t>ショウキャク</t>
    </rPh>
    <rPh sb="34" eb="35">
      <t>リツ</t>
    </rPh>
    <rPh sb="41" eb="43">
      <t>ルイジ</t>
    </rPh>
    <rPh sb="43" eb="45">
      <t>ダンタイ</t>
    </rPh>
    <rPh sb="46" eb="48">
      <t>ヘイキン</t>
    </rPh>
    <rPh sb="48" eb="49">
      <t>チ</t>
    </rPh>
    <rPh sb="50" eb="52">
      <t>ウワマワ</t>
    </rPh>
    <rPh sb="59" eb="61">
      <t>シセツ</t>
    </rPh>
    <rPh sb="62" eb="65">
      <t>ロウキュウカ</t>
    </rPh>
    <rPh sb="66" eb="67">
      <t>スス</t>
    </rPh>
    <rPh sb="93" eb="95">
      <t>カンロ</t>
    </rPh>
    <rPh sb="95" eb="97">
      <t>ケイネン</t>
    </rPh>
    <rPh sb="97" eb="99">
      <t>ヘンカ</t>
    </rPh>
    <rPh sb="99" eb="100">
      <t>リツ</t>
    </rPh>
    <rPh sb="101" eb="103">
      <t>ジョウキョウ</t>
    </rPh>
    <rPh sb="110" eb="111">
      <t>ヒョウ</t>
    </rPh>
    <rPh sb="121" eb="123">
      <t>ジッスウ</t>
    </rPh>
    <rPh sb="126" eb="128">
      <t>ネンド</t>
    </rPh>
    <rPh sb="144" eb="145">
      <t>トウ</t>
    </rPh>
    <rPh sb="145" eb="146">
      <t>ムラ</t>
    </rPh>
    <rPh sb="147" eb="148">
      <t>ジョウ</t>
    </rPh>
    <rPh sb="148" eb="150">
      <t>スイドウ</t>
    </rPh>
    <rPh sb="150" eb="152">
      <t>シセツ</t>
    </rPh>
    <rPh sb="153" eb="155">
      <t>ベッソウ</t>
    </rPh>
    <rPh sb="155" eb="157">
      <t>カイハツ</t>
    </rPh>
    <rPh sb="158" eb="159">
      <t>トモナ</t>
    </rPh>
    <rPh sb="160" eb="162">
      <t>ショウワ</t>
    </rPh>
    <rPh sb="164" eb="166">
      <t>ネンダイ</t>
    </rPh>
    <rPh sb="166" eb="168">
      <t>イコウ</t>
    </rPh>
    <rPh sb="169" eb="171">
      <t>キュウスイ</t>
    </rPh>
    <rPh sb="171" eb="173">
      <t>カイシ</t>
    </rPh>
    <rPh sb="182" eb="184">
      <t>ゲンザイ</t>
    </rPh>
    <rPh sb="185" eb="187">
      <t>スウチ</t>
    </rPh>
    <rPh sb="188" eb="189">
      <t>ヒク</t>
    </rPh>
    <rPh sb="197" eb="199">
      <t>コンゴ</t>
    </rPh>
    <rPh sb="199" eb="201">
      <t>キュウゲキ</t>
    </rPh>
    <rPh sb="202" eb="204">
      <t>ジョウショウ</t>
    </rPh>
    <rPh sb="209" eb="210">
      <t>オモ</t>
    </rPh>
    <rPh sb="236" eb="238">
      <t>カンロ</t>
    </rPh>
    <rPh sb="238" eb="240">
      <t>コウシン</t>
    </rPh>
    <rPh sb="240" eb="241">
      <t>リツ</t>
    </rPh>
    <rPh sb="247" eb="249">
      <t>ルイジ</t>
    </rPh>
    <rPh sb="249" eb="251">
      <t>ダンタイ</t>
    </rPh>
    <rPh sb="252" eb="255">
      <t>ドウテイド</t>
    </rPh>
    <rPh sb="256" eb="257">
      <t>ヒク</t>
    </rPh>
    <rPh sb="258" eb="260">
      <t>ジョウキョウ</t>
    </rPh>
    <rPh sb="267" eb="269">
      <t>コンゴ</t>
    </rPh>
    <rPh sb="269" eb="271">
      <t>コウシン</t>
    </rPh>
    <rPh sb="272" eb="274">
      <t>ヒツヨウ</t>
    </rPh>
    <rPh sb="275" eb="277">
      <t>カンロ</t>
    </rPh>
    <rPh sb="278" eb="280">
      <t>キュウゲキ</t>
    </rPh>
    <rPh sb="281" eb="282">
      <t>フ</t>
    </rPh>
    <rPh sb="284" eb="285">
      <t>コト</t>
    </rPh>
    <rPh sb="286" eb="288">
      <t>ヨソウ</t>
    </rPh>
    <rPh sb="305" eb="307">
      <t>ゲンジョウ</t>
    </rPh>
    <rPh sb="308" eb="310">
      <t>カダイ</t>
    </rPh>
    <rPh sb="325" eb="327">
      <t>シセツ</t>
    </rPh>
    <rPh sb="328" eb="331">
      <t>ロウキュウカ</t>
    </rPh>
    <rPh sb="332" eb="334">
      <t>コンゴ</t>
    </rPh>
    <rPh sb="334" eb="336">
      <t>キュウゲキ</t>
    </rPh>
    <rPh sb="337" eb="338">
      <t>スス</t>
    </rPh>
    <rPh sb="342" eb="344">
      <t>ヨソウ</t>
    </rPh>
    <rPh sb="351" eb="353">
      <t>ケイエイ</t>
    </rPh>
    <rPh sb="353" eb="355">
      <t>センリャク</t>
    </rPh>
    <rPh sb="357" eb="359">
      <t>サクテイ</t>
    </rPh>
    <rPh sb="361" eb="363">
      <t>シセツ</t>
    </rPh>
    <rPh sb="364" eb="366">
      <t>テキセイ</t>
    </rPh>
    <rPh sb="366" eb="368">
      <t>キボ</t>
    </rPh>
    <rPh sb="369" eb="371">
      <t>ハアク</t>
    </rPh>
    <rPh sb="372" eb="374">
      <t>コウシン</t>
    </rPh>
    <rPh sb="375" eb="378">
      <t>ケイカクテキ</t>
    </rPh>
    <rPh sb="379" eb="380">
      <t>スス</t>
    </rPh>
    <rPh sb="382" eb="384">
      <t>ヒツヨウ</t>
    </rPh>
    <phoneticPr fontId="4"/>
  </si>
  <si>
    <t>（1）課題　　　　　　　　　　　　　　　　　　経常収支が若干改善されたが、料金収入の減少傾向はつづいている。また、別荘地を主な給水区域としていることもあり、給水戸数に対して管路延長が長くなっている。今後も給水戸数の減少が見込まれるため、適正規模の把握をしながら、施設の更新が必要となる。　　　　　　　　　　　　　　　　（2）改善に向けた取組　　　　　　　　　　　　今後も料金収入の減少が見込まれ、また、管路の急激な老朽化も予想されるため、より一層の計画的投資と経営改善に取り組む必要があるため、｢経営戦略｣を策定し、漏水対策や施設の更新等に取り組む必要がある。</t>
    <rPh sb="3" eb="5">
      <t>カダイ</t>
    </rPh>
    <rPh sb="23" eb="25">
      <t>ケイジョウ</t>
    </rPh>
    <rPh sb="25" eb="27">
      <t>シュウシ</t>
    </rPh>
    <rPh sb="28" eb="30">
      <t>ジャッカン</t>
    </rPh>
    <rPh sb="30" eb="32">
      <t>カイゼン</t>
    </rPh>
    <rPh sb="37" eb="39">
      <t>リョウキン</t>
    </rPh>
    <rPh sb="39" eb="41">
      <t>シュウニュウ</t>
    </rPh>
    <rPh sb="42" eb="44">
      <t>ゲンショウ</t>
    </rPh>
    <rPh sb="44" eb="46">
      <t>ケイコウ</t>
    </rPh>
    <rPh sb="57" eb="60">
      <t>ベッソウチ</t>
    </rPh>
    <rPh sb="61" eb="62">
      <t>オモ</t>
    </rPh>
    <rPh sb="63" eb="65">
      <t>キュウスイ</t>
    </rPh>
    <rPh sb="65" eb="67">
      <t>クイキ</t>
    </rPh>
    <rPh sb="78" eb="80">
      <t>キュウスイ</t>
    </rPh>
    <rPh sb="80" eb="82">
      <t>コスウ</t>
    </rPh>
    <rPh sb="83" eb="84">
      <t>タイ</t>
    </rPh>
    <rPh sb="86" eb="88">
      <t>カンロ</t>
    </rPh>
    <rPh sb="88" eb="90">
      <t>エンチョウ</t>
    </rPh>
    <rPh sb="91" eb="92">
      <t>ナガ</t>
    </rPh>
    <rPh sb="99" eb="101">
      <t>コンゴ</t>
    </rPh>
    <rPh sb="102" eb="104">
      <t>キュウスイ</t>
    </rPh>
    <rPh sb="104" eb="106">
      <t>コスウ</t>
    </rPh>
    <rPh sb="107" eb="109">
      <t>ゲンショウ</t>
    </rPh>
    <rPh sb="110" eb="112">
      <t>ミコ</t>
    </rPh>
    <rPh sb="118" eb="120">
      <t>テキセイ</t>
    </rPh>
    <rPh sb="120" eb="122">
      <t>キボ</t>
    </rPh>
    <rPh sb="123" eb="125">
      <t>ハアク</t>
    </rPh>
    <rPh sb="131" eb="133">
      <t>シセツ</t>
    </rPh>
    <rPh sb="134" eb="136">
      <t>コウシン</t>
    </rPh>
    <rPh sb="137" eb="139">
      <t>ヒツヨウ</t>
    </rPh>
    <rPh sb="162" eb="164">
      <t>カイゼン</t>
    </rPh>
    <rPh sb="165" eb="166">
      <t>ム</t>
    </rPh>
    <rPh sb="168" eb="170">
      <t>トリクミ</t>
    </rPh>
    <rPh sb="182" eb="184">
      <t>コンゴ</t>
    </rPh>
    <rPh sb="185" eb="187">
      <t>リョウキン</t>
    </rPh>
    <rPh sb="187" eb="189">
      <t>シュウニュウ</t>
    </rPh>
    <rPh sb="190" eb="192">
      <t>ゲンショウ</t>
    </rPh>
    <rPh sb="193" eb="195">
      <t>ミコ</t>
    </rPh>
    <rPh sb="201" eb="203">
      <t>カンロ</t>
    </rPh>
    <rPh sb="204" eb="206">
      <t>キュウゲキ</t>
    </rPh>
    <rPh sb="207" eb="210">
      <t>ロウキュウカ</t>
    </rPh>
    <rPh sb="211" eb="213">
      <t>ヨソウ</t>
    </rPh>
    <rPh sb="221" eb="223">
      <t>イッソウ</t>
    </rPh>
    <rPh sb="224" eb="227">
      <t>ケイカクテキ</t>
    </rPh>
    <rPh sb="227" eb="229">
      <t>トウシ</t>
    </rPh>
    <rPh sb="230" eb="232">
      <t>ケイエイ</t>
    </rPh>
    <rPh sb="232" eb="234">
      <t>カイゼン</t>
    </rPh>
    <rPh sb="235" eb="236">
      <t>ト</t>
    </rPh>
    <rPh sb="237" eb="238">
      <t>ク</t>
    </rPh>
    <rPh sb="239" eb="241">
      <t>ヒツヨウ</t>
    </rPh>
    <rPh sb="248" eb="250">
      <t>ケイエイ</t>
    </rPh>
    <rPh sb="250" eb="252">
      <t>センリャク</t>
    </rPh>
    <rPh sb="254" eb="256">
      <t>サクテイ</t>
    </rPh>
    <rPh sb="258" eb="260">
      <t>ロウスイ</t>
    </rPh>
    <rPh sb="260" eb="262">
      <t>タイサク</t>
    </rPh>
    <rPh sb="263" eb="265">
      <t>シセツ</t>
    </rPh>
    <rPh sb="266" eb="268">
      <t>コウシン</t>
    </rPh>
    <rPh sb="268" eb="269">
      <t>トウ</t>
    </rPh>
    <rPh sb="270" eb="271">
      <t>ト</t>
    </rPh>
    <rPh sb="272" eb="273">
      <t>ク</t>
    </rPh>
    <rPh sb="274" eb="276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</si>
</sst>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1.52</c:v>
                </c:pt>
                <c:pt idx="1">
                  <c:v>1.43</c:v>
                </c:pt>
                <c:pt idx="2">
                  <c:v>0.84</c:v>
                </c:pt>
                <c:pt idx="3" formatCode="#,##0.00;&quot;△&quot;#,##0.00">
                  <c:v>0</c:v>
                </c:pt>
                <c:pt idx="4">
                  <c:v>0.34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564736"/>
        <c:axId val="152676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0.5</c:v>
                </c:pt>
                <c:pt idx="1">
                  <c:v>0.62</c:v>
                </c:pt>
                <c:pt idx="2">
                  <c:v>0.23</c:v>
                </c:pt>
                <c:pt idx="3">
                  <c:v>0.34</c:v>
                </c:pt>
                <c:pt idx="4">
                  <c:v>0.28999999999999998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64736"/>
        <c:axId val="152676728"/>
      </c:lineChart>
      <c:dateAx>
        <c:axId val="58564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2676728"/>
        <c:crosses val="autoZero"/>
        <c:auto val="1"/>
        <c:lblOffset val="100"/>
        <c:baseTimeUnit val="years"/>
      </c:dateAx>
      <c:valAx>
        <c:axId val="152676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8564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31.7</c:v>
                </c:pt>
                <c:pt idx="1">
                  <c:v>29.01</c:v>
                </c:pt>
                <c:pt idx="2">
                  <c:v>41.89</c:v>
                </c:pt>
                <c:pt idx="3">
                  <c:v>46.77</c:v>
                </c:pt>
                <c:pt idx="4">
                  <c:v>42.82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886360"/>
        <c:axId val="232886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38.770000000000003</c:v>
                </c:pt>
                <c:pt idx="1">
                  <c:v>40.119999999999997</c:v>
                </c:pt>
                <c:pt idx="2">
                  <c:v>41.24</c:v>
                </c:pt>
                <c:pt idx="3">
                  <c:v>40.700000000000003</c:v>
                </c:pt>
                <c:pt idx="4">
                  <c:v>39.909999999999997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886360"/>
        <c:axId val="232886752"/>
      </c:lineChart>
      <c:dateAx>
        <c:axId val="232886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2886752"/>
        <c:crosses val="autoZero"/>
        <c:auto val="1"/>
        <c:lblOffset val="100"/>
        <c:baseTimeUnit val="years"/>
      </c:dateAx>
      <c:valAx>
        <c:axId val="232886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2886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50.63</c:v>
                </c:pt>
                <c:pt idx="1">
                  <c:v>53.1</c:v>
                </c:pt>
                <c:pt idx="2">
                  <c:v>36.81</c:v>
                </c:pt>
                <c:pt idx="3">
                  <c:v>33.770000000000003</c:v>
                </c:pt>
                <c:pt idx="4">
                  <c:v>35.159999999999997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887928"/>
        <c:axId val="232937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77.69</c:v>
                </c:pt>
                <c:pt idx="1">
                  <c:v>76.87</c:v>
                </c:pt>
                <c:pt idx="2">
                  <c:v>74.900000000000006</c:v>
                </c:pt>
                <c:pt idx="3">
                  <c:v>74.61</c:v>
                </c:pt>
                <c:pt idx="4">
                  <c:v>75.62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887928"/>
        <c:axId val="232937704"/>
      </c:lineChart>
      <c:dateAx>
        <c:axId val="232887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2937704"/>
        <c:crosses val="autoZero"/>
        <c:auto val="1"/>
        <c:lblOffset val="100"/>
        <c:baseTimeUnit val="years"/>
      </c:dateAx>
      <c:valAx>
        <c:axId val="232937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2887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103.06</c:v>
                </c:pt>
                <c:pt idx="1">
                  <c:v>96.26</c:v>
                </c:pt>
                <c:pt idx="2">
                  <c:v>86.8</c:v>
                </c:pt>
                <c:pt idx="3">
                  <c:v>97.84</c:v>
                </c:pt>
                <c:pt idx="4">
                  <c:v>130.5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406728"/>
        <c:axId val="4660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100.54</c:v>
                </c:pt>
                <c:pt idx="1">
                  <c:v>100.73</c:v>
                </c:pt>
                <c:pt idx="2">
                  <c:v>109.5</c:v>
                </c:pt>
                <c:pt idx="3">
                  <c:v>106.28</c:v>
                </c:pt>
                <c:pt idx="4">
                  <c:v>108.35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06728"/>
        <c:axId val="4660880"/>
      </c:lineChart>
      <c:dateAx>
        <c:axId val="111406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60880"/>
        <c:crosses val="autoZero"/>
        <c:auto val="1"/>
        <c:lblOffset val="100"/>
        <c:baseTimeUnit val="years"/>
      </c:dateAx>
      <c:valAx>
        <c:axId val="4660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406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45.27</c:v>
                </c:pt>
                <c:pt idx="1">
                  <c:v>46.7</c:v>
                </c:pt>
                <c:pt idx="2">
                  <c:v>52.58</c:v>
                </c:pt>
                <c:pt idx="3">
                  <c:v>55.13</c:v>
                </c:pt>
                <c:pt idx="4">
                  <c:v>56.94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507424"/>
        <c:axId val="58512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37.409999999999997</c:v>
                </c:pt>
                <c:pt idx="1">
                  <c:v>38.520000000000003</c:v>
                </c:pt>
                <c:pt idx="2">
                  <c:v>39.049999999999997</c:v>
                </c:pt>
                <c:pt idx="3">
                  <c:v>50.44</c:v>
                </c:pt>
                <c:pt idx="4">
                  <c:v>51.44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507424"/>
        <c:axId val="58512984"/>
      </c:lineChart>
      <c:dateAx>
        <c:axId val="150507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8512984"/>
        <c:crosses val="autoZero"/>
        <c:auto val="1"/>
        <c:lblOffset val="100"/>
        <c:baseTimeUnit val="years"/>
      </c:dateAx>
      <c:valAx>
        <c:axId val="58512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507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1.01</c:v>
                </c:pt>
                <c:pt idx="3" formatCode="#,##0.00;&quot;△&quot;#,##0.00;&quot;-&quot;">
                  <c:v>1.64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065872"/>
        <c:axId val="153066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5.74</c:v>
                </c:pt>
                <c:pt idx="1">
                  <c:v>6.76</c:v>
                </c:pt>
                <c:pt idx="2">
                  <c:v>8.18</c:v>
                </c:pt>
                <c:pt idx="3">
                  <c:v>9.64</c:v>
                </c:pt>
                <c:pt idx="4">
                  <c:v>11.68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65872"/>
        <c:axId val="153066256"/>
      </c:lineChart>
      <c:dateAx>
        <c:axId val="153065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3066256"/>
        <c:crosses val="autoZero"/>
        <c:auto val="1"/>
        <c:lblOffset val="100"/>
        <c:baseTimeUnit val="years"/>
      </c:dateAx>
      <c:valAx>
        <c:axId val="153066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3065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062264"/>
        <c:axId val="153148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46.21</c:v>
                </c:pt>
                <c:pt idx="1">
                  <c:v>50.06</c:v>
                </c:pt>
                <c:pt idx="2">
                  <c:v>44.3</c:v>
                </c:pt>
                <c:pt idx="3">
                  <c:v>32.31</c:v>
                </c:pt>
                <c:pt idx="4">
                  <c:v>26.85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62264"/>
        <c:axId val="153148112"/>
      </c:lineChart>
      <c:dateAx>
        <c:axId val="153062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3148112"/>
        <c:crosses val="autoZero"/>
        <c:auto val="1"/>
        <c:lblOffset val="100"/>
        <c:baseTimeUnit val="years"/>
      </c:dateAx>
      <c:valAx>
        <c:axId val="1531481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3062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2998.19</c:v>
                </c:pt>
                <c:pt idx="1">
                  <c:v>2492.62</c:v>
                </c:pt>
                <c:pt idx="2">
                  <c:v>2032.59</c:v>
                </c:pt>
                <c:pt idx="3">
                  <c:v>879.08</c:v>
                </c:pt>
                <c:pt idx="4">
                  <c:v>1063.42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149680"/>
        <c:axId val="153198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2046.32</c:v>
                </c:pt>
                <c:pt idx="1">
                  <c:v>2322.9699999999998</c:v>
                </c:pt>
                <c:pt idx="2">
                  <c:v>2098.87</c:v>
                </c:pt>
                <c:pt idx="3">
                  <c:v>571.29999999999995</c:v>
                </c:pt>
                <c:pt idx="4">
                  <c:v>527.82000000000005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149680"/>
        <c:axId val="153198368"/>
      </c:lineChart>
      <c:dateAx>
        <c:axId val="153149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3198368"/>
        <c:crosses val="autoZero"/>
        <c:auto val="1"/>
        <c:lblOffset val="100"/>
        <c:baseTimeUnit val="years"/>
      </c:dateAx>
      <c:valAx>
        <c:axId val="1531983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3149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292.5</c:v>
                </c:pt>
                <c:pt idx="1">
                  <c:v>284.39999999999998</c:v>
                </c:pt>
                <c:pt idx="2">
                  <c:v>262.22000000000003</c:v>
                </c:pt>
                <c:pt idx="3">
                  <c:v>250.17</c:v>
                </c:pt>
                <c:pt idx="4">
                  <c:v>242.55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149288"/>
        <c:axId val="153199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592.66999999999996</c:v>
                </c:pt>
                <c:pt idx="1">
                  <c:v>547.41999999999996</c:v>
                </c:pt>
                <c:pt idx="2">
                  <c:v>536.9</c:v>
                </c:pt>
                <c:pt idx="3">
                  <c:v>495.43</c:v>
                </c:pt>
                <c:pt idx="4">
                  <c:v>488.5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149288"/>
        <c:axId val="153199544"/>
      </c:lineChart>
      <c:dateAx>
        <c:axId val="153149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3199544"/>
        <c:crosses val="autoZero"/>
        <c:auto val="1"/>
        <c:lblOffset val="100"/>
        <c:baseTimeUnit val="years"/>
      </c:dateAx>
      <c:valAx>
        <c:axId val="1531995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3149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100.07</c:v>
                </c:pt>
                <c:pt idx="1">
                  <c:v>91.13</c:v>
                </c:pt>
                <c:pt idx="2">
                  <c:v>84.51</c:v>
                </c:pt>
                <c:pt idx="3">
                  <c:v>95.64</c:v>
                </c:pt>
                <c:pt idx="4">
                  <c:v>134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085080"/>
        <c:axId val="153084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81.56</c:v>
                </c:pt>
                <c:pt idx="1">
                  <c:v>80.62</c:v>
                </c:pt>
                <c:pt idx="2">
                  <c:v>80.010000000000005</c:v>
                </c:pt>
                <c:pt idx="3">
                  <c:v>81.900000000000006</c:v>
                </c:pt>
                <c:pt idx="4">
                  <c:v>82.42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85080"/>
        <c:axId val="153084688"/>
      </c:lineChart>
      <c:dateAx>
        <c:axId val="153085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3084688"/>
        <c:crosses val="autoZero"/>
        <c:auto val="1"/>
        <c:lblOffset val="100"/>
        <c:baseTimeUnit val="years"/>
      </c:dateAx>
      <c:valAx>
        <c:axId val="153084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3085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254.75</c:v>
                </c:pt>
                <c:pt idx="1">
                  <c:v>286.66000000000003</c:v>
                </c:pt>
                <c:pt idx="2">
                  <c:v>317.8</c:v>
                </c:pt>
                <c:pt idx="3">
                  <c:v>270.61</c:v>
                </c:pt>
                <c:pt idx="4">
                  <c:v>195.28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309208"/>
        <c:axId val="233309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227.44</c:v>
                </c:pt>
                <c:pt idx="1">
                  <c:v>229.31</c:v>
                </c:pt>
                <c:pt idx="2">
                  <c:v>232.46</c:v>
                </c:pt>
                <c:pt idx="3">
                  <c:v>227.97</c:v>
                </c:pt>
                <c:pt idx="4">
                  <c:v>226.99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309208"/>
        <c:axId val="233309600"/>
      </c:lineChart>
      <c:dateAx>
        <c:axId val="233309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3309600"/>
        <c:crosses val="autoZero"/>
        <c:auto val="1"/>
        <c:lblOffset val="100"/>
        <c:baseTimeUnit val="years"/>
      </c:dateAx>
      <c:valAx>
        <c:axId val="233309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3309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群馬県　嬬恋村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A9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9906</v>
      </c>
      <c r="AJ8" s="56"/>
      <c r="AK8" s="56"/>
      <c r="AL8" s="56"/>
      <c r="AM8" s="56"/>
      <c r="AN8" s="56"/>
      <c r="AO8" s="56"/>
      <c r="AP8" s="57"/>
      <c r="AQ8" s="47">
        <f>データ!R6</f>
        <v>337.58</v>
      </c>
      <c r="AR8" s="47"/>
      <c r="AS8" s="47"/>
      <c r="AT8" s="47"/>
      <c r="AU8" s="47"/>
      <c r="AV8" s="47"/>
      <c r="AW8" s="47"/>
      <c r="AX8" s="47"/>
      <c r="AY8" s="47">
        <f>データ!S6</f>
        <v>29.34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76.22</v>
      </c>
      <c r="K10" s="47"/>
      <c r="L10" s="47"/>
      <c r="M10" s="47"/>
      <c r="N10" s="47"/>
      <c r="O10" s="47"/>
      <c r="P10" s="47"/>
      <c r="Q10" s="47"/>
      <c r="R10" s="47">
        <f>データ!O6</f>
        <v>29.44</v>
      </c>
      <c r="S10" s="47"/>
      <c r="T10" s="47"/>
      <c r="U10" s="47"/>
      <c r="V10" s="47"/>
      <c r="W10" s="47"/>
      <c r="X10" s="47"/>
      <c r="Y10" s="47"/>
      <c r="Z10" s="78">
        <f>データ!P6</f>
        <v>1576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2886</v>
      </c>
      <c r="AJ10" s="78"/>
      <c r="AK10" s="78"/>
      <c r="AL10" s="78"/>
      <c r="AM10" s="78"/>
      <c r="AN10" s="78"/>
      <c r="AO10" s="78"/>
      <c r="AP10" s="78"/>
      <c r="AQ10" s="47">
        <f>データ!U6</f>
        <v>16</v>
      </c>
      <c r="AR10" s="47"/>
      <c r="AS10" s="47"/>
      <c r="AT10" s="47"/>
      <c r="AU10" s="47"/>
      <c r="AV10" s="47"/>
      <c r="AW10" s="47"/>
      <c r="AX10" s="47"/>
      <c r="AY10" s="47">
        <f>データ!V6</f>
        <v>180.38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104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105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106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104256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群馬県　嬬恋村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A9</v>
      </c>
      <c r="M6" s="32" t="str">
        <f t="shared" si="3"/>
        <v>-</v>
      </c>
      <c r="N6" s="32">
        <f t="shared" si="3"/>
        <v>76.22</v>
      </c>
      <c r="O6" s="32">
        <f t="shared" si="3"/>
        <v>29.44</v>
      </c>
      <c r="P6" s="32">
        <f t="shared" si="3"/>
        <v>1576</v>
      </c>
      <c r="Q6" s="32">
        <f t="shared" si="3"/>
        <v>9906</v>
      </c>
      <c r="R6" s="32">
        <f t="shared" si="3"/>
        <v>337.58</v>
      </c>
      <c r="S6" s="32">
        <f t="shared" si="3"/>
        <v>29.34</v>
      </c>
      <c r="T6" s="32">
        <f t="shared" si="3"/>
        <v>2886</v>
      </c>
      <c r="U6" s="32">
        <f t="shared" si="3"/>
        <v>16</v>
      </c>
      <c r="V6" s="32">
        <f t="shared" si="3"/>
        <v>180.38</v>
      </c>
      <c r="W6" s="33">
        <f>IF(W7="",NA(),W7)</f>
        <v>103.06</v>
      </c>
      <c r="X6" s="33">
        <f t="shared" ref="X6:AF6" si="4">IF(X7="",NA(),X7)</f>
        <v>96.26</v>
      </c>
      <c r="Y6" s="33">
        <f t="shared" si="4"/>
        <v>86.8</v>
      </c>
      <c r="Z6" s="33">
        <f t="shared" si="4"/>
        <v>97.84</v>
      </c>
      <c r="AA6" s="33">
        <f t="shared" si="4"/>
        <v>130.5</v>
      </c>
      <c r="AB6" s="33">
        <f t="shared" si="4"/>
        <v>100.54</v>
      </c>
      <c r="AC6" s="33">
        <f t="shared" si="4"/>
        <v>100.73</v>
      </c>
      <c r="AD6" s="33">
        <f t="shared" si="4"/>
        <v>109.5</v>
      </c>
      <c r="AE6" s="33">
        <f t="shared" si="4"/>
        <v>106.28</v>
      </c>
      <c r="AF6" s="33">
        <f t="shared" si="4"/>
        <v>108.35</v>
      </c>
      <c r="AG6" s="32" t="str">
        <f>IF(AG7="","",IF(AG7="-","【-】","【"&amp;SUBSTITUTE(TEXT(AG7,"#,##0.00"),"-","△")&amp;"】"))</f>
        <v>【113.56】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46.21</v>
      </c>
      <c r="AN6" s="33">
        <f t="shared" si="5"/>
        <v>50.06</v>
      </c>
      <c r="AO6" s="33">
        <f t="shared" si="5"/>
        <v>44.3</v>
      </c>
      <c r="AP6" s="33">
        <f t="shared" si="5"/>
        <v>32.31</v>
      </c>
      <c r="AQ6" s="33">
        <f t="shared" si="5"/>
        <v>26.85</v>
      </c>
      <c r="AR6" s="32" t="str">
        <f>IF(AR7="","",IF(AR7="-","【-】","【"&amp;SUBSTITUTE(TEXT(AR7,"#,##0.00"),"-","△")&amp;"】"))</f>
        <v>【0.87】</v>
      </c>
      <c r="AS6" s="33">
        <f>IF(AS7="",NA(),AS7)</f>
        <v>2998.19</v>
      </c>
      <c r="AT6" s="33">
        <f t="shared" ref="AT6:BB6" si="6">IF(AT7="",NA(),AT7)</f>
        <v>2492.62</v>
      </c>
      <c r="AU6" s="33">
        <f t="shared" si="6"/>
        <v>2032.59</v>
      </c>
      <c r="AV6" s="33">
        <f t="shared" si="6"/>
        <v>879.08</v>
      </c>
      <c r="AW6" s="33">
        <f t="shared" si="6"/>
        <v>1063.42</v>
      </c>
      <c r="AX6" s="33">
        <f t="shared" si="6"/>
        <v>2046.32</v>
      </c>
      <c r="AY6" s="33">
        <f t="shared" si="6"/>
        <v>2322.9699999999998</v>
      </c>
      <c r="AZ6" s="33">
        <f t="shared" si="6"/>
        <v>2098.87</v>
      </c>
      <c r="BA6" s="33">
        <f t="shared" si="6"/>
        <v>571.29999999999995</v>
      </c>
      <c r="BB6" s="33">
        <f t="shared" si="6"/>
        <v>527.82000000000005</v>
      </c>
      <c r="BC6" s="32" t="str">
        <f>IF(BC7="","",IF(BC7="-","【-】","【"&amp;SUBSTITUTE(TEXT(BC7,"#,##0.00"),"-","△")&amp;"】"))</f>
        <v>【262.74】</v>
      </c>
      <c r="BD6" s="33">
        <f>IF(BD7="",NA(),BD7)</f>
        <v>292.5</v>
      </c>
      <c r="BE6" s="33">
        <f t="shared" ref="BE6:BM6" si="7">IF(BE7="",NA(),BE7)</f>
        <v>284.39999999999998</v>
      </c>
      <c r="BF6" s="33">
        <f t="shared" si="7"/>
        <v>262.22000000000003</v>
      </c>
      <c r="BG6" s="33">
        <f t="shared" si="7"/>
        <v>250.17</v>
      </c>
      <c r="BH6" s="33">
        <f t="shared" si="7"/>
        <v>242.55</v>
      </c>
      <c r="BI6" s="33">
        <f t="shared" si="7"/>
        <v>592.66999999999996</v>
      </c>
      <c r="BJ6" s="33">
        <f t="shared" si="7"/>
        <v>547.41999999999996</v>
      </c>
      <c r="BK6" s="33">
        <f t="shared" si="7"/>
        <v>536.9</v>
      </c>
      <c r="BL6" s="33">
        <f t="shared" si="7"/>
        <v>495.43</v>
      </c>
      <c r="BM6" s="33">
        <f t="shared" si="7"/>
        <v>488.5</v>
      </c>
      <c r="BN6" s="32" t="str">
        <f>IF(BN7="","",IF(BN7="-","【-】","【"&amp;SUBSTITUTE(TEXT(BN7,"#,##0.00"),"-","△")&amp;"】"))</f>
        <v>【276.38】</v>
      </c>
      <c r="BO6" s="33">
        <f>IF(BO7="",NA(),BO7)</f>
        <v>100.07</v>
      </c>
      <c r="BP6" s="33">
        <f t="shared" ref="BP6:BX6" si="8">IF(BP7="",NA(),BP7)</f>
        <v>91.13</v>
      </c>
      <c r="BQ6" s="33">
        <f t="shared" si="8"/>
        <v>84.51</v>
      </c>
      <c r="BR6" s="33">
        <f t="shared" si="8"/>
        <v>95.64</v>
      </c>
      <c r="BS6" s="33">
        <f t="shared" si="8"/>
        <v>134</v>
      </c>
      <c r="BT6" s="33">
        <f t="shared" si="8"/>
        <v>81.56</v>
      </c>
      <c r="BU6" s="33">
        <f t="shared" si="8"/>
        <v>80.62</v>
      </c>
      <c r="BV6" s="33">
        <f t="shared" si="8"/>
        <v>80.010000000000005</v>
      </c>
      <c r="BW6" s="33">
        <f t="shared" si="8"/>
        <v>81.900000000000006</v>
      </c>
      <c r="BX6" s="33">
        <f t="shared" si="8"/>
        <v>82.42</v>
      </c>
      <c r="BY6" s="32" t="str">
        <f>IF(BY7="","",IF(BY7="-","【-】","【"&amp;SUBSTITUTE(TEXT(BY7,"#,##0.00"),"-","△")&amp;"】"))</f>
        <v>【104.99】</v>
      </c>
      <c r="BZ6" s="33">
        <f>IF(BZ7="",NA(),BZ7)</f>
        <v>254.75</v>
      </c>
      <c r="CA6" s="33">
        <f t="shared" ref="CA6:CI6" si="9">IF(CA7="",NA(),CA7)</f>
        <v>286.66000000000003</v>
      </c>
      <c r="CB6" s="33">
        <f t="shared" si="9"/>
        <v>317.8</v>
      </c>
      <c r="CC6" s="33">
        <f t="shared" si="9"/>
        <v>270.61</v>
      </c>
      <c r="CD6" s="33">
        <f t="shared" si="9"/>
        <v>195.28</v>
      </c>
      <c r="CE6" s="33">
        <f t="shared" si="9"/>
        <v>227.44</v>
      </c>
      <c r="CF6" s="33">
        <f t="shared" si="9"/>
        <v>229.31</v>
      </c>
      <c r="CG6" s="33">
        <f t="shared" si="9"/>
        <v>232.46</v>
      </c>
      <c r="CH6" s="33">
        <f t="shared" si="9"/>
        <v>227.97</v>
      </c>
      <c r="CI6" s="33">
        <f t="shared" si="9"/>
        <v>226.99</v>
      </c>
      <c r="CJ6" s="32" t="str">
        <f>IF(CJ7="","",IF(CJ7="-","【-】","【"&amp;SUBSTITUTE(TEXT(CJ7,"#,##0.00"),"-","△")&amp;"】"))</f>
        <v>【163.72】</v>
      </c>
      <c r="CK6" s="33">
        <f>IF(CK7="",NA(),CK7)</f>
        <v>31.7</v>
      </c>
      <c r="CL6" s="33">
        <f t="shared" ref="CL6:CT6" si="10">IF(CL7="",NA(),CL7)</f>
        <v>29.01</v>
      </c>
      <c r="CM6" s="33">
        <f t="shared" si="10"/>
        <v>41.89</v>
      </c>
      <c r="CN6" s="33">
        <f t="shared" si="10"/>
        <v>46.77</v>
      </c>
      <c r="CO6" s="33">
        <f t="shared" si="10"/>
        <v>42.82</v>
      </c>
      <c r="CP6" s="33">
        <f t="shared" si="10"/>
        <v>38.770000000000003</v>
      </c>
      <c r="CQ6" s="33">
        <f t="shared" si="10"/>
        <v>40.119999999999997</v>
      </c>
      <c r="CR6" s="33">
        <f t="shared" si="10"/>
        <v>41.24</v>
      </c>
      <c r="CS6" s="33">
        <f t="shared" si="10"/>
        <v>40.700000000000003</v>
      </c>
      <c r="CT6" s="33">
        <f t="shared" si="10"/>
        <v>39.909999999999997</v>
      </c>
      <c r="CU6" s="32" t="str">
        <f>IF(CU7="","",IF(CU7="-","【-】","【"&amp;SUBSTITUTE(TEXT(CU7,"#,##0.00"),"-","△")&amp;"】"))</f>
        <v>【59.76】</v>
      </c>
      <c r="CV6" s="33">
        <f>IF(CV7="",NA(),CV7)</f>
        <v>50.63</v>
      </c>
      <c r="CW6" s="33">
        <f t="shared" ref="CW6:DE6" si="11">IF(CW7="",NA(),CW7)</f>
        <v>53.1</v>
      </c>
      <c r="CX6" s="33">
        <f t="shared" si="11"/>
        <v>36.81</v>
      </c>
      <c r="CY6" s="33">
        <f t="shared" si="11"/>
        <v>33.770000000000003</v>
      </c>
      <c r="CZ6" s="33">
        <f t="shared" si="11"/>
        <v>35.159999999999997</v>
      </c>
      <c r="DA6" s="33">
        <f t="shared" si="11"/>
        <v>77.69</v>
      </c>
      <c r="DB6" s="33">
        <f t="shared" si="11"/>
        <v>76.87</v>
      </c>
      <c r="DC6" s="33">
        <f t="shared" si="11"/>
        <v>74.900000000000006</v>
      </c>
      <c r="DD6" s="33">
        <f t="shared" si="11"/>
        <v>74.61</v>
      </c>
      <c r="DE6" s="33">
        <f t="shared" si="11"/>
        <v>75.62</v>
      </c>
      <c r="DF6" s="32" t="str">
        <f>IF(DF7="","",IF(DF7="-","【-】","【"&amp;SUBSTITUTE(TEXT(DF7,"#,##0.00"),"-","△")&amp;"】"))</f>
        <v>【89.95】</v>
      </c>
      <c r="DG6" s="33">
        <f>IF(DG7="",NA(),DG7)</f>
        <v>45.27</v>
      </c>
      <c r="DH6" s="33">
        <f t="shared" ref="DH6:DP6" si="12">IF(DH7="",NA(),DH7)</f>
        <v>46.7</v>
      </c>
      <c r="DI6" s="33">
        <f t="shared" si="12"/>
        <v>52.58</v>
      </c>
      <c r="DJ6" s="33">
        <f t="shared" si="12"/>
        <v>55.13</v>
      </c>
      <c r="DK6" s="33">
        <f t="shared" si="12"/>
        <v>56.94</v>
      </c>
      <c r="DL6" s="33">
        <f t="shared" si="12"/>
        <v>37.409999999999997</v>
      </c>
      <c r="DM6" s="33">
        <f t="shared" si="12"/>
        <v>38.520000000000003</v>
      </c>
      <c r="DN6" s="33">
        <f t="shared" si="12"/>
        <v>39.049999999999997</v>
      </c>
      <c r="DO6" s="33">
        <f t="shared" si="12"/>
        <v>50.44</v>
      </c>
      <c r="DP6" s="33">
        <f t="shared" si="12"/>
        <v>51.44</v>
      </c>
      <c r="DQ6" s="32" t="str">
        <f>IF(DQ7="","",IF(DQ7="-","【-】","【"&amp;SUBSTITUTE(TEXT(DQ7,"#,##0.00"),"-","△")&amp;"】"))</f>
        <v>【47.18】</v>
      </c>
      <c r="DR6" s="32">
        <f>IF(DR7="",NA(),DR7)</f>
        <v>0</v>
      </c>
      <c r="DS6" s="32">
        <f t="shared" ref="DS6:EA6" si="13">IF(DS7="",NA(),DS7)</f>
        <v>0</v>
      </c>
      <c r="DT6" s="33">
        <f t="shared" si="13"/>
        <v>1.01</v>
      </c>
      <c r="DU6" s="33">
        <f t="shared" si="13"/>
        <v>1.64</v>
      </c>
      <c r="DV6" s="32">
        <f t="shared" si="13"/>
        <v>0</v>
      </c>
      <c r="DW6" s="33">
        <f t="shared" si="13"/>
        <v>5.74</v>
      </c>
      <c r="DX6" s="33">
        <f t="shared" si="13"/>
        <v>6.76</v>
      </c>
      <c r="DY6" s="33">
        <f t="shared" si="13"/>
        <v>8.18</v>
      </c>
      <c r="DZ6" s="33">
        <f t="shared" si="13"/>
        <v>9.64</v>
      </c>
      <c r="EA6" s="33">
        <f t="shared" si="13"/>
        <v>11.68</v>
      </c>
      <c r="EB6" s="32" t="str">
        <f>IF(EB7="","",IF(EB7="-","【-】","【"&amp;SUBSTITUTE(TEXT(EB7,"#,##0.00"),"-","△")&amp;"】"))</f>
        <v>【13.18】</v>
      </c>
      <c r="EC6" s="33">
        <f>IF(EC7="",NA(),EC7)</f>
        <v>1.52</v>
      </c>
      <c r="ED6" s="33">
        <f t="shared" ref="ED6:EL6" si="14">IF(ED7="",NA(),ED7)</f>
        <v>1.43</v>
      </c>
      <c r="EE6" s="33">
        <f t="shared" si="14"/>
        <v>0.84</v>
      </c>
      <c r="EF6" s="32">
        <f t="shared" si="14"/>
        <v>0</v>
      </c>
      <c r="EG6" s="33">
        <f t="shared" si="14"/>
        <v>0.34</v>
      </c>
      <c r="EH6" s="33">
        <f t="shared" si="14"/>
        <v>0.5</v>
      </c>
      <c r="EI6" s="33">
        <f t="shared" si="14"/>
        <v>0.62</v>
      </c>
      <c r="EJ6" s="33">
        <f t="shared" si="14"/>
        <v>0.23</v>
      </c>
      <c r="EK6" s="33">
        <f t="shared" si="14"/>
        <v>0.34</v>
      </c>
      <c r="EL6" s="33">
        <f t="shared" si="14"/>
        <v>0.28999999999999998</v>
      </c>
      <c r="EM6" s="32" t="str">
        <f>IF(EM7="","",IF(EM7="-","【-】","【"&amp;SUBSTITUTE(TEXT(EM7,"#,##0.00"),"-","△")&amp;"】"))</f>
        <v>【0.85】</v>
      </c>
    </row>
    <row r="7" spans="1:143" s="34" customFormat="1">
      <c r="A7" s="26"/>
      <c r="B7" s="35">
        <v>2015</v>
      </c>
      <c r="C7" s="35">
        <v>104256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76.22</v>
      </c>
      <c r="O7" s="36">
        <v>29.44</v>
      </c>
      <c r="P7" s="36">
        <v>1576</v>
      </c>
      <c r="Q7" s="36">
        <v>9906</v>
      </c>
      <c r="R7" s="36">
        <v>337.58</v>
      </c>
      <c r="S7" s="36">
        <v>29.34</v>
      </c>
      <c r="T7" s="36">
        <v>2886</v>
      </c>
      <c r="U7" s="36">
        <v>16</v>
      </c>
      <c r="V7" s="36">
        <v>180.38</v>
      </c>
      <c r="W7" s="36">
        <v>103.06</v>
      </c>
      <c r="X7" s="36">
        <v>96.26</v>
      </c>
      <c r="Y7" s="36">
        <v>86.8</v>
      </c>
      <c r="Z7" s="36">
        <v>97.84</v>
      </c>
      <c r="AA7" s="36">
        <v>130.5</v>
      </c>
      <c r="AB7" s="36">
        <v>100.54</v>
      </c>
      <c r="AC7" s="36">
        <v>100.73</v>
      </c>
      <c r="AD7" s="36">
        <v>109.5</v>
      </c>
      <c r="AE7" s="36">
        <v>106.28</v>
      </c>
      <c r="AF7" s="36">
        <v>108.35</v>
      </c>
      <c r="AG7" s="36">
        <v>113.56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46.21</v>
      </c>
      <c r="AN7" s="36">
        <v>50.06</v>
      </c>
      <c r="AO7" s="36">
        <v>44.3</v>
      </c>
      <c r="AP7" s="36">
        <v>32.31</v>
      </c>
      <c r="AQ7" s="36">
        <v>26.85</v>
      </c>
      <c r="AR7" s="36">
        <v>0.87</v>
      </c>
      <c r="AS7" s="36">
        <v>2998.19</v>
      </c>
      <c r="AT7" s="36">
        <v>2492.62</v>
      </c>
      <c r="AU7" s="36">
        <v>2032.59</v>
      </c>
      <c r="AV7" s="36">
        <v>879.08</v>
      </c>
      <c r="AW7" s="36">
        <v>1063.42</v>
      </c>
      <c r="AX7" s="36">
        <v>2046.32</v>
      </c>
      <c r="AY7" s="36">
        <v>2322.9699999999998</v>
      </c>
      <c r="AZ7" s="36">
        <v>2098.87</v>
      </c>
      <c r="BA7" s="36">
        <v>571.29999999999995</v>
      </c>
      <c r="BB7" s="36">
        <v>527.82000000000005</v>
      </c>
      <c r="BC7" s="36">
        <v>262.74</v>
      </c>
      <c r="BD7" s="36">
        <v>292.5</v>
      </c>
      <c r="BE7" s="36">
        <v>284.39999999999998</v>
      </c>
      <c r="BF7" s="36">
        <v>262.22000000000003</v>
      </c>
      <c r="BG7" s="36">
        <v>250.17</v>
      </c>
      <c r="BH7" s="36">
        <v>242.55</v>
      </c>
      <c r="BI7" s="36">
        <v>592.66999999999996</v>
      </c>
      <c r="BJ7" s="36">
        <v>547.41999999999996</v>
      </c>
      <c r="BK7" s="36">
        <v>536.9</v>
      </c>
      <c r="BL7" s="36">
        <v>495.43</v>
      </c>
      <c r="BM7" s="36">
        <v>488.5</v>
      </c>
      <c r="BN7" s="36">
        <v>276.38</v>
      </c>
      <c r="BO7" s="36">
        <v>100.07</v>
      </c>
      <c r="BP7" s="36">
        <v>91.13</v>
      </c>
      <c r="BQ7" s="36">
        <v>84.51</v>
      </c>
      <c r="BR7" s="36">
        <v>95.64</v>
      </c>
      <c r="BS7" s="36">
        <v>134</v>
      </c>
      <c r="BT7" s="36">
        <v>81.56</v>
      </c>
      <c r="BU7" s="36">
        <v>80.62</v>
      </c>
      <c r="BV7" s="36">
        <v>80.010000000000005</v>
      </c>
      <c r="BW7" s="36">
        <v>81.900000000000006</v>
      </c>
      <c r="BX7" s="36">
        <v>82.42</v>
      </c>
      <c r="BY7" s="36">
        <v>104.99</v>
      </c>
      <c r="BZ7" s="36">
        <v>254.75</v>
      </c>
      <c r="CA7" s="36">
        <v>286.66000000000003</v>
      </c>
      <c r="CB7" s="36">
        <v>317.8</v>
      </c>
      <c r="CC7" s="36">
        <v>270.61</v>
      </c>
      <c r="CD7" s="36">
        <v>195.28</v>
      </c>
      <c r="CE7" s="36">
        <v>227.44</v>
      </c>
      <c r="CF7" s="36">
        <v>229.31</v>
      </c>
      <c r="CG7" s="36">
        <v>232.46</v>
      </c>
      <c r="CH7" s="36">
        <v>227.97</v>
      </c>
      <c r="CI7" s="36">
        <v>226.99</v>
      </c>
      <c r="CJ7" s="36">
        <v>163.72</v>
      </c>
      <c r="CK7" s="36">
        <v>31.7</v>
      </c>
      <c r="CL7" s="36">
        <v>29.01</v>
      </c>
      <c r="CM7" s="36">
        <v>41.89</v>
      </c>
      <c r="CN7" s="36">
        <v>46.77</v>
      </c>
      <c r="CO7" s="36">
        <v>42.82</v>
      </c>
      <c r="CP7" s="36">
        <v>38.770000000000003</v>
      </c>
      <c r="CQ7" s="36">
        <v>40.119999999999997</v>
      </c>
      <c r="CR7" s="36">
        <v>41.24</v>
      </c>
      <c r="CS7" s="36">
        <v>40.700000000000003</v>
      </c>
      <c r="CT7" s="36">
        <v>39.909999999999997</v>
      </c>
      <c r="CU7" s="36">
        <v>59.76</v>
      </c>
      <c r="CV7" s="36">
        <v>50.63</v>
      </c>
      <c r="CW7" s="36">
        <v>53.1</v>
      </c>
      <c r="CX7" s="36">
        <v>36.81</v>
      </c>
      <c r="CY7" s="36">
        <v>33.770000000000003</v>
      </c>
      <c r="CZ7" s="36">
        <v>35.159999999999997</v>
      </c>
      <c r="DA7" s="36">
        <v>77.69</v>
      </c>
      <c r="DB7" s="36">
        <v>76.87</v>
      </c>
      <c r="DC7" s="36">
        <v>74.900000000000006</v>
      </c>
      <c r="DD7" s="36">
        <v>74.61</v>
      </c>
      <c r="DE7" s="36">
        <v>75.62</v>
      </c>
      <c r="DF7" s="36">
        <v>89.95</v>
      </c>
      <c r="DG7" s="36">
        <v>45.27</v>
      </c>
      <c r="DH7" s="36">
        <v>46.7</v>
      </c>
      <c r="DI7" s="36">
        <v>52.58</v>
      </c>
      <c r="DJ7" s="36">
        <v>55.13</v>
      </c>
      <c r="DK7" s="36">
        <v>56.94</v>
      </c>
      <c r="DL7" s="36">
        <v>37.409999999999997</v>
      </c>
      <c r="DM7" s="36">
        <v>38.520000000000003</v>
      </c>
      <c r="DN7" s="36">
        <v>39.049999999999997</v>
      </c>
      <c r="DO7" s="36">
        <v>50.44</v>
      </c>
      <c r="DP7" s="36">
        <v>51.44</v>
      </c>
      <c r="DQ7" s="36">
        <v>47.18</v>
      </c>
      <c r="DR7" s="36">
        <v>0</v>
      </c>
      <c r="DS7" s="36">
        <v>0</v>
      </c>
      <c r="DT7" s="36">
        <v>1.01</v>
      </c>
      <c r="DU7" s="36">
        <v>1.64</v>
      </c>
      <c r="DV7" s="36">
        <v>0</v>
      </c>
      <c r="DW7" s="36">
        <v>5.74</v>
      </c>
      <c r="DX7" s="36">
        <v>6.76</v>
      </c>
      <c r="DY7" s="36">
        <v>8.18</v>
      </c>
      <c r="DZ7" s="36">
        <v>9.64</v>
      </c>
      <c r="EA7" s="36">
        <v>11.68</v>
      </c>
      <c r="EB7" s="36">
        <v>13.18</v>
      </c>
      <c r="EC7" s="36">
        <v>1.52</v>
      </c>
      <c r="ED7" s="36">
        <v>1.43</v>
      </c>
      <c r="EE7" s="36">
        <v>0.84</v>
      </c>
      <c r="EF7" s="36">
        <v>0</v>
      </c>
      <c r="EG7" s="36">
        <v>0.34</v>
      </c>
      <c r="EH7" s="36">
        <v>0.5</v>
      </c>
      <c r="EI7" s="36">
        <v>0.62</v>
      </c>
      <c r="EJ7" s="36">
        <v>0.23</v>
      </c>
      <c r="EK7" s="36">
        <v>0.34</v>
      </c>
      <c r="EL7" s="36">
        <v>0.28999999999999998</v>
      </c>
      <c r="EM7" s="36">
        <v>0.85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40544</v>
      </c>
      <c r="C10" s="40">
        <f>DATEVALUE($B$6-3&amp;"年1月1日")</f>
        <v>40909</v>
      </c>
      <c r="D10" s="40">
        <f>DATEVALUE($B$6-2&amp;"年1月1日")</f>
        <v>41275</v>
      </c>
      <c r="E10" s="40">
        <f>DATEVALUE($B$6-1&amp;"年1月1日")</f>
        <v>41640</v>
      </c>
      <c r="F10" s="40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cp:lastModifiedBy> </cp:lastModifiedBy>
  <cp:lastPrinted>2017-02-17T04:40:58Z</cp:lastPrinted>
  <dcterms:created xsi:type="dcterms:W3CDTF">2017-02-01T08:37:23Z</dcterms:created>
  <dcterms:modified xsi:type="dcterms:W3CDTF">2017-02-17T04:41:00Z</dcterms:modified>
</cp:coreProperties>
</file>