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7 ○川場村\"/>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<sst xmlns="http://schemas.openxmlformats.org/spreadsheetml/2006/main" count="218" uniqueCount="108">
  <si>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</si>
  <si>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</si>
  <si>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</si>
  <si>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</si>
  <si>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</si>
  <si>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</si>
  <si>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</si>
  <si>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</si>
  <si>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</si>
  <si>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</si>
  <si>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</si>
  <si>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</si>
  <si>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</si>
  <si>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</si>
  <si>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</si>
  <si>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</si>
  <si>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</si>
  <si>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</si>
  <si>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</si>
  <si>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</si>
  <si>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</si>
  <si>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</si>
  <si>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</si>
  <si>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</si>
  <si>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</si>
  <si>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</si>
  <si>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</si>
  <si>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</si>
  <si>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</si>
  <si>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</si>
  <si>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</si>
  <si>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</si>
  <si>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</si>
  <si>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</si>
  <si>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</si>
  <si>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</si>
  <si>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</si>
  <si>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</si>
  <si>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</si>
  <si>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</si>
  <si>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</si>
  <si>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</si>
  <si>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</si>
  <si>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</si>
  <si>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</si>
  <si>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</si>
  <si>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</si>
  <si>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</si>
  <si>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</si>
  <si>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</si>
  <si>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</si>
  <si>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</si>
  <si>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</si>
  <si>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</si>
  <si>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</si>
  <si>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</si>
  <si>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</si>
  <si>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</si>
  <si>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</si>
  <si>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</si>
  <si>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</si>
  <si>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</si>
  <si>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</si>
  <si>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</si>
  <si>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</si>
  <si>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</si>
  <si>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</si>
  <si>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</si>
  <si>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</si>
  <si>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</si>
  <si>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</si>
  <si>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</si>
  <si>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</si>
  <si>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</si>
  <si>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</si>
  <si>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</si>
  <si>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</si>
  <si>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</si>
  <si>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</si>
  <si>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</si>
  <si>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</si>
  <si>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</si>
  <si>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</si>
  <si>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</si>
  <si>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</si>
  <si>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</si>
  <si>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</si>
  <si>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</si>
  <si>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</si>
  <si>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</si>
  <si>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</si>
  <si>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</si>
  <si>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</si>
  <si>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川場村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</si>
  <si>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</si>
  <si>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</si>
  <si>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</si>
  <si>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</si>
  <si>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</si>
  <si>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</si>
  <si>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</si>
  <si>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</si>
  <si>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</si>
  <si>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</si>
  <si>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</si>
  <si>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施設及び管路更新については、長寿命計画をたて単年度に増大する支出がないように平準化することが必要であると考えられる。</t>
    <rPh sb="0" eb="2">
      <t>シセツ</t>
    </rPh>
    <rPh sb="2" eb="3">
      <t>オヨ</t>
    </rPh>
    <rPh sb="4" eb="6">
      <t>カンロ</t>
    </rPh>
    <rPh sb="6" eb="8">
      <t>コウシン</t>
    </rPh>
    <rPh sb="14" eb="17">
      <t>チョウジュミョウ</t>
    </rPh>
    <rPh sb="17" eb="19">
      <t>ケイカク</t>
    </rPh>
    <rPh sb="22" eb="25">
      <t>タンネンド</t>
    </rPh>
    <rPh sb="26" eb="28">
      <t>ゾウダイ</t>
    </rPh>
    <rPh sb="30" eb="32">
      <t>シシュツ</t>
    </rPh>
    <rPh sb="38" eb="41">
      <t>ヘイジュンカ</t>
    </rPh>
    <rPh sb="46" eb="48">
      <t>ヒツヨウ</t>
    </rPh>
    <rPh sb="52" eb="53">
      <t>カンガ</t>
    </rPh>
    <phoneticPr fontId="4"/>
  </si>
  <si>
    <t>水道事業の経営は安定しているが、今後老朽化が進む施設の改修等が発生してくることから、安定した経営を維持していくためには、更新や維持補修に必要な事業費を明らかにした上で、収益の確保のため料金改定の検討や投資の平準化を図るための更新計画の策定を進める必要があると考えられる。</t>
    <rPh sb="0" eb="2">
      <t>スイドウ</t>
    </rPh>
    <rPh sb="2" eb="4">
      <t>ジギョウ</t>
    </rPh>
    <rPh sb="5" eb="7">
      <t>ケイエイ</t>
    </rPh>
    <rPh sb="8" eb="10">
      <t>アンテイ</t>
    </rPh>
    <rPh sb="16" eb="18">
      <t>コンゴ</t>
    </rPh>
    <rPh sb="18" eb="21">
      <t>ロウキュウカ</t>
    </rPh>
    <rPh sb="22" eb="23">
      <t>スス</t>
    </rPh>
    <rPh sb="24" eb="26">
      <t>シセツ</t>
    </rPh>
    <rPh sb="27" eb="29">
      <t>カイシュウ</t>
    </rPh>
    <rPh sb="29" eb="30">
      <t>トウ</t>
    </rPh>
    <rPh sb="31" eb="33">
      <t>ハッセイ</t>
    </rPh>
    <rPh sb="42" eb="44">
      <t>アンテイ</t>
    </rPh>
    <rPh sb="46" eb="48">
      <t>ケイエイ</t>
    </rPh>
    <rPh sb="49" eb="51">
      <t>イジ</t>
    </rPh>
    <rPh sb="60" eb="62">
      <t>コウシン</t>
    </rPh>
    <rPh sb="63" eb="65">
      <t>イジ</t>
    </rPh>
    <rPh sb="65" eb="67">
      <t>ホシュウ</t>
    </rPh>
    <rPh sb="68" eb="70">
      <t>ヒツヨウ</t>
    </rPh>
    <rPh sb="71" eb="74">
      <t>ジギョウヒ</t>
    </rPh>
    <rPh sb="75" eb="76">
      <t>アキ</t>
    </rPh>
    <rPh sb="81" eb="82">
      <t>ウエ</t>
    </rPh>
    <rPh sb="84" eb="86">
      <t>シュウエキ</t>
    </rPh>
    <rPh sb="87" eb="89">
      <t>カクホ</t>
    </rPh>
    <rPh sb="92" eb="94">
      <t>リョウキン</t>
    </rPh>
    <rPh sb="94" eb="96">
      <t>カイテイ</t>
    </rPh>
    <rPh sb="97" eb="99">
      <t>ケントウ</t>
    </rPh>
    <rPh sb="100" eb="102">
      <t>トウシ</t>
    </rPh>
    <rPh sb="103" eb="106">
      <t>ヘイジュンカ</t>
    </rPh>
    <rPh sb="107" eb="108">
      <t>ハカ</t>
    </rPh>
    <rPh sb="112" eb="114">
      <t>コウシン</t>
    </rPh>
    <rPh sb="114" eb="116">
      <t>ケイカク</t>
    </rPh>
    <rPh sb="117" eb="119">
      <t>サクテイ</t>
    </rPh>
    <rPh sb="120" eb="121">
      <t>スス</t>
    </rPh>
    <rPh sb="123" eb="125">
      <t>ヒツヨウ</t>
    </rPh>
    <rPh sb="129" eb="130">
      <t>カンガ</t>
    </rPh>
    <phoneticPr fontId="4"/>
  </si>
  <si>
    <t>①収益的収支比率は100％を超えており、総収益のほとんどが給水収益であることから、安定した収益をあげていると考えられる。
④企業債残高対給水収益は、今までの基金積立金を活用し設備投資を行っているため著しく低い。今後は長寿命化計画等をたて計画的に設備投資を実施していく必要があると考えられる。
⑤料金回収率等は100％を超えているため、需要と供給のバランスが保たれていることにより給水原価が類似団体と比較して著しく安いと考えられる。
⑦浄水場1カ所及び配水池４カ所設置しているが、処理能力の把握が出来る施設は浄水場１カ所であり、４カ所の配水池については処理能力の把握ができないため、300％を超える結果となってしまっていると考えられる。
⑧有収率は漏水箇所の修理により100％と成っていると考えられる。</t>
    <rPh sb="1" eb="4">
      <t>シュウエキテキ</t>
    </rPh>
    <rPh sb="4" eb="6">
      <t>シュウシ</t>
    </rPh>
    <rPh sb="6" eb="8">
      <t>ヒリツ</t>
    </rPh>
    <rPh sb="14" eb="15">
      <t>コ</t>
    </rPh>
    <rPh sb="20" eb="21">
      <t>ソウ</t>
    </rPh>
    <rPh sb="21" eb="23">
      <t>シュウエキ</t>
    </rPh>
    <rPh sb="29" eb="31">
      <t>キュウスイ</t>
    </rPh>
    <rPh sb="31" eb="33">
      <t>シュウエキ</t>
    </rPh>
    <rPh sb="41" eb="43">
      <t>アンテイ</t>
    </rPh>
    <rPh sb="45" eb="47">
      <t>シュウエキ</t>
    </rPh>
    <rPh sb="54" eb="55">
      <t>カンガ</t>
    </rPh>
    <rPh sb="63" eb="65">
      <t>キギョウ</t>
    </rPh>
    <rPh sb="65" eb="66">
      <t>サイ</t>
    </rPh>
    <rPh sb="66" eb="68">
      <t>ザンダカ</t>
    </rPh>
    <rPh sb="149" eb="151">
      <t>リョウキン</t>
    </rPh>
    <rPh sb="151" eb="153">
      <t>カイシュウ</t>
    </rPh>
    <rPh sb="153" eb="154">
      <t>リツ</t>
    </rPh>
    <rPh sb="154" eb="155">
      <t>トウ</t>
    </rPh>
    <rPh sb="161" eb="162">
      <t>コ</t>
    </rPh>
    <rPh sb="169" eb="171">
      <t>ジュヨウ</t>
    </rPh>
    <rPh sb="172" eb="174">
      <t>キョウキュウ</t>
    </rPh>
    <rPh sb="180" eb="181">
      <t>タモ</t>
    </rPh>
    <rPh sb="220" eb="223">
      <t>ジョウスイジョウ</t>
    </rPh>
    <rPh sb="225" eb="226">
      <t>ショ</t>
    </rPh>
    <rPh sb="226" eb="227">
      <t>オヨ</t>
    </rPh>
    <rPh sb="228" eb="231">
      <t>ハイスイチ</t>
    </rPh>
    <rPh sb="233" eb="234">
      <t>ショ</t>
    </rPh>
    <rPh sb="234" eb="236">
      <t>セッチ</t>
    </rPh>
    <rPh sb="242" eb="244">
      <t>ショリ</t>
    </rPh>
    <rPh sb="244" eb="246">
      <t>ノウリョク</t>
    </rPh>
    <rPh sb="247" eb="249">
      <t>ハアク</t>
    </rPh>
    <rPh sb="250" eb="252">
      <t>デキ</t>
    </rPh>
    <rPh sb="253" eb="255">
      <t>シセツ</t>
    </rPh>
    <rPh sb="256" eb="259">
      <t>ジョウスイジョウ</t>
    </rPh>
    <rPh sb="261" eb="262">
      <t>ショ</t>
    </rPh>
    <rPh sb="268" eb="269">
      <t>ショ</t>
    </rPh>
    <rPh sb="270" eb="273">
      <t>ハイスイチ</t>
    </rPh>
    <rPh sb="278" eb="280">
      <t>ショリ</t>
    </rPh>
    <rPh sb="280" eb="282">
      <t>ノウリョク</t>
    </rPh>
    <rPh sb="283" eb="285">
      <t>ハアク</t>
    </rPh>
    <rPh sb="298" eb="299">
      <t>コ</t>
    </rPh>
    <rPh sb="301" eb="303">
      <t>ケッカ</t>
    </rPh>
    <rPh sb="314" eb="31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</si>
</sst>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19.21</c:v>
                </c:pt>
                <c:pt idx="3">
                  <c:v>0</c:v>
                </c:pt>
                <c:pt idx="4">
                  <c:v>0</c:v>
                </c:pt>
              </c:numCache>
            </c:numRef>
          </c:val>
        </c:ser>
        <c:dLbls>
          <c:showLegendKey val="0"/>
          <c:showVal val="0"/>
          <c:showCatName val="0"/>
          <c:showSerName val="0"/>
          <c:showPercent val="0"/>
          <c:showBubbleSize val="0"/>
        </c:dLbls>
        <c:gapWidth val="150"/>
        <c:axId val="144714360"/>
        <c:axId val="11106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44714360"/>
        <c:axId val="111068152"/>
      </c:lineChart>
      <c:dateAx>
        <c:axId val="144714360"/>
        <c:scaling>
          <c:orientation val="minMax"/>
        </c:scaling>
        <c:delete val="1"/>
        <c:axPos val="b"/>
        <c:numFmt formatCode="ge" sourceLinked="1"/>
        <c:majorTickMark val="none"/>
        <c:minorTickMark val="none"/>
        <c:tickLblPos val="none"/>
        <c:crossAx val="111068152"/>
        <c:crosses val="autoZero"/>
        <c:auto val="1"/>
        <c:lblOffset val="100"/>
        <c:baseTimeUnit val="years"/>
      </c:dateAx>
      <c:valAx>
        <c:axId val="11106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1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349.7</c:v>
                </c:pt>
                <c:pt idx="1">
                  <c:v>358.67</c:v>
                </c:pt>
                <c:pt idx="2">
                  <c:v>225.31</c:v>
                </c:pt>
                <c:pt idx="3">
                  <c:v>304.38</c:v>
                </c:pt>
                <c:pt idx="4">
                  <c:v>308.14999999999998</c:v>
                </c:pt>
              </c:numCache>
            </c:numRef>
          </c:val>
        </c:ser>
        <c:dLbls>
          <c:showLegendKey val="0"/>
          <c:showVal val="0"/>
          <c:showCatName val="0"/>
          <c:showSerName val="0"/>
          <c:showPercent val="0"/>
          <c:showBubbleSize val="0"/>
        </c:dLbls>
        <c:gapWidth val="150"/>
        <c:axId val="51675864"/>
        <c:axId val="1114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51675864"/>
        <c:axId val="111443008"/>
      </c:lineChart>
      <c:dateAx>
        <c:axId val="51675864"/>
        <c:scaling>
          <c:orientation val="minMax"/>
        </c:scaling>
        <c:delete val="1"/>
        <c:axPos val="b"/>
        <c:numFmt formatCode="ge" sourceLinked="1"/>
        <c:majorTickMark val="none"/>
        <c:minorTickMark val="none"/>
        <c:tickLblPos val="none"/>
        <c:crossAx val="111443008"/>
        <c:crosses val="autoZero"/>
        <c:auto val="1"/>
        <c:lblOffset val="100"/>
        <c:baseTimeUnit val="years"/>
      </c:dateAx>
      <c:valAx>
        <c:axId val="1114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7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70</c:v>
                </c:pt>
                <c:pt idx="1">
                  <c:v>58.72</c:v>
                </c:pt>
                <c:pt idx="2">
                  <c:v>87.63</c:v>
                </c:pt>
                <c:pt idx="3">
                  <c:v>60.38</c:v>
                </c:pt>
                <c:pt idx="4">
                  <c:v>97.74</c:v>
                </c:pt>
              </c:numCache>
            </c:numRef>
          </c:val>
        </c:ser>
        <c:dLbls>
          <c:showLegendKey val="0"/>
          <c:showVal val="0"/>
          <c:showCatName val="0"/>
          <c:showSerName val="0"/>
          <c:showPercent val="0"/>
          <c:showBubbleSize val="0"/>
        </c:dLbls>
        <c:gapWidth val="150"/>
        <c:axId val="111444184"/>
        <c:axId val="1114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11444184"/>
        <c:axId val="111444576"/>
      </c:lineChart>
      <c:dateAx>
        <c:axId val="111444184"/>
        <c:scaling>
          <c:orientation val="minMax"/>
        </c:scaling>
        <c:delete val="1"/>
        <c:axPos val="b"/>
        <c:numFmt formatCode="ge" sourceLinked="1"/>
        <c:majorTickMark val="none"/>
        <c:minorTickMark val="none"/>
        <c:tickLblPos val="none"/>
        <c:crossAx val="111444576"/>
        <c:crosses val="autoZero"/>
        <c:auto val="1"/>
        <c:lblOffset val="100"/>
        <c:baseTimeUnit val="years"/>
      </c:dateAx>
      <c:valAx>
        <c:axId val="1114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4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97.98</c:v>
                </c:pt>
                <c:pt idx="1">
                  <c:v>86.64</c:v>
                </c:pt>
                <c:pt idx="2">
                  <c:v>103.53</c:v>
                </c:pt>
                <c:pt idx="3">
                  <c:v>98.55</c:v>
                </c:pt>
                <c:pt idx="4">
                  <c:v>101.21</c:v>
                </c:pt>
              </c:numCache>
            </c:numRef>
          </c:val>
        </c:ser>
        <c:dLbls>
          <c:showLegendKey val="0"/>
          <c:showVal val="0"/>
          <c:showCatName val="0"/>
          <c:showSerName val="0"/>
          <c:showPercent val="0"/>
          <c:showBubbleSize val="0"/>
        </c:dLbls>
        <c:gapWidth val="150"/>
        <c:axId val="142369136"/>
        <c:axId val="14286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42369136"/>
        <c:axId val="142860176"/>
      </c:lineChart>
      <c:dateAx>
        <c:axId val="142369136"/>
        <c:scaling>
          <c:orientation val="minMax"/>
        </c:scaling>
        <c:delete val="1"/>
        <c:axPos val="b"/>
        <c:numFmt formatCode="ge" sourceLinked="1"/>
        <c:majorTickMark val="none"/>
        <c:minorTickMark val="none"/>
        <c:tickLblPos val="none"/>
        <c:crossAx val="142860176"/>
        <c:crosses val="autoZero"/>
        <c:auto val="1"/>
        <c:lblOffset val="100"/>
        <c:baseTimeUnit val="years"/>
      </c:dateAx>
      <c:valAx>
        <c:axId val="14286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6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206072"/>
        <c:axId val="14177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206072"/>
        <c:axId val="141774440"/>
      </c:lineChart>
      <c:dateAx>
        <c:axId val="141206072"/>
        <c:scaling>
          <c:orientation val="minMax"/>
        </c:scaling>
        <c:delete val="1"/>
        <c:axPos val="b"/>
        <c:numFmt formatCode="ge" sourceLinked="1"/>
        <c:majorTickMark val="none"/>
        <c:minorTickMark val="none"/>
        <c:tickLblPos val="none"/>
        <c:crossAx val="141774440"/>
        <c:crosses val="autoZero"/>
        <c:auto val="1"/>
        <c:lblOffset val="100"/>
        <c:baseTimeUnit val="years"/>
      </c:dateAx>
      <c:valAx>
        <c:axId val="14177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0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803744"/>
        <c:axId val="14141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803744"/>
        <c:axId val="141413232"/>
      </c:lineChart>
      <c:dateAx>
        <c:axId val="142803744"/>
        <c:scaling>
          <c:orientation val="minMax"/>
        </c:scaling>
        <c:delete val="1"/>
        <c:axPos val="b"/>
        <c:numFmt formatCode="ge" sourceLinked="1"/>
        <c:majorTickMark val="none"/>
        <c:minorTickMark val="none"/>
        <c:tickLblPos val="none"/>
        <c:crossAx val="141413232"/>
        <c:crosses val="autoZero"/>
        <c:auto val="1"/>
        <c:lblOffset val="100"/>
        <c:baseTimeUnit val="years"/>
      </c:dateAx>
      <c:valAx>
        <c:axId val="14141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466696"/>
        <c:axId val="11046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66696"/>
        <c:axId val="110467088"/>
      </c:lineChart>
      <c:dateAx>
        <c:axId val="110466696"/>
        <c:scaling>
          <c:orientation val="minMax"/>
        </c:scaling>
        <c:delete val="1"/>
        <c:axPos val="b"/>
        <c:numFmt formatCode="ge" sourceLinked="1"/>
        <c:majorTickMark val="none"/>
        <c:minorTickMark val="none"/>
        <c:tickLblPos val="none"/>
        <c:crossAx val="110467088"/>
        <c:crosses val="autoZero"/>
        <c:auto val="1"/>
        <c:lblOffset val="100"/>
        <c:baseTimeUnit val="years"/>
      </c:dateAx>
      <c:valAx>
        <c:axId val="11046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6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038160"/>
        <c:axId val="14203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038160"/>
        <c:axId val="142038552"/>
      </c:lineChart>
      <c:dateAx>
        <c:axId val="142038160"/>
        <c:scaling>
          <c:orientation val="minMax"/>
        </c:scaling>
        <c:delete val="1"/>
        <c:axPos val="b"/>
        <c:numFmt formatCode="ge" sourceLinked="1"/>
        <c:majorTickMark val="none"/>
        <c:minorTickMark val="none"/>
        <c:tickLblPos val="none"/>
        <c:crossAx val="142038552"/>
        <c:crosses val="autoZero"/>
        <c:auto val="1"/>
        <c:lblOffset val="100"/>
        <c:baseTimeUnit val="years"/>
      </c:dateAx>
      <c:valAx>
        <c:axId val="14203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3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48.79</c:v>
                </c:pt>
                <c:pt idx="1">
                  <c:v>46.95</c:v>
                </c:pt>
                <c:pt idx="2">
                  <c:v>47.54</c:v>
                </c:pt>
                <c:pt idx="3">
                  <c:v>42.24</c:v>
                </c:pt>
                <c:pt idx="4">
                  <c:v>32.58</c:v>
                </c:pt>
              </c:numCache>
            </c:numRef>
          </c:val>
        </c:ser>
        <c:dLbls>
          <c:showLegendKey val="0"/>
          <c:showVal val="0"/>
          <c:showCatName val="0"/>
          <c:showSerName val="0"/>
          <c:showPercent val="0"/>
          <c:showBubbleSize val="0"/>
        </c:dLbls>
        <c:gapWidth val="150"/>
        <c:axId val="142037768"/>
        <c:axId val="14172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42037768"/>
        <c:axId val="141728392"/>
      </c:lineChart>
      <c:dateAx>
        <c:axId val="142037768"/>
        <c:scaling>
          <c:orientation val="minMax"/>
        </c:scaling>
        <c:delete val="1"/>
        <c:axPos val="b"/>
        <c:numFmt formatCode="ge" sourceLinked="1"/>
        <c:majorTickMark val="none"/>
        <c:minorTickMark val="none"/>
        <c:tickLblPos val="none"/>
        <c:crossAx val="141728392"/>
        <c:crosses val="autoZero"/>
        <c:auto val="1"/>
        <c:lblOffset val="100"/>
        <c:baseTimeUnit val="years"/>
      </c:dateAx>
      <c:valAx>
        <c:axId val="14172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3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113.91</c:v>
                </c:pt>
                <c:pt idx="1">
                  <c:v>106.3</c:v>
                </c:pt>
                <c:pt idx="2">
                  <c:v>88.24</c:v>
                </c:pt>
                <c:pt idx="3">
                  <c:v>98.06</c:v>
                </c:pt>
                <c:pt idx="4">
                  <c:v>115.45</c:v>
                </c:pt>
              </c:numCache>
            </c:numRef>
          </c:val>
        </c:ser>
        <c:dLbls>
          <c:showLegendKey val="0"/>
          <c:showVal val="0"/>
          <c:showCatName val="0"/>
          <c:showSerName val="0"/>
          <c:showPercent val="0"/>
          <c:showBubbleSize val="0"/>
        </c:dLbls>
        <c:gapWidth val="150"/>
        <c:axId val="110466304"/>
        <c:axId val="11046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10466304"/>
        <c:axId val="110465912"/>
      </c:lineChart>
      <c:dateAx>
        <c:axId val="110466304"/>
        <c:scaling>
          <c:orientation val="minMax"/>
        </c:scaling>
        <c:delete val="1"/>
        <c:axPos val="b"/>
        <c:numFmt formatCode="ge" sourceLinked="1"/>
        <c:majorTickMark val="none"/>
        <c:minorTickMark val="none"/>
        <c:tickLblPos val="none"/>
        <c:crossAx val="110465912"/>
        <c:crosses val="autoZero"/>
        <c:auto val="1"/>
        <c:lblOffset val="100"/>
        <c:baseTimeUnit val="years"/>
      </c:dateAx>
      <c:valAx>
        <c:axId val="11046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51.42</c:v>
                </c:pt>
                <c:pt idx="1">
                  <c:v>62.07</c:v>
                </c:pt>
                <c:pt idx="2">
                  <c:v>73.400000000000006</c:v>
                </c:pt>
                <c:pt idx="3">
                  <c:v>73.64</c:v>
                </c:pt>
                <c:pt idx="4">
                  <c:v>45.23</c:v>
                </c:pt>
              </c:numCache>
            </c:numRef>
          </c:val>
        </c:ser>
        <c:dLbls>
          <c:showLegendKey val="0"/>
          <c:showVal val="0"/>
          <c:showCatName val="0"/>
          <c:showSerName val="0"/>
          <c:showPercent val="0"/>
          <c:showBubbleSize val="0"/>
        </c:dLbls>
        <c:gapWidth val="150"/>
        <c:axId val="112328176"/>
        <c:axId val="11232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12328176"/>
        <c:axId val="112328568"/>
      </c:lineChart>
      <c:dateAx>
        <c:axId val="112328176"/>
        <c:scaling>
          <c:orientation val="minMax"/>
        </c:scaling>
        <c:delete val="1"/>
        <c:axPos val="b"/>
        <c:numFmt formatCode="ge" sourceLinked="1"/>
        <c:majorTickMark val="none"/>
        <c:minorTickMark val="none"/>
        <c:tickLblPos val="none"/>
        <c:crossAx val="112328568"/>
        <c:crosses val="autoZero"/>
        <c:auto val="1"/>
        <c:lblOffset val="100"/>
        <c:baseTimeUnit val="years"/>
      </c:dateAx>
      <c:valAx>
        <c:axId val="11232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2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49" zoomScaleNormal="100" workbookViewId="0">
      <selection activeCell="BJ26" sqref="BJ2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川場村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3461</v>
      </c>
      <c r="AJ8" s="55"/>
      <c r="AK8" s="55"/>
      <c r="AL8" s="55"/>
      <c r="AM8" s="55"/>
      <c r="AN8" s="55"/>
      <c r="AO8" s="55"/>
      <c r="AP8" s="56"/>
      <c r="AQ8" s="46">
        <f>データ!R6</f>
        <v>85.25</v>
      </c>
      <c r="AR8" s="46"/>
      <c r="AS8" s="46"/>
      <c r="AT8" s="46"/>
      <c r="AU8" s="46"/>
      <c r="AV8" s="46"/>
      <c r="AW8" s="46"/>
      <c r="AX8" s="46"/>
      <c r="AY8" s="46">
        <f>データ!S6</f>
        <v>40.6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1296</v>
      </c>
      <c r="AA10" s="80"/>
      <c r="AB10" s="80"/>
      <c r="AC10" s="80"/>
      <c r="AD10" s="80"/>
      <c r="AE10" s="80"/>
      <c r="AF10" s="80"/>
      <c r="AG10" s="80"/>
      <c r="AH10" s="2"/>
      <c r="AI10" s="80">
        <f>データ!T6</f>
        <v>3421</v>
      </c>
      <c r="AJ10" s="80"/>
      <c r="AK10" s="80"/>
      <c r="AL10" s="80"/>
      <c r="AM10" s="80"/>
      <c r="AN10" s="80"/>
      <c r="AO10" s="80"/>
      <c r="AP10" s="80"/>
      <c r="AQ10" s="46">
        <f>データ!U6</f>
        <v>62.2</v>
      </c>
      <c r="AR10" s="46"/>
      <c r="AS10" s="46"/>
      <c r="AT10" s="46"/>
      <c r="AU10" s="46"/>
      <c r="AV10" s="46"/>
      <c r="AW10" s="46"/>
      <c r="AX10" s="46"/>
      <c r="AY10" s="46">
        <f>データ!V6</f>
        <v>55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104442</v>
      </c>
      <c r="D6" s="31">
        <f t="shared" si="3"/>
        <v>47</v>
      </c>
      <c r="E6" s="31">
        <f t="shared" si="3"/>
        <v>1</v>
      </c>
      <c r="F6" s="31">
        <f t="shared" si="3"/>
        <v>0</v>
      </c>
      <c r="G6" s="31">
        <f t="shared" si="3"/>
        <v>0</v>
      </c>
      <c r="H6" s="31" t="str">
        <f t="shared" si="3"/>
        <v>群馬県　川場村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100</v>
      </c>
      <c r="P6" s="32">
        <f t="shared" si="3"/>
        <v>1296</v>
      </c>
      <c r="Q6" s="32">
        <f t="shared" si="3"/>
        <v>3461</v>
      </c>
      <c r="R6" s="32">
        <f t="shared" si="3"/>
        <v>85.25</v>
      </c>
      <c r="S6" s="32">
        <f t="shared" si="3"/>
        <v>40.6</v>
      </c>
      <c r="T6" s="32">
        <f t="shared" si="3"/>
        <v>3421</v>
      </c>
      <c r="U6" s="32">
        <f t="shared" si="3"/>
        <v>62.2</v>
      </c>
      <c r="V6" s="32">
        <f t="shared" si="3"/>
        <v>55</v>
      </c>
      <c r="W6" s="33">
        <f>IF(W7="",NA(),W7)</f>
        <v>97.98</v>
      </c>
      <c r="X6" s="33">
        <f t="shared" ref="X6:AF6" si="4">IF(X7="",NA(),X7)</f>
        <v>86.64</v>
      </c>
      <c r="Y6" s="33">
        <f t="shared" si="4"/>
        <v>103.53</v>
      </c>
      <c r="Z6" s="33">
        <f t="shared" si="4"/>
        <v>98.55</v>
      </c>
      <c r="AA6" s="33">
        <f t="shared" si="4"/>
        <v>101.21</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48.79</v>
      </c>
      <c r="BE6" s="33">
        <f t="shared" ref="BE6:BM6" si="7">IF(BE7="",NA(),BE7)</f>
        <v>46.95</v>
      </c>
      <c r="BF6" s="33">
        <f t="shared" si="7"/>
        <v>47.54</v>
      </c>
      <c r="BG6" s="33">
        <f t="shared" si="7"/>
        <v>42.24</v>
      </c>
      <c r="BH6" s="33">
        <f t="shared" si="7"/>
        <v>32.58</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113.91</v>
      </c>
      <c r="BP6" s="33">
        <f t="shared" ref="BP6:BX6" si="8">IF(BP7="",NA(),BP7)</f>
        <v>106.3</v>
      </c>
      <c r="BQ6" s="33">
        <f t="shared" si="8"/>
        <v>88.24</v>
      </c>
      <c r="BR6" s="33">
        <f t="shared" si="8"/>
        <v>98.06</v>
      </c>
      <c r="BS6" s="33">
        <f t="shared" si="8"/>
        <v>115.45</v>
      </c>
      <c r="BT6" s="33">
        <f t="shared" si="8"/>
        <v>57.51</v>
      </c>
      <c r="BU6" s="33">
        <f t="shared" si="8"/>
        <v>56.46</v>
      </c>
      <c r="BV6" s="33">
        <f t="shared" si="8"/>
        <v>19.77</v>
      </c>
      <c r="BW6" s="33">
        <f t="shared" si="8"/>
        <v>34.25</v>
      </c>
      <c r="BX6" s="33">
        <f t="shared" si="8"/>
        <v>46.48</v>
      </c>
      <c r="BY6" s="32" t="str">
        <f>IF(BY7="","",IF(BY7="-","【-】","【"&amp;SUBSTITUTE(TEXT(BY7,"#,##0.00"),"-","△")&amp;"】"))</f>
        <v>【36.33】</v>
      </c>
      <c r="BZ6" s="33">
        <f>IF(BZ7="",NA(),BZ7)</f>
        <v>51.42</v>
      </c>
      <c r="CA6" s="33">
        <f t="shared" ref="CA6:CI6" si="9">IF(CA7="",NA(),CA7)</f>
        <v>62.07</v>
      </c>
      <c r="CB6" s="33">
        <f t="shared" si="9"/>
        <v>73.400000000000006</v>
      </c>
      <c r="CC6" s="33">
        <f t="shared" si="9"/>
        <v>73.64</v>
      </c>
      <c r="CD6" s="33">
        <f t="shared" si="9"/>
        <v>45.23</v>
      </c>
      <c r="CE6" s="33">
        <f t="shared" si="9"/>
        <v>291.83</v>
      </c>
      <c r="CF6" s="33">
        <f t="shared" si="9"/>
        <v>306.49</v>
      </c>
      <c r="CG6" s="33">
        <f t="shared" si="9"/>
        <v>878.73</v>
      </c>
      <c r="CH6" s="33">
        <f t="shared" si="9"/>
        <v>501.18</v>
      </c>
      <c r="CI6" s="33">
        <f t="shared" si="9"/>
        <v>376.61</v>
      </c>
      <c r="CJ6" s="32" t="str">
        <f>IF(CJ7="","",IF(CJ7="-","【-】","【"&amp;SUBSTITUTE(TEXT(CJ7,"#,##0.00"),"-","△")&amp;"】"))</f>
        <v>【476.46】</v>
      </c>
      <c r="CK6" s="33">
        <f>IF(CK7="",NA(),CK7)</f>
        <v>349.7</v>
      </c>
      <c r="CL6" s="33">
        <f t="shared" ref="CL6:CT6" si="10">IF(CL7="",NA(),CL7)</f>
        <v>358.67</v>
      </c>
      <c r="CM6" s="33">
        <f t="shared" si="10"/>
        <v>225.31</v>
      </c>
      <c r="CN6" s="33">
        <f t="shared" si="10"/>
        <v>304.38</v>
      </c>
      <c r="CO6" s="33">
        <f t="shared" si="10"/>
        <v>308.14999999999998</v>
      </c>
      <c r="CP6" s="33">
        <f t="shared" si="10"/>
        <v>57.95</v>
      </c>
      <c r="CQ6" s="33">
        <f t="shared" si="10"/>
        <v>58.25</v>
      </c>
      <c r="CR6" s="33">
        <f t="shared" si="10"/>
        <v>57.17</v>
      </c>
      <c r="CS6" s="33">
        <f t="shared" si="10"/>
        <v>57.55</v>
      </c>
      <c r="CT6" s="33">
        <f t="shared" si="10"/>
        <v>57.43</v>
      </c>
      <c r="CU6" s="32" t="str">
        <f>IF(CU7="","",IF(CU7="-","【-】","【"&amp;SUBSTITUTE(TEXT(CU7,"#,##0.00"),"-","△")&amp;"】"))</f>
        <v>【58.19】</v>
      </c>
      <c r="CV6" s="33">
        <f>IF(CV7="",NA(),CV7)</f>
        <v>70</v>
      </c>
      <c r="CW6" s="33">
        <f t="shared" ref="CW6:DE6" si="11">IF(CW7="",NA(),CW7)</f>
        <v>58.72</v>
      </c>
      <c r="CX6" s="33">
        <f t="shared" si="11"/>
        <v>87.63</v>
      </c>
      <c r="CY6" s="33">
        <f t="shared" si="11"/>
        <v>60.38</v>
      </c>
      <c r="CZ6" s="33">
        <f t="shared" si="11"/>
        <v>97.74</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19.21</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104442</v>
      </c>
      <c r="D7" s="35">
        <v>47</v>
      </c>
      <c r="E7" s="35">
        <v>1</v>
      </c>
      <c r="F7" s="35">
        <v>0</v>
      </c>
      <c r="G7" s="35">
        <v>0</v>
      </c>
      <c r="H7" s="35" t="s">
        <v>93</v>
      </c>
      <c r="I7" s="35" t="s">
        <v>94</v>
      </c>
      <c r="J7" s="35" t="s">
        <v>95</v>
      </c>
      <c r="K7" s="35" t="s">
        <v>96</v>
      </c>
      <c r="L7" s="35" t="s">
        <v>97</v>
      </c>
      <c r="M7" s="36" t="s">
        <v>98</v>
      </c>
      <c r="N7" s="36" t="s">
        <v>99</v>
      </c>
      <c r="O7" s="36">
        <v>100</v>
      </c>
      <c r="P7" s="36">
        <v>1296</v>
      </c>
      <c r="Q7" s="36">
        <v>3461</v>
      </c>
      <c r="R7" s="36">
        <v>85.25</v>
      </c>
      <c r="S7" s="36">
        <v>40.6</v>
      </c>
      <c r="T7" s="36">
        <v>3421</v>
      </c>
      <c r="U7" s="36">
        <v>62.2</v>
      </c>
      <c r="V7" s="36">
        <v>55</v>
      </c>
      <c r="W7" s="36">
        <v>97.98</v>
      </c>
      <c r="X7" s="36">
        <v>86.64</v>
      </c>
      <c r="Y7" s="36">
        <v>103.53</v>
      </c>
      <c r="Z7" s="36">
        <v>98.55</v>
      </c>
      <c r="AA7" s="36">
        <v>101.21</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48.79</v>
      </c>
      <c r="BE7" s="36">
        <v>46.95</v>
      </c>
      <c r="BF7" s="36">
        <v>47.54</v>
      </c>
      <c r="BG7" s="36">
        <v>42.24</v>
      </c>
      <c r="BH7" s="36">
        <v>32.58</v>
      </c>
      <c r="BI7" s="36">
        <v>1137.3599999999999</v>
      </c>
      <c r="BJ7" s="36">
        <v>1124.6400000000001</v>
      </c>
      <c r="BK7" s="36">
        <v>1108.26</v>
      </c>
      <c r="BL7" s="36">
        <v>1113.76</v>
      </c>
      <c r="BM7" s="36">
        <v>1125.69</v>
      </c>
      <c r="BN7" s="36">
        <v>1239.32</v>
      </c>
      <c r="BO7" s="36">
        <v>113.91</v>
      </c>
      <c r="BP7" s="36">
        <v>106.3</v>
      </c>
      <c r="BQ7" s="36">
        <v>88.24</v>
      </c>
      <c r="BR7" s="36">
        <v>98.06</v>
      </c>
      <c r="BS7" s="36">
        <v>115.45</v>
      </c>
      <c r="BT7" s="36">
        <v>57.51</v>
      </c>
      <c r="BU7" s="36">
        <v>56.46</v>
      </c>
      <c r="BV7" s="36">
        <v>19.77</v>
      </c>
      <c r="BW7" s="36">
        <v>34.25</v>
      </c>
      <c r="BX7" s="36">
        <v>46.48</v>
      </c>
      <c r="BY7" s="36">
        <v>36.33</v>
      </c>
      <c r="BZ7" s="36">
        <v>51.42</v>
      </c>
      <c r="CA7" s="36">
        <v>62.07</v>
      </c>
      <c r="CB7" s="36">
        <v>73.400000000000006</v>
      </c>
      <c r="CC7" s="36">
        <v>73.64</v>
      </c>
      <c r="CD7" s="36">
        <v>45.23</v>
      </c>
      <c r="CE7" s="36">
        <v>291.83</v>
      </c>
      <c r="CF7" s="36">
        <v>306.49</v>
      </c>
      <c r="CG7" s="36">
        <v>878.73</v>
      </c>
      <c r="CH7" s="36">
        <v>501.18</v>
      </c>
      <c r="CI7" s="36">
        <v>376.61</v>
      </c>
      <c r="CJ7" s="36">
        <v>476.46</v>
      </c>
      <c r="CK7" s="36">
        <v>349.7</v>
      </c>
      <c r="CL7" s="36">
        <v>358.67</v>
      </c>
      <c r="CM7" s="36">
        <v>225.31</v>
      </c>
      <c r="CN7" s="36">
        <v>304.38</v>
      </c>
      <c r="CO7" s="36">
        <v>308.14999999999998</v>
      </c>
      <c r="CP7" s="36">
        <v>57.95</v>
      </c>
      <c r="CQ7" s="36">
        <v>58.25</v>
      </c>
      <c r="CR7" s="36">
        <v>57.17</v>
      </c>
      <c r="CS7" s="36">
        <v>57.55</v>
      </c>
      <c r="CT7" s="36">
        <v>57.43</v>
      </c>
      <c r="CU7" s="36">
        <v>58.19</v>
      </c>
      <c r="CV7" s="36">
        <v>70</v>
      </c>
      <c r="CW7" s="36">
        <v>58.72</v>
      </c>
      <c r="CX7" s="36">
        <v>87.63</v>
      </c>
      <c r="CY7" s="36">
        <v>60.38</v>
      </c>
      <c r="CZ7" s="36">
        <v>97.74</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19.21</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cp:lastPrinted>2016-02-08T07:16:28Z</cp:lastPrinted>
  <dcterms:created xsi:type="dcterms:W3CDTF">2016-01-18T05:01:11Z</dcterms:created>
  <dcterms:modified xsi:type="dcterms:W3CDTF">2016-02-24T00:19:11Z</dcterms:modified>
  <cp:category/>
</cp:coreProperties>
</file>