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501" lockStructure="1"/>
  <bookViews>
    <workbookView xWindow="240" yWindow="60" windowWidth="14940" windowHeight="7875"/>
  </bookViews>
  <sheets>
    <sheet name="法非適用_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M6" i="5" l="1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Y10" i="4" s="1"/>
  <c r="U6" i="5"/>
  <c r="T6" i="5"/>
  <c r="AI10" i="4" s="1"/>
  <c r="S6" i="5"/>
  <c r="AY8" i="4" s="1"/>
  <c r="R6" i="5"/>
  <c r="AQ8" i="4" s="1"/>
  <c r="Q6" i="5"/>
  <c r="P6" i="5"/>
  <c r="O6" i="5"/>
  <c r="N6" i="5"/>
  <c r="M6" i="5"/>
  <c r="L6" i="5"/>
  <c r="K6" i="5"/>
  <c r="R8" i="4" s="1"/>
  <c r="J6" i="5"/>
  <c r="J8" i="4" s="1"/>
  <c r="I6" i="5"/>
  <c r="H6" i="5"/>
  <c r="B6" i="4" s="1"/>
  <c r="G6" i="5"/>
  <c r="F6" i="5"/>
  <c r="E6" i="5"/>
  <c r="D6" i="5"/>
  <c r="C6" i="5"/>
  <c r="B6" i="5"/>
  <c r="F10" i="5" s="1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Q10" i="4"/>
  <c r="Z10" i="4"/>
  <c r="R10" i="4"/>
  <c r="J10" i="4"/>
  <c r="B10" i="4"/>
  <c r="AI8" i="4"/>
  <c r="Z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<sst xmlns="http://schemas.openxmlformats.org/spreadsheetml/2006/main" count="218" uniqueCount="108">
  <si>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</si>
  <si>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</si>
  <si>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</si>
  <si>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</si>
  <si>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</si>
  <si>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</si>
  <si>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</si>
  <si>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</si>
  <si>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</si>
  <si>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</si>
  <si>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</si>
  <si>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</si>
  <si>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</si>
  <si>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</si>
  <si>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</si>
  <si>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</si>
  <si>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</si>
  <si>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</si>
  <si>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</si>
  <si>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</si>
  <si>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</si>
  <si>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</si>
  <si>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</si>
  <si>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</si>
  <si>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</si>
  <si>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</si>
  <si>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</si>
  <si>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</si>
  <si>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</si>
  <si>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</si>
  <si>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</si>
  <si>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</si>
  <si>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</si>
  <si>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</si>
  <si>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</si>
  <si>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</si>
  <si>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</si>
  <si>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</si>
  <si>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</si>
  <si>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平成22年度から平成25年度における各指標の類似団体平均値は、当時の事業数を基に算出していますが、管路更新率については、平成26年度の事業数を基に類似団体平均値を算出しています。</t>
    <phoneticPr fontId="4"/>
  </si>
  <si>
    <t>水道事業(法非適用)</t>
    <rPh sb="0" eb="2">
      <t>スイドウ</t>
    </rPh>
    <rPh sb="2" eb="4">
      <t>ジギョウ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</si>
  <si>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</si>
  <si>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</si>
  <si>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</si>
  <si>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</si>
  <si>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</si>
  <si>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</si>
  <si>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</si>
  <si>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</si>
  <si>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</si>
  <si>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</si>
  <si>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</si>
  <si>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</si>
  <si>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</si>
  <si>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</si>
  <si>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</si>
  <si>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</si>
  <si>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</si>
  <si>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</si>
  <si>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</si>
  <si>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</si>
  <si>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</si>
  <si>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</si>
  <si>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</si>
  <si>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</si>
  <si>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</si>
  <si>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</si>
  <si>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</si>
  <si>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</si>
  <si>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</si>
  <si>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</si>
  <si>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</si>
  <si>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</si>
  <si>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</si>
  <si>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</si>
  <si>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</si>
  <si>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</si>
  <si>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</si>
  <si>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</si>
  <si>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</si>
  <si>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</si>
  <si>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</si>
  <si>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</si>
  <si>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</si>
  <si>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</si>
  <si>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</si>
  <si>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</si>
  <si>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</si>
  <si>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</si>
  <si>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</si>
  <si>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</si>
  <si>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</si>
  <si>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</si>
  <si>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群馬県　嬬恋村</t>
  </si>
  <si>
    <t>法非適用</t>
  </si>
  <si>
    <t>水道事業</t>
  </si>
  <si>
    <t>簡易水道事業</t>
  </si>
  <si>
    <t>D2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</si>
  <si>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</si>
  <si>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</si>
  <si>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</si>
  <si>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</si>
  <si>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</si>
  <si>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</si>
  <si>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</si>
  <si>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(1)各指標の分析　　　　　　　　　　　　　　　　　①収益的収支比率については、右肩上がりとなり経営改善されているが、今後も改善傾向を続けていきたい。　　　　　　　　　　　　　　　　　　　　　④企業債残高対策事業規模比率については、類似団体と比較すると低い数値で推移している。　　　　　⑤料金回収率については８０％を超えており類似団体と比べ高い数値で推移している。　　　　　　　　⑥給水原価については、類似団体と比較すると低くい数値で推移しているため、これからも維持管理費等の削減に取り組んでいきたい。　　　　　　　　　　⑦施設利用率については、平均値を超えたが今後、施設の老朽化にともなう修繕を計画的に進める必要がある。　　　　　　　　　　　　　　　　　　　⑧有収率については、類似団体と比較すると大きく下回ってきているため、漏水調査やﾒｰﾀｰ不感などの対策を講じる必要がある。　　　　　　　　　　　(2)現状、課題　　　　　　　　　　　　　　　　　　　収益については、節水意識の高まりや人口減少傾向により、料金収入の減少が考えられ、経費削減や料金改定が必要になり、有収率が、下がったため、管路の巡回等を重点に行い、漏水対策を進める必要がある。</t>
    <rPh sb="3" eb="4">
      <t>カク</t>
    </rPh>
    <rPh sb="4" eb="6">
      <t>シヒョウ</t>
    </rPh>
    <rPh sb="7" eb="9">
      <t>ブンセキ</t>
    </rPh>
    <rPh sb="27" eb="30">
      <t>シュウエキテキ</t>
    </rPh>
    <rPh sb="30" eb="32">
      <t>シュウシ</t>
    </rPh>
    <rPh sb="32" eb="34">
      <t>ヒリツ</t>
    </rPh>
    <rPh sb="40" eb="42">
      <t>ミギカタ</t>
    </rPh>
    <rPh sb="42" eb="43">
      <t>ア</t>
    </rPh>
    <rPh sb="48" eb="50">
      <t>ケイエイ</t>
    </rPh>
    <rPh sb="50" eb="52">
      <t>カイゼン</t>
    </rPh>
    <rPh sb="59" eb="61">
      <t>コンゴ</t>
    </rPh>
    <rPh sb="62" eb="64">
      <t>カイゼン</t>
    </rPh>
    <rPh sb="64" eb="66">
      <t>ケイコウ</t>
    </rPh>
    <rPh sb="67" eb="68">
      <t>ツヅ</t>
    </rPh>
    <rPh sb="97" eb="100">
      <t>キギョウサイ</t>
    </rPh>
    <rPh sb="100" eb="102">
      <t>ザンダカ</t>
    </rPh>
    <rPh sb="102" eb="104">
      <t>タイサク</t>
    </rPh>
    <rPh sb="104" eb="106">
      <t>ジギョウ</t>
    </rPh>
    <rPh sb="106" eb="108">
      <t>キボ</t>
    </rPh>
    <rPh sb="108" eb="110">
      <t>ヒリツ</t>
    </rPh>
    <rPh sb="116" eb="118">
      <t>ルイジ</t>
    </rPh>
    <rPh sb="118" eb="120">
      <t>ダンタイ</t>
    </rPh>
    <rPh sb="121" eb="123">
      <t>ヒカク</t>
    </rPh>
    <rPh sb="126" eb="127">
      <t>ヒク</t>
    </rPh>
    <rPh sb="128" eb="130">
      <t>スウチ</t>
    </rPh>
    <rPh sb="131" eb="133">
      <t>スイイ</t>
    </rPh>
    <rPh sb="144" eb="146">
      <t>リョウキン</t>
    </rPh>
    <rPh sb="146" eb="149">
      <t>カイシュウリツ</t>
    </rPh>
    <rPh sb="158" eb="159">
      <t>コ</t>
    </rPh>
    <rPh sb="163" eb="165">
      <t>ルイジ</t>
    </rPh>
    <rPh sb="165" eb="167">
      <t>ダンタイ</t>
    </rPh>
    <rPh sb="168" eb="169">
      <t>クラ</t>
    </rPh>
    <rPh sb="170" eb="171">
      <t>タカ</t>
    </rPh>
    <rPh sb="172" eb="174">
      <t>スウチ</t>
    </rPh>
    <rPh sb="175" eb="177">
      <t>スイイ</t>
    </rPh>
    <rPh sb="191" eb="193">
      <t>キュウスイ</t>
    </rPh>
    <rPh sb="193" eb="195">
      <t>ゲンカ</t>
    </rPh>
    <rPh sb="201" eb="203">
      <t>ルイジ</t>
    </rPh>
    <rPh sb="203" eb="205">
      <t>ダンタイ</t>
    </rPh>
    <rPh sb="206" eb="208">
      <t>ヒカク</t>
    </rPh>
    <rPh sb="211" eb="212">
      <t>ヒク</t>
    </rPh>
    <rPh sb="214" eb="216">
      <t>スウチ</t>
    </rPh>
    <rPh sb="217" eb="219">
      <t>スイイ</t>
    </rPh>
    <rPh sb="231" eb="233">
      <t>イジ</t>
    </rPh>
    <rPh sb="233" eb="236">
      <t>カンリヒ</t>
    </rPh>
    <rPh sb="236" eb="237">
      <t>トウ</t>
    </rPh>
    <rPh sb="238" eb="240">
      <t>サクゲン</t>
    </rPh>
    <rPh sb="241" eb="242">
      <t>ト</t>
    </rPh>
    <rPh sb="243" eb="244">
      <t>ク</t>
    </rPh>
    <rPh sb="262" eb="264">
      <t>シセツ</t>
    </rPh>
    <rPh sb="264" eb="267">
      <t>リヨウリツ</t>
    </rPh>
    <rPh sb="273" eb="275">
      <t>ヘイキン</t>
    </rPh>
    <rPh sb="275" eb="276">
      <t>チ</t>
    </rPh>
    <rPh sb="277" eb="278">
      <t>コ</t>
    </rPh>
    <rPh sb="281" eb="283">
      <t>コンゴ</t>
    </rPh>
    <rPh sb="284" eb="286">
      <t>シセツ</t>
    </rPh>
    <rPh sb="287" eb="290">
      <t>ロウキュウカ</t>
    </rPh>
    <rPh sb="295" eb="297">
      <t>シュウゼン</t>
    </rPh>
    <rPh sb="298" eb="301">
      <t>ケイカクテキ</t>
    </rPh>
    <rPh sb="302" eb="303">
      <t>スス</t>
    </rPh>
    <rPh sb="333" eb="334">
      <t>リツ</t>
    </rPh>
    <rPh sb="340" eb="342">
      <t>ルイジ</t>
    </rPh>
    <rPh sb="342" eb="344">
      <t>ダンタイ</t>
    </rPh>
    <rPh sb="345" eb="347">
      <t>ヒカク</t>
    </rPh>
    <rPh sb="350" eb="351">
      <t>オオ</t>
    </rPh>
    <rPh sb="353" eb="355">
      <t>シタマワ</t>
    </rPh>
    <rPh sb="364" eb="366">
      <t>ロウスイ</t>
    </rPh>
    <rPh sb="366" eb="368">
      <t>チョウサ</t>
    </rPh>
    <rPh sb="373" eb="375">
      <t>フカン</t>
    </rPh>
    <rPh sb="378" eb="380">
      <t>タイサク</t>
    </rPh>
    <rPh sb="381" eb="382">
      <t>コウ</t>
    </rPh>
    <rPh sb="384" eb="386">
      <t>ヒツヨウ</t>
    </rPh>
    <rPh sb="404" eb="406">
      <t>ゲンジョウ</t>
    </rPh>
    <rPh sb="407" eb="409">
      <t>カダイ</t>
    </rPh>
    <rPh sb="428" eb="430">
      <t>シュウエキ</t>
    </rPh>
    <rPh sb="436" eb="438">
      <t>セッスイ</t>
    </rPh>
    <rPh sb="438" eb="440">
      <t>イシキ</t>
    </rPh>
    <rPh sb="441" eb="442">
      <t>タカ</t>
    </rPh>
    <rPh sb="445" eb="447">
      <t>ジンコウ</t>
    </rPh>
    <rPh sb="447" eb="449">
      <t>ゲンショウ</t>
    </rPh>
    <rPh sb="449" eb="451">
      <t>ケイコウ</t>
    </rPh>
    <rPh sb="455" eb="457">
      <t>リョウキン</t>
    </rPh>
    <rPh sb="457" eb="459">
      <t>シュウニュウ</t>
    </rPh>
    <rPh sb="460" eb="462">
      <t>ゲンショウ</t>
    </rPh>
    <rPh sb="463" eb="464">
      <t>カンガ</t>
    </rPh>
    <rPh sb="468" eb="470">
      <t>ケイヒ</t>
    </rPh>
    <rPh sb="470" eb="472">
      <t>サクゲン</t>
    </rPh>
    <rPh sb="473" eb="475">
      <t>リョウキン</t>
    </rPh>
    <rPh sb="475" eb="477">
      <t>カイテイ</t>
    </rPh>
    <rPh sb="478" eb="480">
      <t>ヒツヨウ</t>
    </rPh>
    <rPh sb="484" eb="485">
      <t>ユウ</t>
    </rPh>
    <rPh sb="485" eb="487">
      <t>シュウリツ</t>
    </rPh>
    <rPh sb="489" eb="490">
      <t>サ</t>
    </rPh>
    <rPh sb="496" eb="498">
      <t>カンロ</t>
    </rPh>
    <rPh sb="499" eb="501">
      <t>ジュンカイ</t>
    </rPh>
    <rPh sb="501" eb="502">
      <t>トウ</t>
    </rPh>
    <rPh sb="503" eb="505">
      <t>ジュウテン</t>
    </rPh>
    <rPh sb="506" eb="507">
      <t>オコナ</t>
    </rPh>
    <rPh sb="509" eb="511">
      <t>ロウスイ</t>
    </rPh>
    <rPh sb="511" eb="513">
      <t>タイサク</t>
    </rPh>
    <rPh sb="514" eb="515">
      <t>スス</t>
    </rPh>
    <rPh sb="517" eb="519">
      <t>ヒツヨウ</t>
    </rPh>
    <phoneticPr fontId="4"/>
  </si>
  <si>
    <t>(1)課題　　　　　　　　　　　　　　　　　　　　料金収入が減少傾向にある。また、老朽した施設の更新の必要性が高まっている。　　　　　　　　　(2)改善に向けた取組　　　　　　　　　　　　　　　料金収入が減少傾向にあることから、料金改定の検討や経費削減を行い、経営改善を図る必要があり、　　　　老朽化した施設は、更新投資計画に基づいた財源を確保し、漏水調査と併せて、有収率の向上に取り組んでいきたい。</t>
    <rPh sb="3" eb="5">
      <t>カダイ</t>
    </rPh>
    <rPh sb="25" eb="27">
      <t>リョウキン</t>
    </rPh>
    <rPh sb="27" eb="29">
      <t>シュウニュウ</t>
    </rPh>
    <rPh sb="30" eb="32">
      <t>ゲンショウ</t>
    </rPh>
    <rPh sb="32" eb="34">
      <t>ケイコウ</t>
    </rPh>
    <rPh sb="41" eb="43">
      <t>ロウキュウ</t>
    </rPh>
    <rPh sb="45" eb="47">
      <t>シセツ</t>
    </rPh>
    <rPh sb="48" eb="50">
      <t>コウシン</t>
    </rPh>
    <rPh sb="51" eb="54">
      <t>ヒツヨウセイ</t>
    </rPh>
    <rPh sb="55" eb="56">
      <t>タカ</t>
    </rPh>
    <rPh sb="74" eb="76">
      <t>カイゼン</t>
    </rPh>
    <rPh sb="77" eb="78">
      <t>ム</t>
    </rPh>
    <rPh sb="80" eb="82">
      <t>トリクミ</t>
    </rPh>
    <rPh sb="97" eb="99">
      <t>リョウキン</t>
    </rPh>
    <rPh sb="99" eb="101">
      <t>シュウニュウ</t>
    </rPh>
    <rPh sb="102" eb="104">
      <t>ゲンショウ</t>
    </rPh>
    <rPh sb="104" eb="106">
      <t>ケイコウ</t>
    </rPh>
    <rPh sb="114" eb="116">
      <t>リョウキン</t>
    </rPh>
    <rPh sb="116" eb="118">
      <t>カイテイ</t>
    </rPh>
    <rPh sb="119" eb="121">
      <t>ケントウ</t>
    </rPh>
    <rPh sb="122" eb="124">
      <t>ケイヒ</t>
    </rPh>
    <rPh sb="124" eb="126">
      <t>サクゲン</t>
    </rPh>
    <rPh sb="127" eb="128">
      <t>オコナ</t>
    </rPh>
    <rPh sb="130" eb="132">
      <t>ケイエイ</t>
    </rPh>
    <rPh sb="132" eb="134">
      <t>カイゼン</t>
    </rPh>
    <rPh sb="135" eb="136">
      <t>ハカ</t>
    </rPh>
    <rPh sb="137" eb="139">
      <t>ヒツヨウ</t>
    </rPh>
    <rPh sb="147" eb="149">
      <t>ロウキュウ</t>
    </rPh>
    <rPh sb="149" eb="150">
      <t>カ</t>
    </rPh>
    <rPh sb="152" eb="154">
      <t>シセツ</t>
    </rPh>
    <rPh sb="156" eb="158">
      <t>コウシン</t>
    </rPh>
    <rPh sb="158" eb="160">
      <t>トウシ</t>
    </rPh>
    <rPh sb="160" eb="162">
      <t>ケイカク</t>
    </rPh>
    <rPh sb="163" eb="164">
      <t>モト</t>
    </rPh>
    <rPh sb="167" eb="169">
      <t>ザイゲン</t>
    </rPh>
    <rPh sb="170" eb="172">
      <t>カクホ</t>
    </rPh>
    <rPh sb="174" eb="176">
      <t>ロウスイ</t>
    </rPh>
    <rPh sb="176" eb="178">
      <t>チョウサ</t>
    </rPh>
    <rPh sb="179" eb="180">
      <t>アワ</t>
    </rPh>
    <rPh sb="183" eb="185">
      <t>ユウシュウ</t>
    </rPh>
    <rPh sb="185" eb="186">
      <t>リツ</t>
    </rPh>
    <rPh sb="187" eb="189">
      <t>コウジョウ</t>
    </rPh>
    <rPh sb="190" eb="191">
      <t>ト</t>
    </rPh>
    <rPh sb="192" eb="193">
      <t>ク</t>
    </rPh>
    <phoneticPr fontId="4"/>
  </si>
  <si>
    <t>(1)各指標の分析　　　　　　　　　　　　　　　　　③管路更新率については、石綿管の更新を行ってきたが、引き続き老朽施設の更新を計画的に行なっていく必要がある。　　　　　　　　　　　　　　　　　　　　　(2)現状、課題　　　　　　　　　　　　　　　　　施設の老朽化が進んでいるなか、管路更新等の財源確保は経営に与える影響が大きく、必要に応じて経営改善や投資計画等の見直しが必要である。</t>
    <rPh sb="3" eb="4">
      <t>カク</t>
    </rPh>
    <rPh sb="4" eb="6">
      <t>シヒョウ</t>
    </rPh>
    <rPh sb="7" eb="9">
      <t>ブンセキ</t>
    </rPh>
    <rPh sb="27" eb="29">
      <t>カンロ</t>
    </rPh>
    <rPh sb="29" eb="31">
      <t>コウシン</t>
    </rPh>
    <rPh sb="31" eb="32">
      <t>リツ</t>
    </rPh>
    <rPh sb="38" eb="40">
      <t>セキメン</t>
    </rPh>
    <rPh sb="40" eb="41">
      <t>カン</t>
    </rPh>
    <rPh sb="42" eb="44">
      <t>コウシン</t>
    </rPh>
    <rPh sb="45" eb="46">
      <t>オコナ</t>
    </rPh>
    <rPh sb="52" eb="53">
      <t>ヒ</t>
    </rPh>
    <rPh sb="54" eb="55">
      <t>ツヅ</t>
    </rPh>
    <rPh sb="56" eb="58">
      <t>ロウキュウ</t>
    </rPh>
    <rPh sb="58" eb="60">
      <t>シセツ</t>
    </rPh>
    <rPh sb="61" eb="63">
      <t>コウシン</t>
    </rPh>
    <rPh sb="64" eb="67">
      <t>ケイカクテキ</t>
    </rPh>
    <rPh sb="68" eb="69">
      <t>オコナ</t>
    </rPh>
    <rPh sb="74" eb="76">
      <t>ヒツヨウ</t>
    </rPh>
    <rPh sb="104" eb="106">
      <t>ゲンジョウ</t>
    </rPh>
    <rPh sb="107" eb="109">
      <t>カダイ</t>
    </rPh>
    <rPh sb="126" eb="128">
      <t>シセツ</t>
    </rPh>
    <rPh sb="129" eb="132">
      <t>ロウキュウカ</t>
    </rPh>
    <rPh sb="133" eb="134">
      <t>スス</t>
    </rPh>
    <rPh sb="141" eb="143">
      <t>カンロ</t>
    </rPh>
    <rPh sb="143" eb="145">
      <t>コウシン</t>
    </rPh>
    <rPh sb="145" eb="146">
      <t>トウ</t>
    </rPh>
    <rPh sb="147" eb="149">
      <t>ザイゲン</t>
    </rPh>
    <rPh sb="149" eb="151">
      <t>カクホ</t>
    </rPh>
    <rPh sb="152" eb="154">
      <t>ケイエイ</t>
    </rPh>
    <rPh sb="155" eb="156">
      <t>アタ</t>
    </rPh>
    <rPh sb="158" eb="160">
      <t>エイコウ</t>
    </rPh>
    <rPh sb="161" eb="162">
      <t>オオ</t>
    </rPh>
    <rPh sb="165" eb="167">
      <t>ヒツヨウ</t>
    </rPh>
    <rPh sb="168" eb="169">
      <t>オウ</t>
    </rPh>
    <rPh sb="171" eb="173">
      <t>ケイエイ</t>
    </rPh>
    <rPh sb="173" eb="175">
      <t>カイゼン</t>
    </rPh>
    <rPh sb="176" eb="178">
      <t>トウシ</t>
    </rPh>
    <rPh sb="178" eb="180">
      <t>ケイカク</t>
    </rPh>
    <rPh sb="180" eb="181">
      <t>トウ</t>
    </rPh>
    <rPh sb="182" eb="184">
      <t>ミナオ</t>
    </rPh>
    <rPh sb="186" eb="188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</si>
</sst>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9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2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77" fontId="5" fillId="0" borderId="5" xfId="0" applyNumberFormat="1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3" xfId="0" applyNumberFormat="1" applyFont="1" applyBorder="1" applyAlignment="1" applyProtection="1">
      <alignment horizontal="center" vertical="center"/>
      <protection hidden="1"/>
    </xf>
    <xf numFmtId="0" fontId="5" fillId="0" borderId="4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3" xfId="0" applyNumberFormat="1" applyFont="1" applyBorder="1" applyAlignment="1" applyProtection="1">
      <alignment horizontal="center" vertical="center"/>
      <protection hidden="1"/>
    </xf>
    <xf numFmtId="176" fontId="5" fillId="0" borderId="4" xfId="0" applyNumberFormat="1" applyFont="1" applyBorder="1" applyAlignment="1" applyProtection="1">
      <alignment horizontal="center" vertical="center"/>
      <protection hidden="1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176" fontId="5" fillId="0" borderId="5" xfId="0" applyNumberFormat="1" applyFont="1" applyBorder="1" applyAlignment="1" applyProtection="1">
      <alignment horizontal="center" vertical="center"/>
      <protection hidden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19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3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データ!$EC$6:$EG$6</c:f>
              <c:numCache>
                <c:formatCode>#,##0.00;"△"#,##0.00;"-"</c:formatCode>
                <c:ptCount val="5"/>
                <c:pt idx="0">
                  <c:v>0.78</c:v>
                </c:pt>
                <c:pt idx="1">
                  <c:v>0.34</c:v>
                </c:pt>
                <c:pt idx="2">
                  <c:v>0.67</c:v>
                </c:pt>
                <c:pt idx="3">
                  <c:v>1.1299999999999999</c:v>
                </c:pt>
                <c:pt idx="4">
                  <c:v>0.53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481280"/>
        <c:axId val="100508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#,##0.00;"△"#,##0.00;"-"</c:formatCode>
                <c:ptCount val="5"/>
                <c:pt idx="0">
                  <c:v>0.61</c:v>
                </c:pt>
                <c:pt idx="1">
                  <c:v>1.08</c:v>
                </c:pt>
                <c:pt idx="2">
                  <c:v>0.69</c:v>
                </c:pt>
                <c:pt idx="3">
                  <c:v>0.89</c:v>
                </c:pt>
                <c:pt idx="4">
                  <c:v>0.98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81280"/>
        <c:axId val="100508032"/>
      </c:lineChart>
      <c:dateAx>
        <c:axId val="1004812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0508032"/>
        <c:crosses val="autoZero"/>
        <c:auto val="1"/>
        <c:lblOffset val="100"/>
        <c:baseTimeUnit val="years"/>
      </c:dateAx>
      <c:valAx>
        <c:axId val="100508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04812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データ!$CK$6:$CO$6</c:f>
              <c:numCache>
                <c:formatCode>#,##0.00;"△"#,##0.00;"-"</c:formatCode>
                <c:ptCount val="5"/>
                <c:pt idx="0">
                  <c:v>48.2</c:v>
                </c:pt>
                <c:pt idx="1">
                  <c:v>45.88</c:v>
                </c:pt>
                <c:pt idx="2">
                  <c:v>46.18</c:v>
                </c:pt>
                <c:pt idx="3">
                  <c:v>46.45</c:v>
                </c:pt>
                <c:pt idx="4">
                  <c:v>64.22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680128"/>
        <c:axId val="1117068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#,##0.00;"△"#,##0.00;"-"</c:formatCode>
                <c:ptCount val="5"/>
                <c:pt idx="0">
                  <c:v>60.92</c:v>
                </c:pt>
                <c:pt idx="1">
                  <c:v>59.84</c:v>
                </c:pt>
                <c:pt idx="2">
                  <c:v>60.66</c:v>
                </c:pt>
                <c:pt idx="3">
                  <c:v>60.17</c:v>
                </c:pt>
                <c:pt idx="4">
                  <c:v>58.96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680128"/>
        <c:axId val="111706880"/>
      </c:lineChart>
      <c:dateAx>
        <c:axId val="1116801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1706880"/>
        <c:crosses val="autoZero"/>
        <c:auto val="1"/>
        <c:lblOffset val="100"/>
        <c:baseTimeUnit val="years"/>
      </c:dateAx>
      <c:valAx>
        <c:axId val="1117068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16801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データ!$CV$6:$CZ$6</c:f>
              <c:numCache>
                <c:formatCode>#,##0.00;"△"#,##0.00;"-"</c:formatCode>
                <c:ptCount val="5"/>
                <c:pt idx="0">
                  <c:v>68.84</c:v>
                </c:pt>
                <c:pt idx="1">
                  <c:v>67.47</c:v>
                </c:pt>
                <c:pt idx="2">
                  <c:v>67.040000000000006</c:v>
                </c:pt>
                <c:pt idx="3">
                  <c:v>67.09</c:v>
                </c:pt>
                <c:pt idx="4">
                  <c:v>46.83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737088"/>
        <c:axId val="111804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#,##0.00;"△"#,##0.00;"-"</c:formatCode>
                <c:ptCount val="5"/>
                <c:pt idx="0">
                  <c:v>78.58</c:v>
                </c:pt>
                <c:pt idx="1">
                  <c:v>77.989999999999995</c:v>
                </c:pt>
                <c:pt idx="2">
                  <c:v>77.319999999999993</c:v>
                </c:pt>
                <c:pt idx="3">
                  <c:v>76.680000000000007</c:v>
                </c:pt>
                <c:pt idx="4">
                  <c:v>76.58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737088"/>
        <c:axId val="111804800"/>
      </c:lineChart>
      <c:dateAx>
        <c:axId val="1117370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1804800"/>
        <c:crosses val="autoZero"/>
        <c:auto val="1"/>
        <c:lblOffset val="100"/>
        <c:baseTimeUnit val="years"/>
      </c:dateAx>
      <c:valAx>
        <c:axId val="111804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17370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データ!$W$6:$AA$6</c:f>
              <c:numCache>
                <c:formatCode>#,##0.00;"△"#,##0.00;"-"</c:formatCode>
                <c:ptCount val="5"/>
                <c:pt idx="0">
                  <c:v>89.48</c:v>
                </c:pt>
                <c:pt idx="1">
                  <c:v>93.44</c:v>
                </c:pt>
                <c:pt idx="2">
                  <c:v>93.38</c:v>
                </c:pt>
                <c:pt idx="3">
                  <c:v>92.59</c:v>
                </c:pt>
                <c:pt idx="4">
                  <c:v>96.42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521856"/>
        <c:axId val="1052508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データ!$AB$6:$AF$6</c:f>
              <c:numCache>
                <c:formatCode>#,##0.00;"△"#,##0.00;"-"</c:formatCode>
                <c:ptCount val="5"/>
                <c:pt idx="0">
                  <c:v>77.22</c:v>
                </c:pt>
                <c:pt idx="1">
                  <c:v>75.239999999999995</c:v>
                </c:pt>
                <c:pt idx="2">
                  <c:v>73.63</c:v>
                </c:pt>
                <c:pt idx="3">
                  <c:v>75.709999999999994</c:v>
                </c:pt>
                <c:pt idx="4">
                  <c:v>75.09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521856"/>
        <c:axId val="105250816"/>
      </c:lineChart>
      <c:dateAx>
        <c:axId val="100521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5250816"/>
        <c:crosses val="autoZero"/>
        <c:auto val="1"/>
        <c:lblOffset val="100"/>
        <c:baseTimeUnit val="years"/>
      </c:dateAx>
      <c:valAx>
        <c:axId val="1052508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0521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データ!$DG$6:$DK$6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276928"/>
        <c:axId val="1052788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276928"/>
        <c:axId val="105278848"/>
      </c:lineChart>
      <c:dateAx>
        <c:axId val="1052769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5278848"/>
        <c:crosses val="autoZero"/>
        <c:auto val="1"/>
        <c:lblOffset val="100"/>
        <c:baseTimeUnit val="years"/>
      </c:dateAx>
      <c:valAx>
        <c:axId val="1052788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52769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データ!$DR$6:$DV$6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151744"/>
        <c:axId val="1111580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151744"/>
        <c:axId val="111158016"/>
      </c:lineChart>
      <c:dateAx>
        <c:axId val="1111517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1158016"/>
        <c:crosses val="autoZero"/>
        <c:auto val="1"/>
        <c:lblOffset val="100"/>
        <c:baseTimeUnit val="years"/>
      </c:dateAx>
      <c:valAx>
        <c:axId val="1111580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11517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データ!$AH$6:$AL$6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176704"/>
        <c:axId val="1111952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176704"/>
        <c:axId val="111195264"/>
      </c:lineChart>
      <c:dateAx>
        <c:axId val="1111767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1195264"/>
        <c:crosses val="autoZero"/>
        <c:auto val="1"/>
        <c:lblOffset val="100"/>
        <c:baseTimeUnit val="years"/>
      </c:dateAx>
      <c:valAx>
        <c:axId val="1111952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11767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データ!$AS$6:$AW$6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225472"/>
        <c:axId val="111231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225472"/>
        <c:axId val="111231744"/>
      </c:lineChart>
      <c:dateAx>
        <c:axId val="1112254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1231744"/>
        <c:crosses val="autoZero"/>
        <c:auto val="1"/>
        <c:lblOffset val="100"/>
        <c:baseTimeUnit val="years"/>
      </c:dateAx>
      <c:valAx>
        <c:axId val="111231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12254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データ!$BD$6:$BH$6</c:f>
              <c:numCache>
                <c:formatCode>#,##0.00;"△"#,##0.00;"-"</c:formatCode>
                <c:ptCount val="5"/>
                <c:pt idx="0">
                  <c:v>683.18</c:v>
                </c:pt>
                <c:pt idx="1">
                  <c:v>682.6</c:v>
                </c:pt>
                <c:pt idx="2">
                  <c:v>613.96</c:v>
                </c:pt>
                <c:pt idx="3">
                  <c:v>578.46</c:v>
                </c:pt>
                <c:pt idx="4">
                  <c:v>542.21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256320"/>
        <c:axId val="11125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#,##0.00;"△"#,##0.00;"-"</c:formatCode>
                <c:ptCount val="5"/>
                <c:pt idx="0">
                  <c:v>1187.81</c:v>
                </c:pt>
                <c:pt idx="1">
                  <c:v>1168.8</c:v>
                </c:pt>
                <c:pt idx="2">
                  <c:v>1158.82</c:v>
                </c:pt>
                <c:pt idx="3">
                  <c:v>1167.7</c:v>
                </c:pt>
                <c:pt idx="4">
                  <c:v>1228.58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256320"/>
        <c:axId val="111258240"/>
      </c:lineChart>
      <c:dateAx>
        <c:axId val="1112563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1258240"/>
        <c:crosses val="autoZero"/>
        <c:auto val="1"/>
        <c:lblOffset val="100"/>
        <c:baseTimeUnit val="years"/>
      </c:dateAx>
      <c:valAx>
        <c:axId val="11125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1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データ!$BO$6:$BS$6</c:f>
              <c:numCache>
                <c:formatCode>#,##0.00;"△"#,##0.00;"-"</c:formatCode>
                <c:ptCount val="5"/>
                <c:pt idx="0">
                  <c:v>83.75</c:v>
                </c:pt>
                <c:pt idx="1">
                  <c:v>81.39</c:v>
                </c:pt>
                <c:pt idx="2">
                  <c:v>80.22</c:v>
                </c:pt>
                <c:pt idx="3">
                  <c:v>82.04</c:v>
                </c:pt>
                <c:pt idx="4">
                  <c:v>86.67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624576"/>
        <c:axId val="111626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#,##0.00;"△"#,##0.00;"-"</c:formatCode>
                <c:ptCount val="5"/>
                <c:pt idx="0">
                  <c:v>57.96</c:v>
                </c:pt>
                <c:pt idx="1">
                  <c:v>56.44</c:v>
                </c:pt>
                <c:pt idx="2">
                  <c:v>55.6</c:v>
                </c:pt>
                <c:pt idx="3">
                  <c:v>54.43</c:v>
                </c:pt>
                <c:pt idx="4">
                  <c:v>53.81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624576"/>
        <c:axId val="111626496"/>
      </c:lineChart>
      <c:dateAx>
        <c:axId val="1116245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1626496"/>
        <c:crosses val="autoZero"/>
        <c:auto val="1"/>
        <c:lblOffset val="100"/>
        <c:baseTimeUnit val="years"/>
      </c:dateAx>
      <c:valAx>
        <c:axId val="111626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1624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データ!$BZ$6:$CD$6</c:f>
              <c:numCache>
                <c:formatCode>#,##0.00;"△"#,##0.00;"-"</c:formatCode>
                <c:ptCount val="5"/>
                <c:pt idx="0">
                  <c:v>106.39</c:v>
                </c:pt>
                <c:pt idx="1">
                  <c:v>107.55</c:v>
                </c:pt>
                <c:pt idx="2">
                  <c:v>115.77</c:v>
                </c:pt>
                <c:pt idx="3">
                  <c:v>113.07</c:v>
                </c:pt>
                <c:pt idx="4">
                  <c:v>111.3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639552"/>
        <c:axId val="111662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#,##0.00;"△"#,##0.00;"-"</c:formatCode>
                <c:ptCount val="5"/>
                <c:pt idx="0">
                  <c:v>263.20999999999998</c:v>
                </c:pt>
                <c:pt idx="1">
                  <c:v>270.7</c:v>
                </c:pt>
                <c:pt idx="2">
                  <c:v>275.86</c:v>
                </c:pt>
                <c:pt idx="3">
                  <c:v>279.8</c:v>
                </c:pt>
                <c:pt idx="4">
                  <c:v>284.64999999999998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639552"/>
        <c:axId val="111662208"/>
      </c:lineChart>
      <c:dateAx>
        <c:axId val="1116395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1662208"/>
        <c:crosses val="autoZero"/>
        <c:auto val="1"/>
        <c:lblOffset val="100"/>
        <c:baseTimeUnit val="years"/>
      </c:dateAx>
      <c:valAx>
        <c:axId val="111662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16395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G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A5C5551-6BC5-448F-A607-3D12B8B59C7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【76.03】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R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C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N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A7864B-ACF3-481F-B050-61B73191253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【1,239.32】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F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EA00AD4-712F-48B4-8AC6-D165EE501A5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【75.39】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データ!CU6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36CBBAC-41F3-4693-A3B2-EDF36D7758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【58.19】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J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416C90C-C1F4-4DC9-ABA9-4A5B4038DE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【476.46】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Y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73F2C93-BBF4-47A9-AB7E-81D1582D3ED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【36.33】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Q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B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M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C584A1D-6D2A-4B72-85F2-F54367919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3"/>
  <sheetViews>
    <sheetView showGridLines="0" tabSelected="1" topLeftCell="X16" zoomScale="75" zoomScaleNormal="75" workbookViewId="0">
      <selection activeCell="BL47" sqref="BL47:BZ63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</row>
    <row r="3" spans="1:78" ht="9.75" customHeight="1">
      <c r="A3" s="2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</row>
    <row r="4" spans="1:78" ht="9.75" customHeight="1">
      <c r="A4" s="2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1" t="str">
        <f>データ!H6</f>
        <v>群馬県　嬬恋村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2" t="s">
        <v>1</v>
      </c>
      <c r="C7" s="43"/>
      <c r="D7" s="43"/>
      <c r="E7" s="43"/>
      <c r="F7" s="43"/>
      <c r="G7" s="43"/>
      <c r="H7" s="43"/>
      <c r="I7" s="44"/>
      <c r="J7" s="42" t="s">
        <v>2</v>
      </c>
      <c r="K7" s="43"/>
      <c r="L7" s="43"/>
      <c r="M7" s="43"/>
      <c r="N7" s="43"/>
      <c r="O7" s="43"/>
      <c r="P7" s="43"/>
      <c r="Q7" s="44"/>
      <c r="R7" s="42" t="s">
        <v>3</v>
      </c>
      <c r="S7" s="43"/>
      <c r="T7" s="43"/>
      <c r="U7" s="43"/>
      <c r="V7" s="43"/>
      <c r="W7" s="43"/>
      <c r="X7" s="43"/>
      <c r="Y7" s="44"/>
      <c r="Z7" s="42" t="s">
        <v>4</v>
      </c>
      <c r="AA7" s="43"/>
      <c r="AB7" s="43"/>
      <c r="AC7" s="43"/>
      <c r="AD7" s="43"/>
      <c r="AE7" s="43"/>
      <c r="AF7" s="43"/>
      <c r="AG7" s="44"/>
      <c r="AH7" s="3"/>
      <c r="AI7" s="42" t="s">
        <v>5</v>
      </c>
      <c r="AJ7" s="43"/>
      <c r="AK7" s="43"/>
      <c r="AL7" s="43"/>
      <c r="AM7" s="43"/>
      <c r="AN7" s="43"/>
      <c r="AO7" s="43"/>
      <c r="AP7" s="44"/>
      <c r="AQ7" s="45" t="s">
        <v>6</v>
      </c>
      <c r="AR7" s="45"/>
      <c r="AS7" s="45"/>
      <c r="AT7" s="45"/>
      <c r="AU7" s="45"/>
      <c r="AV7" s="45"/>
      <c r="AW7" s="45"/>
      <c r="AX7" s="45"/>
      <c r="AY7" s="45" t="s">
        <v>7</v>
      </c>
      <c r="AZ7" s="45"/>
      <c r="BA7" s="45"/>
      <c r="BB7" s="45"/>
      <c r="BC7" s="45"/>
      <c r="BD7" s="45"/>
      <c r="BE7" s="45"/>
      <c r="BF7" s="45"/>
      <c r="BG7" s="3"/>
      <c r="BH7" s="3"/>
      <c r="BI7" s="3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51" t="str">
        <f>データ!I6</f>
        <v>法非適用</v>
      </c>
      <c r="C8" s="52"/>
      <c r="D8" s="52"/>
      <c r="E8" s="52"/>
      <c r="F8" s="52"/>
      <c r="G8" s="52"/>
      <c r="H8" s="52"/>
      <c r="I8" s="53"/>
      <c r="J8" s="51" t="str">
        <f>データ!J6</f>
        <v>水道事業</v>
      </c>
      <c r="K8" s="52"/>
      <c r="L8" s="52"/>
      <c r="M8" s="52"/>
      <c r="N8" s="52"/>
      <c r="O8" s="52"/>
      <c r="P8" s="52"/>
      <c r="Q8" s="53"/>
      <c r="R8" s="51" t="str">
        <f>データ!K6</f>
        <v>簡易水道事業</v>
      </c>
      <c r="S8" s="52"/>
      <c r="T8" s="52"/>
      <c r="U8" s="52"/>
      <c r="V8" s="52"/>
      <c r="W8" s="52"/>
      <c r="X8" s="52"/>
      <c r="Y8" s="53"/>
      <c r="Z8" s="51" t="str">
        <f>データ!L6</f>
        <v>D2</v>
      </c>
      <c r="AA8" s="52"/>
      <c r="AB8" s="52"/>
      <c r="AC8" s="52"/>
      <c r="AD8" s="52"/>
      <c r="AE8" s="52"/>
      <c r="AF8" s="52"/>
      <c r="AG8" s="53"/>
      <c r="AH8" s="3"/>
      <c r="AI8" s="54">
        <f>データ!Q6</f>
        <v>10112</v>
      </c>
      <c r="AJ8" s="55"/>
      <c r="AK8" s="55"/>
      <c r="AL8" s="55"/>
      <c r="AM8" s="55"/>
      <c r="AN8" s="55"/>
      <c r="AO8" s="55"/>
      <c r="AP8" s="56"/>
      <c r="AQ8" s="46">
        <f>データ!R6</f>
        <v>337.58</v>
      </c>
      <c r="AR8" s="46"/>
      <c r="AS8" s="46"/>
      <c r="AT8" s="46"/>
      <c r="AU8" s="46"/>
      <c r="AV8" s="46"/>
      <c r="AW8" s="46"/>
      <c r="AX8" s="46"/>
      <c r="AY8" s="46">
        <f>データ!S6</f>
        <v>29.95</v>
      </c>
      <c r="AZ8" s="46"/>
      <c r="BA8" s="46"/>
      <c r="BB8" s="46"/>
      <c r="BC8" s="46"/>
      <c r="BD8" s="46"/>
      <c r="BE8" s="46"/>
      <c r="BF8" s="46"/>
      <c r="BG8" s="3"/>
      <c r="BH8" s="3"/>
      <c r="BI8" s="3"/>
      <c r="BJ8" s="3"/>
      <c r="BK8" s="3"/>
      <c r="BL8" s="47" t="s">
        <v>9</v>
      </c>
      <c r="BM8" s="4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5" t="s">
        <v>11</v>
      </c>
      <c r="C9" s="45"/>
      <c r="D9" s="45"/>
      <c r="E9" s="45"/>
      <c r="F9" s="45"/>
      <c r="G9" s="45"/>
      <c r="H9" s="45"/>
      <c r="I9" s="45"/>
      <c r="J9" s="45" t="s">
        <v>12</v>
      </c>
      <c r="K9" s="45"/>
      <c r="L9" s="45"/>
      <c r="M9" s="45"/>
      <c r="N9" s="45"/>
      <c r="O9" s="45"/>
      <c r="P9" s="45"/>
      <c r="Q9" s="45"/>
      <c r="R9" s="45" t="s">
        <v>13</v>
      </c>
      <c r="S9" s="45"/>
      <c r="T9" s="45"/>
      <c r="U9" s="45"/>
      <c r="V9" s="45"/>
      <c r="W9" s="45"/>
      <c r="X9" s="45"/>
      <c r="Y9" s="45"/>
      <c r="Z9" s="45" t="s">
        <v>14</v>
      </c>
      <c r="AA9" s="45"/>
      <c r="AB9" s="45"/>
      <c r="AC9" s="45"/>
      <c r="AD9" s="45"/>
      <c r="AE9" s="45"/>
      <c r="AF9" s="45"/>
      <c r="AG9" s="45"/>
      <c r="AH9" s="3"/>
      <c r="AI9" s="45" t="s">
        <v>15</v>
      </c>
      <c r="AJ9" s="45"/>
      <c r="AK9" s="45"/>
      <c r="AL9" s="45"/>
      <c r="AM9" s="45"/>
      <c r="AN9" s="45"/>
      <c r="AO9" s="45"/>
      <c r="AP9" s="45"/>
      <c r="AQ9" s="45" t="s">
        <v>16</v>
      </c>
      <c r="AR9" s="45"/>
      <c r="AS9" s="45"/>
      <c r="AT9" s="45"/>
      <c r="AU9" s="45"/>
      <c r="AV9" s="45"/>
      <c r="AW9" s="45"/>
      <c r="AX9" s="45"/>
      <c r="AY9" s="45" t="s">
        <v>17</v>
      </c>
      <c r="AZ9" s="45"/>
      <c r="BA9" s="45"/>
      <c r="BB9" s="45"/>
      <c r="BC9" s="45"/>
      <c r="BD9" s="45"/>
      <c r="BE9" s="45"/>
      <c r="BF9" s="45"/>
      <c r="BG9" s="3"/>
      <c r="BH9" s="3"/>
      <c r="BI9" s="3"/>
      <c r="BJ9" s="3"/>
      <c r="BK9" s="3"/>
      <c r="BL9" s="49" t="s">
        <v>18</v>
      </c>
      <c r="BM9" s="50"/>
      <c r="BN9" s="10" t="s">
        <v>19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6" t="str">
        <f>データ!M6</f>
        <v>-</v>
      </c>
      <c r="C10" s="46"/>
      <c r="D10" s="46"/>
      <c r="E10" s="46"/>
      <c r="F10" s="46"/>
      <c r="G10" s="46"/>
      <c r="H10" s="46"/>
      <c r="I10" s="46"/>
      <c r="J10" s="46" t="str">
        <f>データ!N6</f>
        <v>該当数値なし</v>
      </c>
      <c r="K10" s="46"/>
      <c r="L10" s="46"/>
      <c r="M10" s="46"/>
      <c r="N10" s="46"/>
      <c r="O10" s="46"/>
      <c r="P10" s="46"/>
      <c r="Q10" s="46"/>
      <c r="R10" s="46">
        <f>データ!O6</f>
        <v>67.8</v>
      </c>
      <c r="S10" s="46"/>
      <c r="T10" s="46"/>
      <c r="U10" s="46"/>
      <c r="V10" s="46"/>
      <c r="W10" s="46"/>
      <c r="X10" s="46"/>
      <c r="Y10" s="46"/>
      <c r="Z10" s="80">
        <f>データ!P6</f>
        <v>1252</v>
      </c>
      <c r="AA10" s="80"/>
      <c r="AB10" s="80"/>
      <c r="AC10" s="80"/>
      <c r="AD10" s="80"/>
      <c r="AE10" s="80"/>
      <c r="AF10" s="80"/>
      <c r="AG10" s="80"/>
      <c r="AH10" s="2"/>
      <c r="AI10" s="80">
        <f>データ!T6</f>
        <v>6803</v>
      </c>
      <c r="AJ10" s="80"/>
      <c r="AK10" s="80"/>
      <c r="AL10" s="80"/>
      <c r="AM10" s="80"/>
      <c r="AN10" s="80"/>
      <c r="AO10" s="80"/>
      <c r="AP10" s="80"/>
      <c r="AQ10" s="46">
        <f>データ!U6</f>
        <v>33.74</v>
      </c>
      <c r="AR10" s="46"/>
      <c r="AS10" s="46"/>
      <c r="AT10" s="46"/>
      <c r="AU10" s="46"/>
      <c r="AV10" s="46"/>
      <c r="AW10" s="46"/>
      <c r="AX10" s="46"/>
      <c r="AY10" s="46">
        <f>データ!V6</f>
        <v>201.63</v>
      </c>
      <c r="AZ10" s="46"/>
      <c r="BA10" s="46"/>
      <c r="BB10" s="46"/>
      <c r="BC10" s="46"/>
      <c r="BD10" s="46"/>
      <c r="BE10" s="46"/>
      <c r="BF10" s="46"/>
      <c r="BG10" s="3"/>
      <c r="BH10" s="3"/>
      <c r="BI10" s="3"/>
      <c r="BJ10" s="2"/>
      <c r="BK10" s="2"/>
      <c r="BL10" s="64" t="s">
        <v>20</v>
      </c>
      <c r="BM10" s="65"/>
      <c r="BN10" s="13" t="s">
        <v>21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6" t="s">
        <v>22</v>
      </c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</row>
    <row r="14" spans="1:78" ht="13.5" customHeight="1">
      <c r="A14" s="2"/>
      <c r="B14" s="68" t="s">
        <v>23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70"/>
      <c r="BK14" s="2"/>
      <c r="BL14" s="74" t="s">
        <v>24</v>
      </c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6"/>
    </row>
    <row r="15" spans="1:78" ht="13.5" customHeight="1">
      <c r="A15" s="2"/>
      <c r="B15" s="71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3"/>
      <c r="BK15" s="2"/>
      <c r="BL15" s="77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9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7" t="s">
        <v>105</v>
      </c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9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7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9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7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9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7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9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7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9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7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9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7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9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7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9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7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9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7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9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7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9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7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9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7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9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7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9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7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9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7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9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7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9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7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9"/>
    </row>
    <row r="34" spans="1:78" ht="13.5" customHeight="1">
      <c r="A34" s="2"/>
      <c r="B34" s="16"/>
      <c r="C34" s="63" t="s">
        <v>25</v>
      </c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19"/>
      <c r="R34" s="63" t="s">
        <v>26</v>
      </c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19"/>
      <c r="AG34" s="63" t="s">
        <v>27</v>
      </c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19"/>
      <c r="AV34" s="63" t="s">
        <v>28</v>
      </c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18"/>
      <c r="BK34" s="2"/>
      <c r="BL34" s="57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9"/>
    </row>
    <row r="35" spans="1:78" ht="13.5" customHeight="1">
      <c r="A35" s="2"/>
      <c r="B35" s="16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19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19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19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18"/>
      <c r="BK35" s="2"/>
      <c r="BL35" s="57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9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7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9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7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9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7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9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7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9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7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9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7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9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7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9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7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9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0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2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74" t="s">
        <v>29</v>
      </c>
      <c r="BM45" s="75"/>
      <c r="BN45" s="75"/>
      <c r="BO45" s="75"/>
      <c r="BP45" s="75"/>
      <c r="BQ45" s="75"/>
      <c r="BR45" s="75"/>
      <c r="BS45" s="75"/>
      <c r="BT45" s="75"/>
      <c r="BU45" s="75"/>
      <c r="BV45" s="75"/>
      <c r="BW45" s="75"/>
      <c r="BX45" s="75"/>
      <c r="BY45" s="75"/>
      <c r="BZ45" s="76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77"/>
      <c r="BM46" s="78"/>
      <c r="BN46" s="78"/>
      <c r="BO46" s="78"/>
      <c r="BP46" s="78"/>
      <c r="BQ46" s="78"/>
      <c r="BR46" s="78"/>
      <c r="BS46" s="78"/>
      <c r="BT46" s="78"/>
      <c r="BU46" s="78"/>
      <c r="BV46" s="78"/>
      <c r="BW46" s="78"/>
      <c r="BX46" s="78"/>
      <c r="BY46" s="78"/>
      <c r="BZ46" s="79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7" t="s">
        <v>107</v>
      </c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9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7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9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7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9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7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9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7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9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7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9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7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9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7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9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7"/>
      <c r="BM55" s="58"/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9"/>
    </row>
    <row r="56" spans="1:78" ht="13.5" customHeight="1">
      <c r="A56" s="2"/>
      <c r="B56" s="16"/>
      <c r="C56" s="63" t="s">
        <v>30</v>
      </c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19"/>
      <c r="R56" s="63" t="s">
        <v>31</v>
      </c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19"/>
      <c r="AG56" s="63" t="s">
        <v>32</v>
      </c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19"/>
      <c r="AV56" s="63" t="s">
        <v>33</v>
      </c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18"/>
      <c r="BK56" s="2"/>
      <c r="BL56" s="57"/>
      <c r="BM56" s="58"/>
      <c r="BN56" s="58"/>
      <c r="BO56" s="58"/>
      <c r="BP56" s="58"/>
      <c r="BQ56" s="58"/>
      <c r="BR56" s="58"/>
      <c r="BS56" s="58"/>
      <c r="BT56" s="58"/>
      <c r="BU56" s="58"/>
      <c r="BV56" s="58"/>
      <c r="BW56" s="58"/>
      <c r="BX56" s="58"/>
      <c r="BY56" s="58"/>
      <c r="BZ56" s="59"/>
    </row>
    <row r="57" spans="1:78" ht="13.5" customHeight="1">
      <c r="A57" s="2"/>
      <c r="B57" s="16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19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19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19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18"/>
      <c r="BK57" s="2"/>
      <c r="BL57" s="57"/>
      <c r="BM57" s="58"/>
      <c r="BN57" s="58"/>
      <c r="BO57" s="58"/>
      <c r="BP57" s="58"/>
      <c r="BQ57" s="58"/>
      <c r="BR57" s="58"/>
      <c r="BS57" s="58"/>
      <c r="BT57" s="58"/>
      <c r="BU57" s="58"/>
      <c r="BV57" s="58"/>
      <c r="BW57" s="58"/>
      <c r="BX57" s="58"/>
      <c r="BY57" s="58"/>
      <c r="BZ57" s="59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57"/>
      <c r="BM58" s="58"/>
      <c r="BN58" s="58"/>
      <c r="BO58" s="58"/>
      <c r="BP58" s="58"/>
      <c r="BQ58" s="58"/>
      <c r="BR58" s="58"/>
      <c r="BS58" s="58"/>
      <c r="BT58" s="58"/>
      <c r="BU58" s="58"/>
      <c r="BV58" s="58"/>
      <c r="BW58" s="58"/>
      <c r="BX58" s="58"/>
      <c r="BY58" s="58"/>
      <c r="BZ58" s="59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57"/>
      <c r="BM59" s="58"/>
      <c r="BN59" s="58"/>
      <c r="BO59" s="58"/>
      <c r="BP59" s="58"/>
      <c r="BQ59" s="58"/>
      <c r="BR59" s="58"/>
      <c r="BS59" s="58"/>
      <c r="BT59" s="58"/>
      <c r="BU59" s="58"/>
      <c r="BV59" s="58"/>
      <c r="BW59" s="58"/>
      <c r="BX59" s="58"/>
      <c r="BY59" s="58"/>
      <c r="BZ59" s="59"/>
    </row>
    <row r="60" spans="1:78" ht="13.5" customHeight="1">
      <c r="A60" s="2"/>
      <c r="B60" s="71" t="s">
        <v>34</v>
      </c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3"/>
      <c r="BK60" s="2"/>
      <c r="BL60" s="57"/>
      <c r="BM60" s="58"/>
      <c r="BN60" s="58"/>
      <c r="BO60" s="58"/>
      <c r="BP60" s="58"/>
      <c r="BQ60" s="58"/>
      <c r="BR60" s="58"/>
      <c r="BS60" s="58"/>
      <c r="BT60" s="58"/>
      <c r="BU60" s="58"/>
      <c r="BV60" s="58"/>
      <c r="BW60" s="58"/>
      <c r="BX60" s="58"/>
      <c r="BY60" s="58"/>
      <c r="BZ60" s="59"/>
    </row>
    <row r="61" spans="1:78" ht="13.5" customHeight="1">
      <c r="A61" s="2"/>
      <c r="B61" s="71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3"/>
      <c r="BK61" s="2"/>
      <c r="BL61" s="57"/>
      <c r="BM61" s="58"/>
      <c r="BN61" s="58"/>
      <c r="BO61" s="58"/>
      <c r="BP61" s="58"/>
      <c r="BQ61" s="58"/>
      <c r="BR61" s="58"/>
      <c r="BS61" s="58"/>
      <c r="BT61" s="58"/>
      <c r="BU61" s="58"/>
      <c r="BV61" s="58"/>
      <c r="BW61" s="58"/>
      <c r="BX61" s="58"/>
      <c r="BY61" s="58"/>
      <c r="BZ61" s="59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7"/>
      <c r="BM62" s="58"/>
      <c r="BN62" s="58"/>
      <c r="BO62" s="58"/>
      <c r="BP62" s="58"/>
      <c r="BQ62" s="58"/>
      <c r="BR62" s="58"/>
      <c r="BS62" s="58"/>
      <c r="BT62" s="58"/>
      <c r="BU62" s="58"/>
      <c r="BV62" s="58"/>
      <c r="BW62" s="58"/>
      <c r="BX62" s="58"/>
      <c r="BY62" s="58"/>
      <c r="BZ62" s="59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60"/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/>
      <c r="BX63" s="61"/>
      <c r="BY63" s="61"/>
      <c r="BZ63" s="62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74" t="s">
        <v>35</v>
      </c>
      <c r="BM64" s="75"/>
      <c r="BN64" s="75"/>
      <c r="BO64" s="75"/>
      <c r="BP64" s="75"/>
      <c r="BQ64" s="75"/>
      <c r="BR64" s="75"/>
      <c r="BS64" s="75"/>
      <c r="BT64" s="75"/>
      <c r="BU64" s="75"/>
      <c r="BV64" s="75"/>
      <c r="BW64" s="75"/>
      <c r="BX64" s="75"/>
      <c r="BY64" s="75"/>
      <c r="BZ64" s="76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77"/>
      <c r="BM65" s="78"/>
      <c r="BN65" s="78"/>
      <c r="BO65" s="78"/>
      <c r="BP65" s="78"/>
      <c r="BQ65" s="78"/>
      <c r="BR65" s="78"/>
      <c r="BS65" s="78"/>
      <c r="BT65" s="78"/>
      <c r="BU65" s="78"/>
      <c r="BV65" s="78"/>
      <c r="BW65" s="78"/>
      <c r="BX65" s="78"/>
      <c r="BY65" s="78"/>
      <c r="BZ65" s="79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7" t="s">
        <v>106</v>
      </c>
      <c r="BM66" s="58"/>
      <c r="BN66" s="58"/>
      <c r="BO66" s="58"/>
      <c r="BP66" s="58"/>
      <c r="BQ66" s="58"/>
      <c r="BR66" s="58"/>
      <c r="BS66" s="58"/>
      <c r="BT66" s="58"/>
      <c r="BU66" s="58"/>
      <c r="BV66" s="58"/>
      <c r="BW66" s="58"/>
      <c r="BX66" s="58"/>
      <c r="BY66" s="58"/>
      <c r="BZ66" s="59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7"/>
      <c r="BM67" s="58"/>
      <c r="BN67" s="58"/>
      <c r="BO67" s="58"/>
      <c r="BP67" s="58"/>
      <c r="BQ67" s="58"/>
      <c r="BR67" s="58"/>
      <c r="BS67" s="58"/>
      <c r="BT67" s="58"/>
      <c r="BU67" s="58"/>
      <c r="BV67" s="58"/>
      <c r="BW67" s="58"/>
      <c r="BX67" s="58"/>
      <c r="BY67" s="58"/>
      <c r="BZ67" s="59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7"/>
      <c r="BM68" s="58"/>
      <c r="BN68" s="58"/>
      <c r="BO68" s="58"/>
      <c r="BP68" s="58"/>
      <c r="BQ68" s="58"/>
      <c r="BR68" s="58"/>
      <c r="BS68" s="58"/>
      <c r="BT68" s="58"/>
      <c r="BU68" s="58"/>
      <c r="BV68" s="58"/>
      <c r="BW68" s="58"/>
      <c r="BX68" s="58"/>
      <c r="BY68" s="58"/>
      <c r="BZ68" s="59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7"/>
      <c r="BM69" s="58"/>
      <c r="BN69" s="58"/>
      <c r="BO69" s="58"/>
      <c r="BP69" s="58"/>
      <c r="BQ69" s="58"/>
      <c r="BR69" s="58"/>
      <c r="BS69" s="58"/>
      <c r="BT69" s="58"/>
      <c r="BU69" s="58"/>
      <c r="BV69" s="58"/>
      <c r="BW69" s="58"/>
      <c r="BX69" s="58"/>
      <c r="BY69" s="58"/>
      <c r="BZ69" s="59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7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9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7"/>
      <c r="BM71" s="58"/>
      <c r="BN71" s="58"/>
      <c r="BO71" s="58"/>
      <c r="BP71" s="58"/>
      <c r="BQ71" s="58"/>
      <c r="BR71" s="58"/>
      <c r="BS71" s="58"/>
      <c r="BT71" s="58"/>
      <c r="BU71" s="58"/>
      <c r="BV71" s="58"/>
      <c r="BW71" s="58"/>
      <c r="BX71" s="58"/>
      <c r="BY71" s="58"/>
      <c r="BZ71" s="59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7"/>
      <c r="BM72" s="58"/>
      <c r="BN72" s="58"/>
      <c r="BO72" s="58"/>
      <c r="BP72" s="58"/>
      <c r="BQ72" s="58"/>
      <c r="BR72" s="58"/>
      <c r="BS72" s="58"/>
      <c r="BT72" s="58"/>
      <c r="BU72" s="58"/>
      <c r="BV72" s="58"/>
      <c r="BW72" s="58"/>
      <c r="BX72" s="58"/>
      <c r="BY72" s="58"/>
      <c r="BZ72" s="59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7"/>
      <c r="BM73" s="58"/>
      <c r="BN73" s="58"/>
      <c r="BO73" s="58"/>
      <c r="BP73" s="58"/>
      <c r="BQ73" s="58"/>
      <c r="BR73" s="58"/>
      <c r="BS73" s="58"/>
      <c r="BT73" s="58"/>
      <c r="BU73" s="58"/>
      <c r="BV73" s="58"/>
      <c r="BW73" s="58"/>
      <c r="BX73" s="58"/>
      <c r="BY73" s="58"/>
      <c r="BZ73" s="59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7"/>
      <c r="BM74" s="58"/>
      <c r="BN74" s="58"/>
      <c r="BO74" s="58"/>
      <c r="BP74" s="58"/>
      <c r="BQ74" s="58"/>
      <c r="BR74" s="58"/>
      <c r="BS74" s="58"/>
      <c r="BT74" s="58"/>
      <c r="BU74" s="58"/>
      <c r="BV74" s="58"/>
      <c r="BW74" s="58"/>
      <c r="BX74" s="58"/>
      <c r="BY74" s="58"/>
      <c r="BZ74" s="59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7"/>
      <c r="BM75" s="58"/>
      <c r="BN75" s="58"/>
      <c r="BO75" s="58"/>
      <c r="BP75" s="58"/>
      <c r="BQ75" s="58"/>
      <c r="BR75" s="58"/>
      <c r="BS75" s="58"/>
      <c r="BT75" s="58"/>
      <c r="BU75" s="58"/>
      <c r="BV75" s="58"/>
      <c r="BW75" s="58"/>
      <c r="BX75" s="58"/>
      <c r="BY75" s="58"/>
      <c r="BZ75" s="59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7"/>
      <c r="BM76" s="58"/>
      <c r="BN76" s="58"/>
      <c r="BO76" s="58"/>
      <c r="BP76" s="58"/>
      <c r="BQ76" s="58"/>
      <c r="BR76" s="58"/>
      <c r="BS76" s="58"/>
      <c r="BT76" s="58"/>
      <c r="BU76" s="58"/>
      <c r="BV76" s="58"/>
      <c r="BW76" s="58"/>
      <c r="BX76" s="58"/>
      <c r="BY76" s="58"/>
      <c r="BZ76" s="59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7"/>
      <c r="BM77" s="58"/>
      <c r="BN77" s="58"/>
      <c r="BO77" s="58"/>
      <c r="BP77" s="58"/>
      <c r="BQ77" s="58"/>
      <c r="BR77" s="58"/>
      <c r="BS77" s="58"/>
      <c r="BT77" s="58"/>
      <c r="BU77" s="58"/>
      <c r="BV77" s="58"/>
      <c r="BW77" s="58"/>
      <c r="BX77" s="58"/>
      <c r="BY77" s="58"/>
      <c r="BZ77" s="59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7"/>
      <c r="BM78" s="58"/>
      <c r="BN78" s="58"/>
      <c r="BO78" s="58"/>
      <c r="BP78" s="58"/>
      <c r="BQ78" s="58"/>
      <c r="BR78" s="58"/>
      <c r="BS78" s="58"/>
      <c r="BT78" s="58"/>
      <c r="BU78" s="58"/>
      <c r="BV78" s="58"/>
      <c r="BW78" s="58"/>
      <c r="BX78" s="58"/>
      <c r="BY78" s="58"/>
      <c r="BZ78" s="59"/>
    </row>
    <row r="79" spans="1:78" ht="13.5" customHeight="1">
      <c r="A79" s="2"/>
      <c r="B79" s="16"/>
      <c r="C79" s="63" t="s">
        <v>36</v>
      </c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19"/>
      <c r="V79" s="19"/>
      <c r="W79" s="63" t="s">
        <v>37</v>
      </c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19"/>
      <c r="AP79" s="19"/>
      <c r="AQ79" s="63" t="s">
        <v>38</v>
      </c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17"/>
      <c r="BJ79" s="18"/>
      <c r="BK79" s="2"/>
      <c r="BL79" s="57"/>
      <c r="BM79" s="58"/>
      <c r="BN79" s="58"/>
      <c r="BO79" s="58"/>
      <c r="BP79" s="58"/>
      <c r="BQ79" s="58"/>
      <c r="BR79" s="58"/>
      <c r="BS79" s="58"/>
      <c r="BT79" s="58"/>
      <c r="BU79" s="58"/>
      <c r="BV79" s="58"/>
      <c r="BW79" s="58"/>
      <c r="BX79" s="58"/>
      <c r="BY79" s="58"/>
      <c r="BZ79" s="59"/>
    </row>
    <row r="80" spans="1:78" ht="13.5" customHeight="1">
      <c r="A80" s="2"/>
      <c r="B80" s="16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19"/>
      <c r="V80" s="19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19"/>
      <c r="AP80" s="19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17"/>
      <c r="BJ80" s="18"/>
      <c r="BK80" s="2"/>
      <c r="BL80" s="57"/>
      <c r="BM80" s="58"/>
      <c r="BN80" s="58"/>
      <c r="BO80" s="58"/>
      <c r="BP80" s="58"/>
      <c r="BQ80" s="58"/>
      <c r="BR80" s="58"/>
      <c r="BS80" s="58"/>
      <c r="BT80" s="58"/>
      <c r="BU80" s="58"/>
      <c r="BV80" s="58"/>
      <c r="BW80" s="58"/>
      <c r="BX80" s="58"/>
      <c r="BY80" s="58"/>
      <c r="BZ80" s="59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57"/>
      <c r="BM81" s="58"/>
      <c r="BN81" s="58"/>
      <c r="BO81" s="58"/>
      <c r="BP81" s="58"/>
      <c r="BQ81" s="58"/>
      <c r="BR81" s="58"/>
      <c r="BS81" s="58"/>
      <c r="BT81" s="58"/>
      <c r="BU81" s="58"/>
      <c r="BV81" s="58"/>
      <c r="BW81" s="58"/>
      <c r="BX81" s="58"/>
      <c r="BY81" s="58"/>
      <c r="BZ81" s="59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60"/>
      <c r="BM82" s="61"/>
      <c r="BN82" s="61"/>
      <c r="BO82" s="61"/>
      <c r="BP82" s="61"/>
      <c r="BQ82" s="61"/>
      <c r="BR82" s="61"/>
      <c r="BS82" s="61"/>
      <c r="BT82" s="61"/>
      <c r="BU82" s="61"/>
      <c r="BV82" s="61"/>
      <c r="BW82" s="61"/>
      <c r="BX82" s="61"/>
      <c r="BY82" s="61"/>
      <c r="BZ82" s="62"/>
    </row>
    <row r="83" spans="1:78">
      <c r="C83" s="2" t="s">
        <v>39</v>
      </c>
    </row>
  </sheetData>
  <sheetProtection password="B501" sheet="1" objects="1" scenarios="1" formatCells="0" formatColumns="0" formatRows="0"/>
  <mergeCells count="53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AY10:BF10"/>
    <mergeCell ref="BL10:BM10"/>
    <mergeCell ref="BL11:BZ13"/>
    <mergeCell ref="B14:BJ15"/>
    <mergeCell ref="BL14:BZ15"/>
    <mergeCell ref="B10:I10"/>
    <mergeCell ref="J10:Q10"/>
    <mergeCell ref="R10:Y10"/>
    <mergeCell ref="Z10:AG10"/>
    <mergeCell ref="AI10:AP10"/>
    <mergeCell ref="AQ10:AX10"/>
    <mergeCell ref="BL16:BZ44"/>
    <mergeCell ref="C34:P35"/>
    <mergeCell ref="R34:AE35"/>
    <mergeCell ref="AG34:AT35"/>
    <mergeCell ref="AV34:BI35"/>
    <mergeCell ref="AY8:BF8"/>
    <mergeCell ref="BL8:BM8"/>
    <mergeCell ref="B9:I9"/>
    <mergeCell ref="J9:Q9"/>
    <mergeCell ref="R9:Y9"/>
    <mergeCell ref="Z9:AG9"/>
    <mergeCell ref="AI9:AP9"/>
    <mergeCell ref="AQ9:AX9"/>
    <mergeCell ref="AY9:BF9"/>
    <mergeCell ref="BL9:BM9"/>
    <mergeCell ref="B8:I8"/>
    <mergeCell ref="J8:Q8"/>
    <mergeCell ref="R8:Y8"/>
    <mergeCell ref="Z8:AG8"/>
    <mergeCell ref="AI8:AP8"/>
    <mergeCell ref="AQ8:AX8"/>
    <mergeCell ref="B2:BZ4"/>
    <mergeCell ref="B6:AG6"/>
    <mergeCell ref="B7:I7"/>
    <mergeCell ref="J7:Q7"/>
    <mergeCell ref="R7:Y7"/>
    <mergeCell ref="Z7:AG7"/>
    <mergeCell ref="AI7:AP7"/>
    <mergeCell ref="AQ7:AX7"/>
    <mergeCell ref="AY7:BF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M10"/>
  <sheetViews>
    <sheetView showGridLines="0" workbookViewId="0"/>
  </sheetViews>
  <sheetFormatPr defaultRowHeight="13.5"/>
  <cols>
    <col min="2" max="143" width="11.875" customWidth="1"/>
  </cols>
  <sheetData>
    <row r="1" spans="1:143">
      <c r="A1" t="s">
        <v>40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>
        <v>1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/>
      <c r="AH1" s="25">
        <v>1</v>
      </c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/>
      <c r="AS1" s="25">
        <v>1</v>
      </c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/>
      <c r="BD1" s="25">
        <v>1</v>
      </c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/>
      <c r="BO1" s="25">
        <v>1</v>
      </c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/>
      <c r="BZ1" s="25">
        <v>1</v>
      </c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/>
      <c r="CK1" s="25">
        <v>1</v>
      </c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/>
      <c r="CV1" s="25">
        <v>1</v>
      </c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/>
      <c r="DG1" s="25">
        <v>1</v>
      </c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/>
      <c r="DR1" s="25">
        <v>1</v>
      </c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/>
      <c r="EC1" s="25">
        <v>1</v>
      </c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/>
    </row>
    <row r="2" spans="1:143">
      <c r="A2" s="26" t="s">
        <v>41</v>
      </c>
      <c r="B2" s="26">
        <f>COLUMN()-1</f>
        <v>1</v>
      </c>
      <c r="C2" s="26">
        <f t="shared" ref="C2:BQ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ref="BR2:EC2" si="1">COLUMN()-1</f>
        <v>69</v>
      </c>
      <c r="BS2" s="26">
        <f t="shared" si="1"/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ref="ED2:EM2" si="2">COLUMN()-1</f>
        <v>133</v>
      </c>
      <c r="EE2" s="26">
        <f t="shared" si="2"/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</row>
    <row r="3" spans="1:143">
      <c r="A3" s="26" t="s">
        <v>42</v>
      </c>
      <c r="B3" s="27" t="s">
        <v>43</v>
      </c>
      <c r="C3" s="27" t="s">
        <v>44</v>
      </c>
      <c r="D3" s="27" t="s">
        <v>45</v>
      </c>
      <c r="E3" s="27" t="s">
        <v>46</v>
      </c>
      <c r="F3" s="27" t="s">
        <v>47</v>
      </c>
      <c r="G3" s="27" t="s">
        <v>48</v>
      </c>
      <c r="H3" s="82" t="s">
        <v>49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4"/>
      <c r="W3" s="88" t="s">
        <v>50</v>
      </c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 t="s">
        <v>51</v>
      </c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</row>
    <row r="4" spans="1:143">
      <c r="A4" s="26" t="s">
        <v>52</v>
      </c>
      <c r="B4" s="28"/>
      <c r="C4" s="28"/>
      <c r="D4" s="28"/>
      <c r="E4" s="28"/>
      <c r="F4" s="28"/>
      <c r="G4" s="28"/>
      <c r="H4" s="85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7"/>
      <c r="W4" s="81" t="s">
        <v>53</v>
      </c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 t="s">
        <v>54</v>
      </c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 t="s">
        <v>55</v>
      </c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 t="s">
        <v>56</v>
      </c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 t="s">
        <v>57</v>
      </c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 t="s">
        <v>58</v>
      </c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 t="s">
        <v>59</v>
      </c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 t="s">
        <v>60</v>
      </c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 t="s">
        <v>61</v>
      </c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 t="s">
        <v>62</v>
      </c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 t="s">
        <v>63</v>
      </c>
      <c r="ED4" s="81"/>
      <c r="EE4" s="81"/>
      <c r="EF4" s="81"/>
      <c r="EG4" s="81"/>
      <c r="EH4" s="81"/>
      <c r="EI4" s="81"/>
      <c r="EJ4" s="81"/>
      <c r="EK4" s="81"/>
      <c r="EL4" s="81"/>
      <c r="EM4" s="81"/>
    </row>
    <row r="5" spans="1:143">
      <c r="A5" s="26" t="s">
        <v>64</v>
      </c>
      <c r="B5" s="29"/>
      <c r="C5" s="29"/>
      <c r="D5" s="29"/>
      <c r="E5" s="29"/>
      <c r="F5" s="29"/>
      <c r="G5" s="29"/>
      <c r="H5" s="30" t="s">
        <v>65</v>
      </c>
      <c r="I5" s="30" t="s">
        <v>66</v>
      </c>
      <c r="J5" s="30" t="s">
        <v>67</v>
      </c>
      <c r="K5" s="30" t="s">
        <v>68</v>
      </c>
      <c r="L5" s="30" t="s">
        <v>69</v>
      </c>
      <c r="M5" s="30" t="s">
        <v>70</v>
      </c>
      <c r="N5" s="30" t="s">
        <v>71</v>
      </c>
      <c r="O5" s="30" t="s">
        <v>72</v>
      </c>
      <c r="P5" s="30" t="s">
        <v>73</v>
      </c>
      <c r="Q5" s="30" t="s">
        <v>74</v>
      </c>
      <c r="R5" s="30" t="s">
        <v>75</v>
      </c>
      <c r="S5" s="30" t="s">
        <v>76</v>
      </c>
      <c r="T5" s="30" t="s">
        <v>77</v>
      </c>
      <c r="U5" s="30" t="s">
        <v>78</v>
      </c>
      <c r="V5" s="30" t="s">
        <v>79</v>
      </c>
      <c r="W5" s="30" t="s">
        <v>80</v>
      </c>
      <c r="X5" s="30" t="s">
        <v>81</v>
      </c>
      <c r="Y5" s="30" t="s">
        <v>82</v>
      </c>
      <c r="Z5" s="30" t="s">
        <v>83</v>
      </c>
      <c r="AA5" s="30" t="s">
        <v>84</v>
      </c>
      <c r="AB5" s="30" t="s">
        <v>85</v>
      </c>
      <c r="AC5" s="30" t="s">
        <v>86</v>
      </c>
      <c r="AD5" s="30" t="s">
        <v>87</v>
      </c>
      <c r="AE5" s="30" t="s">
        <v>88</v>
      </c>
      <c r="AF5" s="30" t="s">
        <v>89</v>
      </c>
      <c r="AG5" s="30" t="s">
        <v>90</v>
      </c>
      <c r="AH5" s="30" t="s">
        <v>80</v>
      </c>
      <c r="AI5" s="30" t="s">
        <v>81</v>
      </c>
      <c r="AJ5" s="30" t="s">
        <v>82</v>
      </c>
      <c r="AK5" s="30" t="s">
        <v>83</v>
      </c>
      <c r="AL5" s="30" t="s">
        <v>84</v>
      </c>
      <c r="AM5" s="30" t="s">
        <v>85</v>
      </c>
      <c r="AN5" s="30" t="s">
        <v>86</v>
      </c>
      <c r="AO5" s="30" t="s">
        <v>87</v>
      </c>
      <c r="AP5" s="30" t="s">
        <v>88</v>
      </c>
      <c r="AQ5" s="30" t="s">
        <v>89</v>
      </c>
      <c r="AR5" s="30" t="s">
        <v>91</v>
      </c>
      <c r="AS5" s="30" t="s">
        <v>80</v>
      </c>
      <c r="AT5" s="30" t="s">
        <v>81</v>
      </c>
      <c r="AU5" s="30" t="s">
        <v>82</v>
      </c>
      <c r="AV5" s="30" t="s">
        <v>83</v>
      </c>
      <c r="AW5" s="30" t="s">
        <v>84</v>
      </c>
      <c r="AX5" s="30" t="s">
        <v>85</v>
      </c>
      <c r="AY5" s="30" t="s">
        <v>86</v>
      </c>
      <c r="AZ5" s="30" t="s">
        <v>87</v>
      </c>
      <c r="BA5" s="30" t="s">
        <v>88</v>
      </c>
      <c r="BB5" s="30" t="s">
        <v>89</v>
      </c>
      <c r="BC5" s="30" t="s">
        <v>91</v>
      </c>
      <c r="BD5" s="30" t="s">
        <v>80</v>
      </c>
      <c r="BE5" s="30" t="s">
        <v>81</v>
      </c>
      <c r="BF5" s="30" t="s">
        <v>82</v>
      </c>
      <c r="BG5" s="30" t="s">
        <v>83</v>
      </c>
      <c r="BH5" s="30" t="s">
        <v>84</v>
      </c>
      <c r="BI5" s="30" t="s">
        <v>85</v>
      </c>
      <c r="BJ5" s="30" t="s">
        <v>86</v>
      </c>
      <c r="BK5" s="30" t="s">
        <v>87</v>
      </c>
      <c r="BL5" s="30" t="s">
        <v>88</v>
      </c>
      <c r="BM5" s="30" t="s">
        <v>89</v>
      </c>
      <c r="BN5" s="30" t="s">
        <v>91</v>
      </c>
      <c r="BO5" s="30" t="s">
        <v>80</v>
      </c>
      <c r="BP5" s="30" t="s">
        <v>81</v>
      </c>
      <c r="BQ5" s="30" t="s">
        <v>82</v>
      </c>
      <c r="BR5" s="30" t="s">
        <v>83</v>
      </c>
      <c r="BS5" s="30" t="s">
        <v>84</v>
      </c>
      <c r="BT5" s="30" t="s">
        <v>85</v>
      </c>
      <c r="BU5" s="30" t="s">
        <v>86</v>
      </c>
      <c r="BV5" s="30" t="s">
        <v>87</v>
      </c>
      <c r="BW5" s="30" t="s">
        <v>88</v>
      </c>
      <c r="BX5" s="30" t="s">
        <v>89</v>
      </c>
      <c r="BY5" s="30" t="s">
        <v>91</v>
      </c>
      <c r="BZ5" s="30" t="s">
        <v>80</v>
      </c>
      <c r="CA5" s="30" t="s">
        <v>81</v>
      </c>
      <c r="CB5" s="30" t="s">
        <v>82</v>
      </c>
      <c r="CC5" s="30" t="s">
        <v>83</v>
      </c>
      <c r="CD5" s="30" t="s">
        <v>84</v>
      </c>
      <c r="CE5" s="30" t="s">
        <v>85</v>
      </c>
      <c r="CF5" s="30" t="s">
        <v>86</v>
      </c>
      <c r="CG5" s="30" t="s">
        <v>87</v>
      </c>
      <c r="CH5" s="30" t="s">
        <v>88</v>
      </c>
      <c r="CI5" s="30" t="s">
        <v>89</v>
      </c>
      <c r="CJ5" s="30" t="s">
        <v>91</v>
      </c>
      <c r="CK5" s="30" t="s">
        <v>80</v>
      </c>
      <c r="CL5" s="30" t="s">
        <v>81</v>
      </c>
      <c r="CM5" s="30" t="s">
        <v>82</v>
      </c>
      <c r="CN5" s="30" t="s">
        <v>83</v>
      </c>
      <c r="CO5" s="30" t="s">
        <v>84</v>
      </c>
      <c r="CP5" s="30" t="s">
        <v>85</v>
      </c>
      <c r="CQ5" s="30" t="s">
        <v>86</v>
      </c>
      <c r="CR5" s="30" t="s">
        <v>87</v>
      </c>
      <c r="CS5" s="30" t="s">
        <v>88</v>
      </c>
      <c r="CT5" s="30" t="s">
        <v>89</v>
      </c>
      <c r="CU5" s="30" t="s">
        <v>91</v>
      </c>
      <c r="CV5" s="30" t="s">
        <v>80</v>
      </c>
      <c r="CW5" s="30" t="s">
        <v>81</v>
      </c>
      <c r="CX5" s="30" t="s">
        <v>82</v>
      </c>
      <c r="CY5" s="30" t="s">
        <v>83</v>
      </c>
      <c r="CZ5" s="30" t="s">
        <v>84</v>
      </c>
      <c r="DA5" s="30" t="s">
        <v>85</v>
      </c>
      <c r="DB5" s="30" t="s">
        <v>86</v>
      </c>
      <c r="DC5" s="30" t="s">
        <v>87</v>
      </c>
      <c r="DD5" s="30" t="s">
        <v>88</v>
      </c>
      <c r="DE5" s="30" t="s">
        <v>89</v>
      </c>
      <c r="DF5" s="30" t="s">
        <v>91</v>
      </c>
      <c r="DG5" s="30" t="s">
        <v>80</v>
      </c>
      <c r="DH5" s="30" t="s">
        <v>81</v>
      </c>
      <c r="DI5" s="30" t="s">
        <v>82</v>
      </c>
      <c r="DJ5" s="30" t="s">
        <v>83</v>
      </c>
      <c r="DK5" s="30" t="s">
        <v>84</v>
      </c>
      <c r="DL5" s="30" t="s">
        <v>85</v>
      </c>
      <c r="DM5" s="30" t="s">
        <v>86</v>
      </c>
      <c r="DN5" s="30" t="s">
        <v>87</v>
      </c>
      <c r="DO5" s="30" t="s">
        <v>88</v>
      </c>
      <c r="DP5" s="30" t="s">
        <v>89</v>
      </c>
      <c r="DQ5" s="30" t="s">
        <v>91</v>
      </c>
      <c r="DR5" s="30" t="s">
        <v>80</v>
      </c>
      <c r="DS5" s="30" t="s">
        <v>81</v>
      </c>
      <c r="DT5" s="30" t="s">
        <v>82</v>
      </c>
      <c r="DU5" s="30" t="s">
        <v>83</v>
      </c>
      <c r="DV5" s="30" t="s">
        <v>84</v>
      </c>
      <c r="DW5" s="30" t="s">
        <v>85</v>
      </c>
      <c r="DX5" s="30" t="s">
        <v>86</v>
      </c>
      <c r="DY5" s="30" t="s">
        <v>87</v>
      </c>
      <c r="DZ5" s="30" t="s">
        <v>88</v>
      </c>
      <c r="EA5" s="30" t="s">
        <v>89</v>
      </c>
      <c r="EB5" s="30" t="s">
        <v>91</v>
      </c>
      <c r="EC5" s="30" t="s">
        <v>80</v>
      </c>
      <c r="ED5" s="30" t="s">
        <v>81</v>
      </c>
      <c r="EE5" s="30" t="s">
        <v>82</v>
      </c>
      <c r="EF5" s="30" t="s">
        <v>83</v>
      </c>
      <c r="EG5" s="30" t="s">
        <v>84</v>
      </c>
      <c r="EH5" s="30" t="s">
        <v>85</v>
      </c>
      <c r="EI5" s="30" t="s">
        <v>86</v>
      </c>
      <c r="EJ5" s="30" t="s">
        <v>87</v>
      </c>
      <c r="EK5" s="30" t="s">
        <v>88</v>
      </c>
      <c r="EL5" s="30" t="s">
        <v>89</v>
      </c>
      <c r="EM5" s="30" t="s">
        <v>91</v>
      </c>
    </row>
    <row r="6" spans="1:143" s="34" customFormat="1">
      <c r="A6" s="26" t="s">
        <v>92</v>
      </c>
      <c r="B6" s="31">
        <f>B7</f>
        <v>2014</v>
      </c>
      <c r="C6" s="31">
        <f t="shared" ref="C6:V6" si="3">C7</f>
        <v>104256</v>
      </c>
      <c r="D6" s="31">
        <f t="shared" si="3"/>
        <v>47</v>
      </c>
      <c r="E6" s="31">
        <f t="shared" si="3"/>
        <v>1</v>
      </c>
      <c r="F6" s="31">
        <f t="shared" si="3"/>
        <v>0</v>
      </c>
      <c r="G6" s="31">
        <f t="shared" si="3"/>
        <v>0</v>
      </c>
      <c r="H6" s="31" t="str">
        <f t="shared" si="3"/>
        <v>群馬県　嬬恋村</v>
      </c>
      <c r="I6" s="31" t="str">
        <f t="shared" si="3"/>
        <v>法非適用</v>
      </c>
      <c r="J6" s="31" t="str">
        <f t="shared" si="3"/>
        <v>水道事業</v>
      </c>
      <c r="K6" s="31" t="str">
        <f t="shared" si="3"/>
        <v>簡易水道事業</v>
      </c>
      <c r="L6" s="31" t="str">
        <f t="shared" si="3"/>
        <v>D2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67.8</v>
      </c>
      <c r="P6" s="32">
        <f t="shared" si="3"/>
        <v>1252</v>
      </c>
      <c r="Q6" s="32">
        <f t="shared" si="3"/>
        <v>10112</v>
      </c>
      <c r="R6" s="32">
        <f t="shared" si="3"/>
        <v>337.58</v>
      </c>
      <c r="S6" s="32">
        <f t="shared" si="3"/>
        <v>29.95</v>
      </c>
      <c r="T6" s="32">
        <f t="shared" si="3"/>
        <v>6803</v>
      </c>
      <c r="U6" s="32">
        <f t="shared" si="3"/>
        <v>33.74</v>
      </c>
      <c r="V6" s="32">
        <f t="shared" si="3"/>
        <v>201.63</v>
      </c>
      <c r="W6" s="33">
        <f>IF(W7="",NA(),W7)</f>
        <v>89.48</v>
      </c>
      <c r="X6" s="33">
        <f t="shared" ref="X6:AF6" si="4">IF(X7="",NA(),X7)</f>
        <v>93.44</v>
      </c>
      <c r="Y6" s="33">
        <f t="shared" si="4"/>
        <v>93.38</v>
      </c>
      <c r="Z6" s="33">
        <f t="shared" si="4"/>
        <v>92.59</v>
      </c>
      <c r="AA6" s="33">
        <f t="shared" si="4"/>
        <v>96.42</v>
      </c>
      <c r="AB6" s="33">
        <f t="shared" si="4"/>
        <v>77.22</v>
      </c>
      <c r="AC6" s="33">
        <f t="shared" si="4"/>
        <v>75.239999999999995</v>
      </c>
      <c r="AD6" s="33">
        <f t="shared" si="4"/>
        <v>73.63</v>
      </c>
      <c r="AE6" s="33">
        <f t="shared" si="4"/>
        <v>75.709999999999994</v>
      </c>
      <c r="AF6" s="33">
        <f t="shared" si="4"/>
        <v>75.09</v>
      </c>
      <c r="AG6" s="32" t="str">
        <f>IF(AG7="","",IF(AG7="-","【-】","【"&amp;SUBSTITUTE(TEXT(AG7,"#,##0.00"),"-","△")&amp;"】"))</f>
        <v>【76.03】</v>
      </c>
      <c r="AH6" s="32" t="e">
        <f>IF(AH7="",NA(),AH7)</f>
        <v>#N/A</v>
      </c>
      <c r="AI6" s="32" t="e">
        <f t="shared" ref="AI6:AQ6" si="5">IF(AI7="",NA(),AI7)</f>
        <v>#N/A</v>
      </c>
      <c r="AJ6" s="32" t="e">
        <f t="shared" si="5"/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str">
        <f>IF(AR7="","",IF(AR7="-","【-】","【"&amp;SUBSTITUTE(TEXT(AR7,"#,##0.00"),"-","△")&amp;"】"))</f>
        <v/>
      </c>
      <c r="AS6" s="32" t="e">
        <f>IF(AS7="",NA(),AS7)</f>
        <v>#N/A</v>
      </c>
      <c r="AT6" s="32" t="e">
        <f t="shared" ref="AT6:BB6" si="6">IF(AT7="",NA(),AT7)</f>
        <v>#N/A</v>
      </c>
      <c r="AU6" s="32" t="e">
        <f t="shared" si="6"/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str">
        <f>IF(BC7="","",IF(BC7="-","【-】","【"&amp;SUBSTITUTE(TEXT(BC7,"#,##0.00"),"-","△")&amp;"】"))</f>
        <v/>
      </c>
      <c r="BD6" s="33">
        <f>IF(BD7="",NA(),BD7)</f>
        <v>683.18</v>
      </c>
      <c r="BE6" s="33">
        <f t="shared" ref="BE6:BM6" si="7">IF(BE7="",NA(),BE7)</f>
        <v>682.6</v>
      </c>
      <c r="BF6" s="33">
        <f t="shared" si="7"/>
        <v>613.96</v>
      </c>
      <c r="BG6" s="33">
        <f t="shared" si="7"/>
        <v>578.46</v>
      </c>
      <c r="BH6" s="33">
        <f t="shared" si="7"/>
        <v>542.21</v>
      </c>
      <c r="BI6" s="33">
        <f t="shared" si="7"/>
        <v>1187.81</v>
      </c>
      <c r="BJ6" s="33">
        <f t="shared" si="7"/>
        <v>1168.8</v>
      </c>
      <c r="BK6" s="33">
        <f t="shared" si="7"/>
        <v>1158.82</v>
      </c>
      <c r="BL6" s="33">
        <f t="shared" si="7"/>
        <v>1167.7</v>
      </c>
      <c r="BM6" s="33">
        <f t="shared" si="7"/>
        <v>1228.58</v>
      </c>
      <c r="BN6" s="32" t="str">
        <f>IF(BN7="","",IF(BN7="-","【-】","【"&amp;SUBSTITUTE(TEXT(BN7,"#,##0.00"),"-","△")&amp;"】"))</f>
        <v>【1,239.32】</v>
      </c>
      <c r="BO6" s="33">
        <f>IF(BO7="",NA(),BO7)</f>
        <v>83.75</v>
      </c>
      <c r="BP6" s="33">
        <f t="shared" ref="BP6:BX6" si="8">IF(BP7="",NA(),BP7)</f>
        <v>81.39</v>
      </c>
      <c r="BQ6" s="33">
        <f t="shared" si="8"/>
        <v>80.22</v>
      </c>
      <c r="BR6" s="33">
        <f t="shared" si="8"/>
        <v>82.04</v>
      </c>
      <c r="BS6" s="33">
        <f t="shared" si="8"/>
        <v>86.67</v>
      </c>
      <c r="BT6" s="33">
        <f t="shared" si="8"/>
        <v>57.96</v>
      </c>
      <c r="BU6" s="33">
        <f t="shared" si="8"/>
        <v>56.44</v>
      </c>
      <c r="BV6" s="33">
        <f t="shared" si="8"/>
        <v>55.6</v>
      </c>
      <c r="BW6" s="33">
        <f t="shared" si="8"/>
        <v>54.43</v>
      </c>
      <c r="BX6" s="33">
        <f t="shared" si="8"/>
        <v>53.81</v>
      </c>
      <c r="BY6" s="32" t="str">
        <f>IF(BY7="","",IF(BY7="-","【-】","【"&amp;SUBSTITUTE(TEXT(BY7,"#,##0.00"),"-","△")&amp;"】"))</f>
        <v>【36.33】</v>
      </c>
      <c r="BZ6" s="33">
        <f>IF(BZ7="",NA(),BZ7)</f>
        <v>106.39</v>
      </c>
      <c r="CA6" s="33">
        <f t="shared" ref="CA6:CI6" si="9">IF(CA7="",NA(),CA7)</f>
        <v>107.55</v>
      </c>
      <c r="CB6" s="33">
        <f t="shared" si="9"/>
        <v>115.77</v>
      </c>
      <c r="CC6" s="33">
        <f t="shared" si="9"/>
        <v>113.07</v>
      </c>
      <c r="CD6" s="33">
        <f t="shared" si="9"/>
        <v>111.3</v>
      </c>
      <c r="CE6" s="33">
        <f t="shared" si="9"/>
        <v>263.20999999999998</v>
      </c>
      <c r="CF6" s="33">
        <f t="shared" si="9"/>
        <v>270.7</v>
      </c>
      <c r="CG6" s="33">
        <f t="shared" si="9"/>
        <v>275.86</v>
      </c>
      <c r="CH6" s="33">
        <f t="shared" si="9"/>
        <v>279.8</v>
      </c>
      <c r="CI6" s="33">
        <f t="shared" si="9"/>
        <v>284.64999999999998</v>
      </c>
      <c r="CJ6" s="32" t="str">
        <f>IF(CJ7="","",IF(CJ7="-","【-】","【"&amp;SUBSTITUTE(TEXT(CJ7,"#,##0.00"),"-","△")&amp;"】"))</f>
        <v>【476.46】</v>
      </c>
      <c r="CK6" s="33">
        <f>IF(CK7="",NA(),CK7)</f>
        <v>48.2</v>
      </c>
      <c r="CL6" s="33">
        <f t="shared" ref="CL6:CT6" si="10">IF(CL7="",NA(),CL7)</f>
        <v>45.88</v>
      </c>
      <c r="CM6" s="33">
        <f t="shared" si="10"/>
        <v>46.18</v>
      </c>
      <c r="CN6" s="33">
        <f t="shared" si="10"/>
        <v>46.45</v>
      </c>
      <c r="CO6" s="33">
        <f t="shared" si="10"/>
        <v>64.22</v>
      </c>
      <c r="CP6" s="33">
        <f t="shared" si="10"/>
        <v>60.92</v>
      </c>
      <c r="CQ6" s="33">
        <f t="shared" si="10"/>
        <v>59.84</v>
      </c>
      <c r="CR6" s="33">
        <f t="shared" si="10"/>
        <v>60.66</v>
      </c>
      <c r="CS6" s="33">
        <f t="shared" si="10"/>
        <v>60.17</v>
      </c>
      <c r="CT6" s="33">
        <f t="shared" si="10"/>
        <v>58.96</v>
      </c>
      <c r="CU6" s="32" t="str">
        <f>IF(CU7="","",IF(CU7="-","【-】","【"&amp;SUBSTITUTE(TEXT(CU7,"#,##0.00"),"-","△")&amp;"】"))</f>
        <v>【58.19】</v>
      </c>
      <c r="CV6" s="33">
        <f>IF(CV7="",NA(),CV7)</f>
        <v>68.84</v>
      </c>
      <c r="CW6" s="33">
        <f t="shared" ref="CW6:DE6" si="11">IF(CW7="",NA(),CW7)</f>
        <v>67.47</v>
      </c>
      <c r="CX6" s="33">
        <f t="shared" si="11"/>
        <v>67.040000000000006</v>
      </c>
      <c r="CY6" s="33">
        <f t="shared" si="11"/>
        <v>67.09</v>
      </c>
      <c r="CZ6" s="33">
        <f t="shared" si="11"/>
        <v>46.83</v>
      </c>
      <c r="DA6" s="33">
        <f t="shared" si="11"/>
        <v>78.58</v>
      </c>
      <c r="DB6" s="33">
        <f t="shared" si="11"/>
        <v>77.989999999999995</v>
      </c>
      <c r="DC6" s="33">
        <f t="shared" si="11"/>
        <v>77.319999999999993</v>
      </c>
      <c r="DD6" s="33">
        <f t="shared" si="11"/>
        <v>76.680000000000007</v>
      </c>
      <c r="DE6" s="33">
        <f t="shared" si="11"/>
        <v>76.58</v>
      </c>
      <c r="DF6" s="32" t="str">
        <f>IF(DF7="","",IF(DF7="-","【-】","【"&amp;SUBSTITUTE(TEXT(DF7,"#,##0.00"),"-","△")&amp;"】"))</f>
        <v>【75.39】</v>
      </c>
      <c r="DG6" s="32" t="e">
        <f>IF(DG7="",NA(),DG7)</f>
        <v>#N/A</v>
      </c>
      <c r="DH6" s="32" t="e">
        <f t="shared" ref="DH6:DP6" si="12">IF(DH7="",NA(),DH7)</f>
        <v>#N/A</v>
      </c>
      <c r="DI6" s="32" t="e">
        <f t="shared" si="12"/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str">
        <f>IF(DQ7="","",IF(DQ7="-","【-】","【"&amp;SUBSTITUTE(TEXT(DQ7,"#,##0.00"),"-","△")&amp;"】"))</f>
        <v/>
      </c>
      <c r="DR6" s="32" t="e">
        <f>IF(DR7="",NA(),DR7)</f>
        <v>#N/A</v>
      </c>
      <c r="DS6" s="32" t="e">
        <f t="shared" ref="DS6:EA6" si="13">IF(DS7="",NA(),DS7)</f>
        <v>#N/A</v>
      </c>
      <c r="DT6" s="32" t="e">
        <f t="shared" si="13"/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str">
        <f>IF(EB7="","",IF(EB7="-","【-】","【"&amp;SUBSTITUTE(TEXT(EB7,"#,##0.00"),"-","△")&amp;"】"))</f>
        <v/>
      </c>
      <c r="EC6" s="33">
        <f>IF(EC7="",NA(),EC7)</f>
        <v>0.78</v>
      </c>
      <c r="ED6" s="33">
        <f t="shared" ref="ED6:EL6" si="14">IF(ED7="",NA(),ED7)</f>
        <v>0.34</v>
      </c>
      <c r="EE6" s="33">
        <f t="shared" si="14"/>
        <v>0.67</v>
      </c>
      <c r="EF6" s="33">
        <f t="shared" si="14"/>
        <v>1.1299999999999999</v>
      </c>
      <c r="EG6" s="33">
        <f t="shared" si="14"/>
        <v>0.53</v>
      </c>
      <c r="EH6" s="33">
        <f t="shared" si="14"/>
        <v>0.61</v>
      </c>
      <c r="EI6" s="33">
        <f t="shared" si="14"/>
        <v>1.08</v>
      </c>
      <c r="EJ6" s="33">
        <f t="shared" si="14"/>
        <v>0.69</v>
      </c>
      <c r="EK6" s="33">
        <f t="shared" si="14"/>
        <v>0.89</v>
      </c>
      <c r="EL6" s="33">
        <f t="shared" si="14"/>
        <v>0.98</v>
      </c>
      <c r="EM6" s="32" t="str">
        <f>IF(EM7="","",IF(EM7="-","【-】","【"&amp;SUBSTITUTE(TEXT(EM7,"#,##0.00"),"-","△")&amp;"】"))</f>
        <v>【0.74】</v>
      </c>
    </row>
    <row r="7" spans="1:143" s="34" customFormat="1">
      <c r="A7" s="26"/>
      <c r="B7" s="35">
        <v>2014</v>
      </c>
      <c r="C7" s="35">
        <v>104256</v>
      </c>
      <c r="D7" s="35">
        <v>47</v>
      </c>
      <c r="E7" s="35">
        <v>1</v>
      </c>
      <c r="F7" s="35">
        <v>0</v>
      </c>
      <c r="G7" s="35">
        <v>0</v>
      </c>
      <c r="H7" s="35" t="s">
        <v>93</v>
      </c>
      <c r="I7" s="35" t="s">
        <v>94</v>
      </c>
      <c r="J7" s="35" t="s">
        <v>95</v>
      </c>
      <c r="K7" s="35" t="s">
        <v>96</v>
      </c>
      <c r="L7" s="35" t="s">
        <v>97</v>
      </c>
      <c r="M7" s="36" t="s">
        <v>98</v>
      </c>
      <c r="N7" s="36" t="s">
        <v>99</v>
      </c>
      <c r="O7" s="36">
        <v>67.8</v>
      </c>
      <c r="P7" s="36">
        <v>1252</v>
      </c>
      <c r="Q7" s="36">
        <v>10112</v>
      </c>
      <c r="R7" s="36">
        <v>337.58</v>
      </c>
      <c r="S7" s="36">
        <v>29.95</v>
      </c>
      <c r="T7" s="36">
        <v>6803</v>
      </c>
      <c r="U7" s="36">
        <v>33.74</v>
      </c>
      <c r="V7" s="36">
        <v>201.63</v>
      </c>
      <c r="W7" s="36">
        <v>89.48</v>
      </c>
      <c r="X7" s="36">
        <v>93.44</v>
      </c>
      <c r="Y7" s="36">
        <v>93.38</v>
      </c>
      <c r="Z7" s="36">
        <v>92.59</v>
      </c>
      <c r="AA7" s="36">
        <v>96.42</v>
      </c>
      <c r="AB7" s="36">
        <v>77.22</v>
      </c>
      <c r="AC7" s="36">
        <v>75.239999999999995</v>
      </c>
      <c r="AD7" s="36">
        <v>73.63</v>
      </c>
      <c r="AE7" s="36">
        <v>75.709999999999994</v>
      </c>
      <c r="AF7" s="36">
        <v>75.09</v>
      </c>
      <c r="AG7" s="36">
        <v>76.03</v>
      </c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>
        <v>683.18</v>
      </c>
      <c r="BE7" s="36">
        <v>682.6</v>
      </c>
      <c r="BF7" s="36">
        <v>613.96</v>
      </c>
      <c r="BG7" s="36">
        <v>578.46</v>
      </c>
      <c r="BH7" s="36">
        <v>542.21</v>
      </c>
      <c r="BI7" s="36">
        <v>1187.81</v>
      </c>
      <c r="BJ7" s="36">
        <v>1168.8</v>
      </c>
      <c r="BK7" s="36">
        <v>1158.82</v>
      </c>
      <c r="BL7" s="36">
        <v>1167.7</v>
      </c>
      <c r="BM7" s="36">
        <v>1228.58</v>
      </c>
      <c r="BN7" s="36">
        <v>1239.32</v>
      </c>
      <c r="BO7" s="36">
        <v>83.75</v>
      </c>
      <c r="BP7" s="36">
        <v>81.39</v>
      </c>
      <c r="BQ7" s="36">
        <v>80.22</v>
      </c>
      <c r="BR7" s="36">
        <v>82.04</v>
      </c>
      <c r="BS7" s="36">
        <v>86.67</v>
      </c>
      <c r="BT7" s="36">
        <v>57.96</v>
      </c>
      <c r="BU7" s="36">
        <v>56.44</v>
      </c>
      <c r="BV7" s="36">
        <v>55.6</v>
      </c>
      <c r="BW7" s="36">
        <v>54.43</v>
      </c>
      <c r="BX7" s="36">
        <v>53.81</v>
      </c>
      <c r="BY7" s="36">
        <v>36.33</v>
      </c>
      <c r="BZ7" s="36">
        <v>106.39</v>
      </c>
      <c r="CA7" s="36">
        <v>107.55</v>
      </c>
      <c r="CB7" s="36">
        <v>115.77</v>
      </c>
      <c r="CC7" s="36">
        <v>113.07</v>
      </c>
      <c r="CD7" s="36">
        <v>111.3</v>
      </c>
      <c r="CE7" s="36">
        <v>263.20999999999998</v>
      </c>
      <c r="CF7" s="36">
        <v>270.7</v>
      </c>
      <c r="CG7" s="36">
        <v>275.86</v>
      </c>
      <c r="CH7" s="36">
        <v>279.8</v>
      </c>
      <c r="CI7" s="36">
        <v>284.64999999999998</v>
      </c>
      <c r="CJ7" s="36">
        <v>476.46</v>
      </c>
      <c r="CK7" s="36">
        <v>48.2</v>
      </c>
      <c r="CL7" s="36">
        <v>45.88</v>
      </c>
      <c r="CM7" s="36">
        <v>46.18</v>
      </c>
      <c r="CN7" s="36">
        <v>46.45</v>
      </c>
      <c r="CO7" s="36">
        <v>64.22</v>
      </c>
      <c r="CP7" s="36">
        <v>60.92</v>
      </c>
      <c r="CQ7" s="36">
        <v>59.84</v>
      </c>
      <c r="CR7" s="36">
        <v>60.66</v>
      </c>
      <c r="CS7" s="36">
        <v>60.17</v>
      </c>
      <c r="CT7" s="36">
        <v>58.96</v>
      </c>
      <c r="CU7" s="36">
        <v>58.19</v>
      </c>
      <c r="CV7" s="36">
        <v>68.84</v>
      </c>
      <c r="CW7" s="36">
        <v>67.47</v>
      </c>
      <c r="CX7" s="36">
        <v>67.040000000000006</v>
      </c>
      <c r="CY7" s="36">
        <v>67.09</v>
      </c>
      <c r="CZ7" s="36">
        <v>46.83</v>
      </c>
      <c r="DA7" s="36">
        <v>78.58</v>
      </c>
      <c r="DB7" s="36">
        <v>77.989999999999995</v>
      </c>
      <c r="DC7" s="36">
        <v>77.319999999999993</v>
      </c>
      <c r="DD7" s="36">
        <v>76.680000000000007</v>
      </c>
      <c r="DE7" s="36">
        <v>76.58</v>
      </c>
      <c r="DF7" s="36">
        <v>75.39</v>
      </c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>
        <v>0.78</v>
      </c>
      <c r="ED7" s="36">
        <v>0.34</v>
      </c>
      <c r="EE7" s="36">
        <v>0.67</v>
      </c>
      <c r="EF7" s="36">
        <v>1.1299999999999999</v>
      </c>
      <c r="EG7" s="36">
        <v>0.53</v>
      </c>
      <c r="EH7" s="36">
        <v>0.61</v>
      </c>
      <c r="EI7" s="36">
        <v>1.08</v>
      </c>
      <c r="EJ7" s="36">
        <v>0.69</v>
      </c>
      <c r="EK7" s="36">
        <v>0.89</v>
      </c>
      <c r="EL7" s="36">
        <v>0.98</v>
      </c>
      <c r="EM7" s="36">
        <v>0.74</v>
      </c>
    </row>
    <row r="8" spans="1:143"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</row>
    <row r="9" spans="1:143">
      <c r="A9" s="38"/>
      <c r="B9" s="38" t="s">
        <v>100</v>
      </c>
      <c r="C9" s="38" t="s">
        <v>101</v>
      </c>
      <c r="D9" s="38" t="s">
        <v>102</v>
      </c>
      <c r="E9" s="38" t="s">
        <v>103</v>
      </c>
      <c r="F9" s="38" t="s">
        <v>104</v>
      </c>
      <c r="W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3">
      <c r="A10" s="38" t="s">
        <v>43</v>
      </c>
      <c r="B10" s="39">
        <f>DATEVALUE($B$6-4&amp;"年1月1日")</f>
        <v>40179</v>
      </c>
      <c r="C10" s="39">
        <f>DATEVALUE($B$6-3&amp;"年1月1日")</f>
        <v>40544</v>
      </c>
      <c r="D10" s="39">
        <f>DATEVALUE($B$6-2&amp;"年1月1日")</f>
        <v>40909</v>
      </c>
      <c r="E10" s="39">
        <f>DATEVALUE($B$6-1&amp;"年1月1日")</f>
        <v>41275</v>
      </c>
      <c r="F10" s="39">
        <f>DATEVALUE($B$6&amp;"年1月1日")</f>
        <v>41640</v>
      </c>
    </row>
  </sheetData>
  <mergeCells count="14">
    <mergeCell ref="CV4:DF4"/>
    <mergeCell ref="DG4:DQ4"/>
    <mergeCell ref="DR4:EB4"/>
    <mergeCell ref="EC4:EM4"/>
    <mergeCell ref="H3:V4"/>
    <mergeCell ref="W3:DF3"/>
    <mergeCell ref="DG3:EM3"/>
    <mergeCell ref="W4:AG4"/>
    <mergeCell ref="AH4:AR4"/>
    <mergeCell ref="AS4:BC4"/>
    <mergeCell ref="BD4:BN4"/>
    <mergeCell ref="BO4:BY4"/>
    <mergeCell ref="BZ4:CJ4"/>
    <mergeCell ref="CK4:CU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FJ-USER</cp:lastModifiedBy>
  <cp:lastPrinted>2016-02-09T08:13:35Z</cp:lastPrinted>
  <dcterms:created xsi:type="dcterms:W3CDTF">2016-01-18T05:01:06Z</dcterms:created>
  <dcterms:modified xsi:type="dcterms:W3CDTF">2016-02-09T08:13:39Z</dcterms:modified>
</cp:coreProperties>
</file>